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24226"/>
  <mc:AlternateContent xmlns:mc="http://schemas.openxmlformats.org/markup-compatibility/2006">
    <mc:Choice Requires="x15">
      <x15ac:absPath xmlns:x15ac="http://schemas.microsoft.com/office/spreadsheetml/2010/11/ac" url="https://pembrokeshiregovuk-my.sharepoint.com/personal/max_james_pembrokeshire_gov_uk/Documents/C-University/Year 5/ACBA 6016 - Intergrated Project/CW1 - Feasbility Report/"/>
    </mc:Choice>
  </mc:AlternateContent>
  <xr:revisionPtr revIDLastSave="432" documentId="13_ncr:1_{3E4C2904-729D-4D1B-BC61-0B3B255D8431}" xr6:coauthVersionLast="47" xr6:coauthVersionMax="47" xr10:uidLastSave="{F84F3547-DB98-4E8A-80B3-C1050243C5FE}"/>
  <bookViews>
    <workbookView xWindow="-98" yWindow="-98" windowWidth="22695" windowHeight="14476" tabRatio="741" xr2:uid="{00000000-000D-0000-FFFF-FFFF00000000}"/>
  </bookViews>
  <sheets>
    <sheet name="Cover" sheetId="122" r:id="rId1"/>
    <sheet name="QA" sheetId="123" r:id="rId2"/>
    <sheet name="Contents" sheetId="111" r:id="rId3"/>
    <sheet name="Basis for Estimate" sheetId="112" r:id="rId4"/>
    <sheet name="StageCoach" sheetId="125" r:id="rId5"/>
    <sheet name="Car Park Facility" sheetId="126" r:id="rId6"/>
    <sheet name="Back" sheetId="124"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ccr1" localSheetId="6" hidden="1">{#N/A,#N/A,TRUE,"Cover";#N/A,#N/A,TRUE,"Conts";#N/A,#N/A,TRUE,"VOS";#N/A,#N/A,TRUE,"Warrington";#N/A,#N/A,TRUE,"Widnes"}</definedName>
    <definedName name="__ccr1" localSheetId="0" hidden="1">{#N/A,#N/A,TRUE,"Cover";#N/A,#N/A,TRUE,"Conts";#N/A,#N/A,TRUE,"VOS";#N/A,#N/A,TRUE,"Warrington";#N/A,#N/A,TRUE,"Widnes"}</definedName>
    <definedName name="__ccr1" localSheetId="1" hidden="1">{#N/A,#N/A,TRUE,"Cover";#N/A,#N/A,TRUE,"Conts";#N/A,#N/A,TRUE,"VOS";#N/A,#N/A,TRUE,"Warrington";#N/A,#N/A,TRUE,"Widnes"}</definedName>
    <definedName name="__ccr1" hidden="1">{#N/A,#N/A,TRUE,"Cover";#N/A,#N/A,TRUE,"Conts";#N/A,#N/A,TRUE,"VOS";#N/A,#N/A,TRUE,"Warrington";#N/A,#N/A,TRUE,"Widnes"}</definedName>
    <definedName name="_ccr1" localSheetId="6" hidden="1">{#N/A,#N/A,TRUE,"Cover";#N/A,#N/A,TRUE,"Conts";#N/A,#N/A,TRUE,"VOS";#N/A,#N/A,TRUE,"Warrington";#N/A,#N/A,TRUE,"Widnes"}</definedName>
    <definedName name="_ccr1" localSheetId="1" hidden="1">{#N/A,#N/A,TRUE,"Cover";#N/A,#N/A,TRUE,"Conts";#N/A,#N/A,TRUE,"VOS";#N/A,#N/A,TRUE,"Warrington";#N/A,#N/A,TRUE,"Widnes"}</definedName>
    <definedName name="_ccr1" hidden="1">{#N/A,#N/A,TRUE,"Cover";#N/A,#N/A,TRUE,"Conts";#N/A,#N/A,TRUE,"VOS";#N/A,#N/A,TRUE,"Warrington";#N/A,#N/A,TRUE,"Widnes"}</definedName>
    <definedName name="a" localSheetId="6" hidden="1">{#N/A,#N/A,TRUE,"Cover";#N/A,#N/A,TRUE,"Conts";#N/A,#N/A,TRUE,"VOS";#N/A,#N/A,TRUE,"Warrington";#N/A,#N/A,TRUE,"Widnes"}</definedName>
    <definedName name="a" localSheetId="0" hidden="1">{#N/A,#N/A,TRUE,"Cover";#N/A,#N/A,TRUE,"Conts";#N/A,#N/A,TRUE,"VOS";#N/A,#N/A,TRUE,"Warrington";#N/A,#N/A,TRUE,"Widnes"}</definedName>
    <definedName name="a" localSheetId="1" hidden="1">{#N/A,#N/A,TRUE,"Cover";#N/A,#N/A,TRUE,"Conts";#N/A,#N/A,TRUE,"VOS";#N/A,#N/A,TRUE,"Warrington";#N/A,#N/A,TRUE,"Widnes"}</definedName>
    <definedName name="a" hidden="1">{#N/A,#N/A,TRUE,"Cover";#N/A,#N/A,TRUE,"Conts";#N/A,#N/A,TRUE,"VOS";#N/A,#N/A,TRUE,"Warrington";#N/A,#N/A,TRUE,"Widnes"}</definedName>
    <definedName name="A_23" localSheetId="6">#REF!</definedName>
    <definedName name="A_23" localSheetId="3">#REF!</definedName>
    <definedName name="A_23" localSheetId="2">#REF!</definedName>
    <definedName name="A_23" localSheetId="0">#REF!</definedName>
    <definedName name="A_23">#REF!</definedName>
    <definedName name="A_243" localSheetId="6">#REF!</definedName>
    <definedName name="A_243" localSheetId="3">#REF!</definedName>
    <definedName name="A_243" localSheetId="2">#REF!</definedName>
    <definedName name="A_243" localSheetId="0">#REF!</definedName>
    <definedName name="A_243">#REF!</definedName>
    <definedName name="actcum" localSheetId="1">OFFSET('[1]2-Cash Flow'!$E$53,0,0,COUNTA('[1]2-Cash Flow'!$E$1:$E$65536),1)</definedName>
    <definedName name="actcum">OFFSET('[2]2-Cash Flow'!$E$53,0,0,COUNTA('[2]2-Cash Flow'!$E$1:$E$65536),1)</definedName>
    <definedName name="actcum1" localSheetId="6">OFFSET([3]Cashflow!$F$3,0,0,COUNTA([3]Cashflow!$F$1:$F$65536),1)</definedName>
    <definedName name="actcum1" localSheetId="0">OFFSET([3]Cashflow!$F$3,0,0,COUNTA([3]Cashflow!$F$1:$F$65536),1)</definedName>
    <definedName name="actcum1" localSheetId="1">OFFSET([4]Cashflow!$F$3,0,0,COUNTA([4]Cashflow!$F$1:$F$65536),1)</definedName>
    <definedName name="actcum1">OFFSET([5]Cashflow!$F$3,0,0,COUNTA([5]Cashflow!$F$1:$F$65536),1)</definedName>
    <definedName name="actmonth" localSheetId="1">OFFSET('[1]2-Cash Flow'!$F$53,0,0,COUNTA('[1]2-Cash Flow'!$F$1:$F$65536),1)</definedName>
    <definedName name="actmonth">OFFSET('[2]2-Cash Flow'!$F$53,0,0,COUNTA('[2]2-Cash Flow'!$F$1:$F$65536),1)</definedName>
    <definedName name="actmonth1" localSheetId="6">OFFSET([3]Cashflow!$E$3,0,0,COUNTA([3]Cashflow!$E$1:$E$65536),1)</definedName>
    <definedName name="actmonth1" localSheetId="0">OFFSET([3]Cashflow!$E$3,0,0,COUNTA([3]Cashflow!$E$1:$E$65536),1)</definedName>
    <definedName name="actmonth1" localSheetId="1">OFFSET([4]Cashflow!$E$3,0,0,COUNTA([4]Cashflow!$E$1:$E$65536),1)</definedName>
    <definedName name="actmonth1">OFFSET([5]Cashflow!$E$3,0,0,COUNTA([5]Cashflow!$E$1:$E$65536),1)</definedName>
    <definedName name="ApprovedBy" localSheetId="3">'Basis for Estimate'!#REF!</definedName>
    <definedName name="ApprovedBy" localSheetId="2">Contents!#REF!</definedName>
    <definedName name="ar" localSheetId="6">[6]Basis!#REF!</definedName>
    <definedName name="ar" localSheetId="0">[6]Basis!#REF!</definedName>
    <definedName name="ar" localSheetId="1">[7]Basis!#REF!</definedName>
    <definedName name="ar">[6]Basis!#REF!</definedName>
    <definedName name="are" localSheetId="6">[8]Basis!#REF!</definedName>
    <definedName name="are" localSheetId="3">[8]Basis!#REF!</definedName>
    <definedName name="are" localSheetId="2">[8]Basis!#REF!</definedName>
    <definedName name="are" localSheetId="0">[8]Basis!#REF!</definedName>
    <definedName name="are" localSheetId="1">[9]Basis!#REF!</definedName>
    <definedName name="are">[8]Basis!#REF!</definedName>
    <definedName name="area" localSheetId="6">[8]Basis!#REF!</definedName>
    <definedName name="area" localSheetId="3">[8]Basis!#REF!</definedName>
    <definedName name="area" localSheetId="2">[8]Basis!#REF!</definedName>
    <definedName name="area" localSheetId="0">[8]Basis!#REF!</definedName>
    <definedName name="area" localSheetId="1">[9]Basis!#REF!</definedName>
    <definedName name="area">[8]Basis!#REF!</definedName>
    <definedName name="AREAS" localSheetId="6">#REF!</definedName>
    <definedName name="AREAS" localSheetId="3">#REF!</definedName>
    <definedName name="AREAS" localSheetId="2">#REF!</definedName>
    <definedName name="AREAS" localSheetId="0">#REF!</definedName>
    <definedName name="AREAS" localSheetId="1">#REF!</definedName>
    <definedName name="AREAS">#REF!</definedName>
    <definedName name="areas2" localSheetId="6">[10]Basis!#REF!</definedName>
    <definedName name="areas2" localSheetId="3">[10]Basis!#REF!</definedName>
    <definedName name="areas2" localSheetId="2">[10]Basis!#REF!</definedName>
    <definedName name="areas2" localSheetId="0">[10]Basis!#REF!</definedName>
    <definedName name="areas2" localSheetId="1">[11]Basis!#REF!</definedName>
    <definedName name="areas2">[10]Basis!#REF!</definedName>
    <definedName name="At_risk">[12]Assumptions!$B$1</definedName>
    <definedName name="atrisk_total_net_rent_for_cashflow">'[12]@risk rents and incentives'!$W$25:$AL$26</definedName>
    <definedName name="b" localSheetId="6" hidden="1">{#N/A,#N/A,TRUE,"Cover";#N/A,#N/A,TRUE,"Conts";#N/A,#N/A,TRUE,"VOS";#N/A,#N/A,TRUE,"Warrington";#N/A,#N/A,TRUE,"Widnes"}</definedName>
    <definedName name="b" localSheetId="0" hidden="1">{#N/A,#N/A,TRUE,"Cover";#N/A,#N/A,TRUE,"Conts";#N/A,#N/A,TRUE,"VOS";#N/A,#N/A,TRUE,"Warrington";#N/A,#N/A,TRUE,"Widnes"}</definedName>
    <definedName name="b" localSheetId="1" hidden="1">{#N/A,#N/A,TRUE,"Cover";#N/A,#N/A,TRUE,"Conts";#N/A,#N/A,TRUE,"VOS";#N/A,#N/A,TRUE,"Warrington";#N/A,#N/A,TRUE,"Widnes"}</definedName>
    <definedName name="b" hidden="1">{#N/A,#N/A,TRUE,"Cover";#N/A,#N/A,TRUE,"Conts";#N/A,#N/A,TRUE,"VOS";#N/A,#N/A,TRUE,"Warrington";#N/A,#N/A,TRUE,"Widnes"}</definedName>
    <definedName name="BASIS" localSheetId="6">#REF!</definedName>
    <definedName name="BASIS" localSheetId="3">#REF!</definedName>
    <definedName name="BASIS" localSheetId="2">#REF!</definedName>
    <definedName name="BASIS" localSheetId="0">#REF!</definedName>
    <definedName name="BASIS" localSheetId="1">#REF!</definedName>
    <definedName name="BASIS">#REF!</definedName>
    <definedName name="BASIS1" localSheetId="6">#REF!</definedName>
    <definedName name="BASIS1" localSheetId="3">#REF!</definedName>
    <definedName name="BASIS1" localSheetId="2">#REF!</definedName>
    <definedName name="BASIS1" localSheetId="0">#REF!</definedName>
    <definedName name="BASIS1" localSheetId="1">#REF!</definedName>
    <definedName name="BASIS1">#REF!</definedName>
    <definedName name="Buildings" localSheetId="6">#REF!</definedName>
    <definedName name="Buildings" localSheetId="3">#REF!</definedName>
    <definedName name="Buildings" localSheetId="2">#REF!</definedName>
    <definedName name="Buildings" localSheetId="0">#REF!</definedName>
    <definedName name="Buildings">#REF!</definedName>
    <definedName name="car_park_cash_flow">'[12]Car park lease'!$A$21:$G$161</definedName>
    <definedName name="cash" localSheetId="6">#REF!</definedName>
    <definedName name="cash" localSheetId="0">#REF!</definedName>
    <definedName name="cash" localSheetId="1">#REF!</definedName>
    <definedName name="cash">#REF!</definedName>
    <definedName name="cashfl" localSheetId="6" hidden="1">{#N/A,#N/A,TRUE,"Cover";#N/A,#N/A,TRUE,"Conts";#N/A,#N/A,TRUE,"VOS";#N/A,#N/A,TRUE,"Warrington";#N/A,#N/A,TRUE,"Widnes"}</definedName>
    <definedName name="cashfl" localSheetId="0" hidden="1">{#N/A,#N/A,TRUE,"Cover";#N/A,#N/A,TRUE,"Conts";#N/A,#N/A,TRUE,"VOS";#N/A,#N/A,TRUE,"Warrington";#N/A,#N/A,TRUE,"Widnes"}</definedName>
    <definedName name="cashfl" localSheetId="1" hidden="1">{#N/A,#N/A,TRUE,"Cover";#N/A,#N/A,TRUE,"Conts";#N/A,#N/A,TRUE,"VOS";#N/A,#N/A,TRUE,"Warrington";#N/A,#N/A,TRUE,"Widnes"}</definedName>
    <definedName name="cashfl" hidden="1">{#N/A,#N/A,TRUE,"Cover";#N/A,#N/A,TRUE,"Conts";#N/A,#N/A,TRUE,"VOS";#N/A,#N/A,TRUE,"Warrington";#N/A,#N/A,TRUE,"Widnes"}</definedName>
    <definedName name="CC" localSheetId="6">#REF!</definedName>
    <definedName name="CC" localSheetId="0">#REF!</definedName>
    <definedName name="CC" localSheetId="1">#REF!</definedName>
    <definedName name="CC">#REF!</definedName>
    <definedName name="CCR" localSheetId="6" hidden="1">{#N/A,#N/A,TRUE,"Cover";#N/A,#N/A,TRUE,"Conts";#N/A,#N/A,TRUE,"VOS";#N/A,#N/A,TRUE,"Warrington";#N/A,#N/A,TRUE,"Widnes"}</definedName>
    <definedName name="CCR" localSheetId="0" hidden="1">{#N/A,#N/A,TRUE,"Cover";#N/A,#N/A,TRUE,"Conts";#N/A,#N/A,TRUE,"VOS";#N/A,#N/A,TRUE,"Warrington";#N/A,#N/A,TRUE,"Widnes"}</definedName>
    <definedName name="CCR" localSheetId="1" hidden="1">{#N/A,#N/A,TRUE,"Cover";#N/A,#N/A,TRUE,"Conts";#N/A,#N/A,TRUE,"VOS";#N/A,#N/A,TRUE,"Warrington";#N/A,#N/A,TRUE,"Widnes"}</definedName>
    <definedName name="CCR" hidden="1">{#N/A,#N/A,TRUE,"Cover";#N/A,#N/A,TRUE,"Conts";#N/A,#N/A,TRUE,"VOS";#N/A,#N/A,TRUE,"Warrington";#N/A,#N/A,TRUE,"Widnes"}</definedName>
    <definedName name="cf_12_der" localSheetId="1">[13]Basis!#REF!</definedName>
    <definedName name="cf_12_der">[14]Basis!#REF!</definedName>
    <definedName name="CheckedBy" localSheetId="3">'Basis for Estimate'!#REF!</definedName>
    <definedName name="CheckedBy" localSheetId="2">Contents!#REF!</definedName>
    <definedName name="client" localSheetId="6">[3]Notes!$E$53</definedName>
    <definedName name="client" localSheetId="0">[3]Notes!$E$53</definedName>
    <definedName name="client" localSheetId="1">[4]Notes!$E$53</definedName>
    <definedName name="client">[5]Notes!$E$53</definedName>
    <definedName name="completion_date">[12]Assumptions!$C$46</definedName>
    <definedName name="Contact1" localSheetId="3">'Basis for Estimate'!#REF!</definedName>
    <definedName name="Contact1" localSheetId="2">Contents!#REF!</definedName>
    <definedName name="Contact2" localSheetId="3">'Basis for Estimate'!#REF!</definedName>
    <definedName name="Contact2" localSheetId="2">Contents!#REF!</definedName>
    <definedName name="Contract_sum1" localSheetId="6">#REF!</definedName>
    <definedName name="Contract_sum1" localSheetId="0">#REF!</definedName>
    <definedName name="Contract_sum1" localSheetId="1">#REF!</definedName>
    <definedName name="Contract_sum1">#REF!</definedName>
    <definedName name="Copyright" localSheetId="3">'Basis for Estimate'!#REF!</definedName>
    <definedName name="Copyright" localSheetId="2">Contents!#REF!</definedName>
    <definedName name="COST_RANGE" localSheetId="6">#REF!</definedName>
    <definedName name="COST_RANGE" localSheetId="0">#REF!</definedName>
    <definedName name="COST_RANGE" localSheetId="1">#REF!</definedName>
    <definedName name="COST_RANGE">#REF!</definedName>
    <definedName name="Cover">'[15]1B ADVANCE - Substructure'!#REF!</definedName>
    <definedName name="d" localSheetId="6">#REF!</definedName>
    <definedName name="d" localSheetId="3">#REF!</definedName>
    <definedName name="d" localSheetId="2">#REF!</definedName>
    <definedName name="d" localSheetId="0">#REF!</definedName>
    <definedName name="d">#REF!</definedName>
    <definedName name="Disclaimer" localSheetId="3">'Basis for Estimate'!#REF!</definedName>
    <definedName name="Disclaimer" localSheetId="2">Contents!#REF!</definedName>
    <definedName name="Duration1" localSheetId="6">#REF!</definedName>
    <definedName name="Duration1" localSheetId="0">#REF!</definedName>
    <definedName name="Duration1" localSheetId="1">#REF!</definedName>
    <definedName name="Duration1">#REF!</definedName>
    <definedName name="EastBute">#REF!</definedName>
    <definedName name="estimateb" localSheetId="6" hidden="1">{#N/A,#N/A,TRUE,"Cover";#N/A,#N/A,TRUE,"Conts";#N/A,#N/A,TRUE,"VOS";#N/A,#N/A,TRUE,"Warrington";#N/A,#N/A,TRUE,"Widnes"}</definedName>
    <definedName name="estimateb" localSheetId="0" hidden="1">{#N/A,#N/A,TRUE,"Cover";#N/A,#N/A,TRUE,"Conts";#N/A,#N/A,TRUE,"VOS";#N/A,#N/A,TRUE,"Warrington";#N/A,#N/A,TRUE,"Widnes"}</definedName>
    <definedName name="estimateb" localSheetId="1" hidden="1">{#N/A,#N/A,TRUE,"Cover";#N/A,#N/A,TRUE,"Conts";#N/A,#N/A,TRUE,"VOS";#N/A,#N/A,TRUE,"Warrington";#N/A,#N/A,TRUE,"Widnes"}</definedName>
    <definedName name="estimateb" hidden="1">{#N/A,#N/A,TRUE,"Cover";#N/A,#N/A,TRUE,"Conts";#N/A,#N/A,TRUE,"VOS";#N/A,#N/A,TRUE,"Warrington";#N/A,#N/A,TRUE,"Widnes"}</definedName>
    <definedName name="EX" localSheetId="6">#REF!</definedName>
    <definedName name="EX" localSheetId="3">#REF!</definedName>
    <definedName name="EX" localSheetId="2">#REF!</definedName>
    <definedName name="EX" localSheetId="0">#REF!</definedName>
    <definedName name="EX" localSheetId="1">#REF!</definedName>
    <definedName name="EX">#REF!</definedName>
    <definedName name="eXCLUSIONS" localSheetId="6" hidden="1">{#N/A,#N/A,TRUE,"Cover";#N/A,#N/A,TRUE,"Conts";#N/A,#N/A,TRUE,"VOS";#N/A,#N/A,TRUE,"Warrington";#N/A,#N/A,TRUE,"Widnes"}</definedName>
    <definedName name="eXCLUSIONS" localSheetId="0" hidden="1">{#N/A,#N/A,TRUE,"Cover";#N/A,#N/A,TRUE,"Conts";#N/A,#N/A,TRUE,"VOS";#N/A,#N/A,TRUE,"Warrington";#N/A,#N/A,TRUE,"Widnes"}</definedName>
    <definedName name="eXCLUSIONS" localSheetId="1" hidden="1">{#N/A,#N/A,TRUE,"Cover";#N/A,#N/A,TRUE,"Conts";#N/A,#N/A,TRUE,"VOS";#N/A,#N/A,TRUE,"Warrington";#N/A,#N/A,TRUE,"Widnes"}</definedName>
    <definedName name="eXCLUSIONS" hidden="1">{#N/A,#N/A,TRUE,"Cover";#N/A,#N/A,TRUE,"Conts";#N/A,#N/A,TRUE,"VOS";#N/A,#N/A,TRUE,"Warrington";#N/A,#N/A,TRUE,"Widnes"}</definedName>
    <definedName name="f" localSheetId="6" hidden="1">{#N/A,#N/A,TRUE,"Cover";#N/A,#N/A,TRUE,"Conts";#N/A,#N/A,TRUE,"VOS";#N/A,#N/A,TRUE,"Warrington";#N/A,#N/A,TRUE,"Widnes"}</definedName>
    <definedName name="f" localSheetId="0" hidden="1">{#N/A,#N/A,TRUE,"Cover";#N/A,#N/A,TRUE,"Conts";#N/A,#N/A,TRUE,"VOS";#N/A,#N/A,TRUE,"Warrington";#N/A,#N/A,TRUE,"Widnes"}</definedName>
    <definedName name="f" localSheetId="1" hidden="1">{#N/A,#N/A,TRUE,"Cover";#N/A,#N/A,TRUE,"Conts";#N/A,#N/A,TRUE,"VOS";#N/A,#N/A,TRUE,"Warrington";#N/A,#N/A,TRUE,"Widnes"}</definedName>
    <definedName name="f" hidden="1">{#N/A,#N/A,TRUE,"Cover";#N/A,#N/A,TRUE,"Conts";#N/A,#N/A,TRUE,"VOS";#N/A,#N/A,TRUE,"Warrington";#N/A,#N/A,TRUE,"Widnes"}</definedName>
    <definedName name="factot" localSheetId="6">#REF!</definedName>
    <definedName name="factot" localSheetId="0">#REF!</definedName>
    <definedName name="factot" localSheetId="1">#REF!</definedName>
    <definedName name="factot">#REF!</definedName>
    <definedName name="feads">OFFSET([4]Cashflow!$B$3,0,0,MATCH([4]Cashflow!$I$4,[4]Cashflow!$B$3:$B$40,0),1)</definedName>
    <definedName name="fg" localSheetId="6" hidden="1">{#N/A,#N/A,TRUE,"Cover";#N/A,#N/A,TRUE,"Conts";#N/A,#N/A,TRUE,"VOS";#N/A,#N/A,TRUE,"Warrington";#N/A,#N/A,TRUE,"Widnes"}</definedName>
    <definedName name="fg" localSheetId="0" hidden="1">{#N/A,#N/A,TRUE,"Cover";#N/A,#N/A,TRUE,"Conts";#N/A,#N/A,TRUE,"VOS";#N/A,#N/A,TRUE,"Warrington";#N/A,#N/A,TRUE,"Widnes"}</definedName>
    <definedName name="fg" localSheetId="1" hidden="1">{#N/A,#N/A,TRUE,"Cover";#N/A,#N/A,TRUE,"Conts";#N/A,#N/A,TRUE,"VOS";#N/A,#N/A,TRUE,"Warrington";#N/A,#N/A,TRUE,"Widnes"}</definedName>
    <definedName name="fg" hidden="1">{#N/A,#N/A,TRUE,"Cover";#N/A,#N/A,TRUE,"Conts";#N/A,#N/A,TRUE,"VOS";#N/A,#N/A,TRUE,"Warrington";#N/A,#N/A,TRUE,"Widnes"}</definedName>
    <definedName name="Floors" localSheetId="6">#REF!</definedName>
    <definedName name="Floors" localSheetId="3">#REF!</definedName>
    <definedName name="Floors" localSheetId="2">#REF!</definedName>
    <definedName name="Floors" localSheetId="0">#REF!</definedName>
    <definedName name="Floors">#REF!</definedName>
    <definedName name="FooterClientAddress" localSheetId="3">'Basis for Estimate'!#REF!</definedName>
    <definedName name="FooterClientAddress" localSheetId="2">Contents!#REF!</definedName>
    <definedName name="Gyratory">#REF!</definedName>
    <definedName name="KK" localSheetId="6">#REF!</definedName>
    <definedName name="KK" localSheetId="0">#REF!</definedName>
    <definedName name="KK" localSheetId="1">#REF!</definedName>
    <definedName name="KK">#REF!</definedName>
    <definedName name="Loan_A_margins" localSheetId="6">[12]Assumptions!#REF!</definedName>
    <definedName name="Loan_A_margins" localSheetId="0">[12]Assumptions!#REF!</definedName>
    <definedName name="Loan_A_margins" localSheetId="1">[12]Assumptions!#REF!</definedName>
    <definedName name="Loan_A_margins">[12]Assumptions!#REF!</definedName>
    <definedName name="Main">#REF!</definedName>
    <definedName name="maxmonth" localSheetId="6">OFFSET([3]Cashflow!$B$3,0,0,MATCH([3]Cashflow!$I$4,[3]Cashflow!$B$3:$B$40,0),1)</definedName>
    <definedName name="maxmonth" localSheetId="0">OFFSET([3]Cashflow!$B$3,0,0,MATCH([3]Cashflow!$I$4,[3]Cashflow!$B$3:$B$40,0),1)</definedName>
    <definedName name="maxmonth" localSheetId="1">OFFSET([4]Cashflow!$B$3,0,0,MATCH([4]Cashflow!$I$4,[4]Cashflow!$B$3:$B$40,0),1)</definedName>
    <definedName name="maxmonth">OFFSET([5]Cashflow!$B$3,0,0,MATCH([5]Cashflow!$I$4,[5]Cashflow!$B$3:$B$40,0),1)</definedName>
    <definedName name="month1" localSheetId="6">OFFSET([3]Cashflow!$B$3,0,0,COUNTA([3]Cashflow!$B$1:$B$65536),1)</definedName>
    <definedName name="month1" localSheetId="0">OFFSET([3]Cashflow!$B$3,0,0,COUNTA([3]Cashflow!$B$1:$B$65536),1)</definedName>
    <definedName name="month1" localSheetId="1">OFFSET([4]Cashflow!$B$3,0,0,COUNTA([4]Cashflow!$B$1:$B$65536),1)</definedName>
    <definedName name="month1">OFFSET([5]Cashflow!$B$3,0,0,COUNTA([5]Cashflow!$B$1:$B$65536),1)</definedName>
    <definedName name="New" localSheetId="6">#REF!</definedName>
    <definedName name="New" localSheetId="3">#REF!</definedName>
    <definedName name="New" localSheetId="2">#REF!</definedName>
    <definedName name="New" localSheetId="0">#REF!</definedName>
    <definedName name="New">#REF!</definedName>
    <definedName name="OfficeAddress1" localSheetId="3">'Basis for Estimate'!#REF!</definedName>
    <definedName name="OfficeAddress1" localSheetId="2">Contents!#REF!</definedName>
    <definedName name="PCforecastfinal" localSheetId="6">#REF!</definedName>
    <definedName name="PCforecastfinal" localSheetId="3">#REF!</definedName>
    <definedName name="PCforecastfinal" localSheetId="2">#REF!</definedName>
    <definedName name="PCforecastfinal" localSheetId="0">#REF!</definedName>
    <definedName name="PCforecastfinal" localSheetId="1">#REF!</definedName>
    <definedName name="PCforecastfinal">#REF!</definedName>
    <definedName name="PDR_Link">#REF!</definedName>
    <definedName name="_xlnm.Print_Area" localSheetId="6">Back!$F$2:$L$58</definedName>
    <definedName name="_xlnm.Print_Area" localSheetId="3">'Basis for Estimate'!$A$1:$G$43</definedName>
    <definedName name="_xlnm.Print_Area" localSheetId="5">'Car Park Facility'!$A$1:$F$51</definedName>
    <definedName name="_xlnm.Print_Area" localSheetId="2">Contents!$A$1:$H$47</definedName>
    <definedName name="_xlnm.Print_Area" localSheetId="0">Cover!$F$2:$L$58</definedName>
    <definedName name="_xlnm.Print_Area" localSheetId="1">QA!$A$1:$K$42</definedName>
    <definedName name="_xlnm.Print_Area" localSheetId="4">StageCoach!$A$1:$F$71</definedName>
    <definedName name="_xlnm.Print_Area">#REF!</definedName>
    <definedName name="Print_Area_MI" localSheetId="6">#REF!</definedName>
    <definedName name="Print_Area_MI" localSheetId="3">#REF!</definedName>
    <definedName name="Print_Area_MI" localSheetId="2">#REF!</definedName>
    <definedName name="Print_Area_MI" localSheetId="0">#REF!</definedName>
    <definedName name="Print_Area_MI" localSheetId="1">#REF!</definedName>
    <definedName name="Print_Area_MI">#REF!</definedName>
    <definedName name="_xlnm.Print_Titles" localSheetId="3">'Basis for Estimate'!$1:$2</definedName>
    <definedName name="_xlnm.Print_Titles" localSheetId="5">'Car Park Facility'!$1:$6</definedName>
    <definedName name="_xlnm.Print_Titles" localSheetId="1">#REF!</definedName>
    <definedName name="_xlnm.Print_Titles" localSheetId="4">StageCoach!$1:$6</definedName>
    <definedName name="_xlnm.Print_Titles">#REF!</definedName>
    <definedName name="projcum" localSheetId="1">OFFSET('[16]Cash Flow'!$C$53,0,0,COUNTA('[16]Cash Flow'!$C$1:$C$65536),1)</definedName>
    <definedName name="projcum">OFFSET('[17]Cash Flow'!$C$53,0,0,COUNTA('[17]Cash Flow'!$C$1:$C$65536),1)</definedName>
    <definedName name="projcum1" localSheetId="6">OFFSET([3]Cashflow!$D$3,0,0,COUNTA([3]Cashflow!$D$1:$D$65536),1)</definedName>
    <definedName name="projcum1" localSheetId="0">OFFSET([3]Cashflow!$D$3,0,0,COUNTA([3]Cashflow!$D$1:$D$65536),1)</definedName>
    <definedName name="projcum1" localSheetId="1">OFFSET([4]Cashflow!$D$3,0,0,COUNTA([4]Cashflow!$D$1:$D$65536),1)</definedName>
    <definedName name="projcum1">OFFSET([5]Cashflow!$D$3,0,0,COUNTA([5]Cashflow!$D$1:$D$65536),1)</definedName>
    <definedName name="project" localSheetId="1">[4]Notes!$E$55</definedName>
    <definedName name="project">[17]Notes!$E$34</definedName>
    <definedName name="projmonthly" localSheetId="1">OFFSET('[16]Cash Flow'!$D$53,0,0,COUNTA('[16]Cash Flow'!$D$1:$D$65536),1)</definedName>
    <definedName name="projmonthly">OFFSET('[17]Cash Flow'!$D$53,0,0,COUNTA('[17]Cash Flow'!$D$1:$D$65536),1)</definedName>
    <definedName name="projmonthly1" localSheetId="6">OFFSET([3]Cashflow!$C$3,0,0,COUNTA([3]Cashflow!$C$1:$C$65536),1)</definedName>
    <definedName name="projmonthly1" localSheetId="0">OFFSET([3]Cashflow!$C$3,0,0,COUNTA([3]Cashflow!$C$1:$C$65536),1)</definedName>
    <definedName name="projmonthly1" localSheetId="1">OFFSET([4]Cashflow!$C$3,0,0,COUNTA([4]Cashflow!$C$1:$C$65536),1)</definedName>
    <definedName name="projmonthly1">OFFSET([5]Cashflow!$C$3,0,0,COUNTA([5]Cashflow!$C$1:$C$65536),1)</definedName>
    <definedName name="projmonthmax" localSheetId="1">OFFSET('[16]Cash Flow'!$B$53,0,0,MATCH('[16]Cash Flow'!$E$45,'[16]Cash Flow'!$B$53:$B$102,0),1)</definedName>
    <definedName name="projmonthmax">OFFSET('[17]Cash Flow'!$B$53,0,0,MATCH('[17]Cash Flow'!$E$45,'[17]Cash Flow'!$B$53:$B$102,0),1)</definedName>
    <definedName name="Provforecastfinal" localSheetId="6">#REF!</definedName>
    <definedName name="Provforecastfinal" localSheetId="3">#REF!</definedName>
    <definedName name="Provforecastfinal" localSheetId="2">#REF!</definedName>
    <definedName name="Provforecastfinal" localSheetId="0">#REF!</definedName>
    <definedName name="Provforecastfinal" localSheetId="1">#REF!</definedName>
    <definedName name="Provforecastfinal">#REF!</definedName>
    <definedName name="reportno" localSheetId="1">[16]Notes!$E$35</definedName>
    <definedName name="reportno">[17]Notes!$E$35</definedName>
    <definedName name="reporttype" localSheetId="6">[3]Notes!$E$54</definedName>
    <definedName name="reporttype" localSheetId="0">[3]Notes!$E$54</definedName>
    <definedName name="reporttype" localSheetId="1">[4]Notes!$E$54</definedName>
    <definedName name="reporttype">[5]Notes!$E$54</definedName>
    <definedName name="Retention_percentage1" localSheetId="6">#REF!</definedName>
    <definedName name="Retention_percentage1" localSheetId="0">#REF!</definedName>
    <definedName name="Retention_percentage1" localSheetId="1">#REF!</definedName>
    <definedName name="Retention_percentage1">#REF!</definedName>
    <definedName name="Retention_period1" localSheetId="6">#REF!</definedName>
    <definedName name="Retention_period1" localSheetId="0">#REF!</definedName>
    <definedName name="Retention_period1" localSheetId="1">#REF!</definedName>
    <definedName name="Retention_period1">#REF!</definedName>
    <definedName name="sefmmcd_23" localSheetId="6">[8]Basis!#REF!</definedName>
    <definedName name="sefmmcd_23" localSheetId="0">[8]Basis!#REF!</definedName>
    <definedName name="sefmmcd_23" localSheetId="1">[8]Basis!#REF!</definedName>
    <definedName name="sefmmcd_23">[8]Basis!#REF!</definedName>
    <definedName name="Split" localSheetId="6">[8]Basis!#REF!</definedName>
    <definedName name="Split" localSheetId="0">[8]Basis!#REF!</definedName>
    <definedName name="Split" localSheetId="1">[9]Basis!#REF!</definedName>
    <definedName name="Split">[8]Basis!#REF!</definedName>
    <definedName name="Start_date1" localSheetId="6">#REF!</definedName>
    <definedName name="Start_date1" localSheetId="0">#REF!</definedName>
    <definedName name="Start_date1" localSheetId="1">#REF!</definedName>
    <definedName name="Start_date1">#REF!</definedName>
    <definedName name="Text_ApprovedBy" localSheetId="3">'Basis for Estimate'!#REF!</definedName>
    <definedName name="Text_ApprovedBy" localSheetId="2">Contents!#REF!</definedName>
    <definedName name="Text_Authorized" localSheetId="3">'Basis for Estimate'!#REF!</definedName>
    <definedName name="Text_Authorized" localSheetId="2">Contents!#REF!</definedName>
    <definedName name="Text_CheckedBy" localSheetId="3">'Basis for Estimate'!#REF!</definedName>
    <definedName name="Text_CheckedBy" localSheetId="2">Contents!#REF!</definedName>
    <definedName name="Text_Contents" localSheetId="3">'Basis for Estimate'!$A$3</definedName>
    <definedName name="Text_Contents" localSheetId="2">Contents!$A$5</definedName>
    <definedName name="Text_Details" localSheetId="3">'Basis for Estimate'!#REF!</definedName>
    <definedName name="Text_Details" localSheetId="2">Contents!#REF!</definedName>
    <definedName name="Text_Name" localSheetId="3">'Basis for Estimate'!#REF!</definedName>
    <definedName name="Text_Name" localSheetId="2">Contents!#REF!</definedName>
    <definedName name="Text_Position" localSheetId="3">'Basis for Estimate'!#REF!</definedName>
    <definedName name="Text_Position" localSheetId="2">Contents!#REF!</definedName>
    <definedName name="Text_PreparedBy" localSheetId="3">'Basis for Estimate'!#REF!</definedName>
    <definedName name="Text_PreparedBy" localSheetId="2">Contents!#REF!</definedName>
    <definedName name="Text_PreparedBy_1" localSheetId="3">'Basis for Estimate'!#REF!</definedName>
    <definedName name="Text_PreparedBy_1" localSheetId="2">Contents!#REF!</definedName>
    <definedName name="Text_PreparedFor" localSheetId="3">'Basis for Estimate'!#REF!</definedName>
    <definedName name="Text_PreparedFor" localSheetId="2">Contents!#REF!</definedName>
    <definedName name="Text_QualityInformation" localSheetId="3">'Basis for Estimate'!#REF!</definedName>
    <definedName name="Text_QualityInformation" localSheetId="2">Contents!#REF!</definedName>
    <definedName name="Text_Revision" localSheetId="3">'Basis for Estimate'!#REF!</definedName>
    <definedName name="Text_Revision" localSheetId="2">Contents!#REF!</definedName>
    <definedName name="Text_RevisionDate" localSheetId="3">'Basis for Estimate'!#REF!</definedName>
    <definedName name="Text_RevisionDate" localSheetId="2">Contents!#REF!</definedName>
    <definedName name="Text_VerifiedBy" localSheetId="3">'Basis for Estimate'!#REF!</definedName>
    <definedName name="Text_VerifiedBy" localSheetId="2">Contents!#REF!</definedName>
    <definedName name="total_net_rent_for_cashflow">'[12]Net rent analysis'!$J$190:$X$191</definedName>
    <definedName name="ty" localSheetId="6" hidden="1">{#N/A,#N/A,TRUE,"Cover";#N/A,#N/A,TRUE,"Conts";#N/A,#N/A,TRUE,"VOS";#N/A,#N/A,TRUE,"Warrington";#N/A,#N/A,TRUE,"Widnes"}</definedName>
    <definedName name="ty" localSheetId="0" hidden="1">{#N/A,#N/A,TRUE,"Cover";#N/A,#N/A,TRUE,"Conts";#N/A,#N/A,TRUE,"VOS";#N/A,#N/A,TRUE,"Warrington";#N/A,#N/A,TRUE,"Widnes"}</definedName>
    <definedName name="ty" localSheetId="1" hidden="1">{#N/A,#N/A,TRUE,"Cover";#N/A,#N/A,TRUE,"Conts";#N/A,#N/A,TRUE,"VOS";#N/A,#N/A,TRUE,"Warrington";#N/A,#N/A,TRUE,"Widnes"}</definedName>
    <definedName name="ty" hidden="1">{#N/A,#N/A,TRUE,"Cover";#N/A,#N/A,TRUE,"Conts";#N/A,#N/A,TRUE,"VOS";#N/A,#N/A,TRUE,"Warrington";#N/A,#N/A,TRUE,"Widnes"}</definedName>
    <definedName name="v" localSheetId="6" hidden="1">{#N/A,#N/A,TRUE,"Cover";#N/A,#N/A,TRUE,"Conts";#N/A,#N/A,TRUE,"VOS";#N/A,#N/A,TRUE,"Warrington";#N/A,#N/A,TRUE,"Widnes"}</definedName>
    <definedName name="v" localSheetId="0" hidden="1">{#N/A,#N/A,TRUE,"Cover";#N/A,#N/A,TRUE,"Conts";#N/A,#N/A,TRUE,"VOS";#N/A,#N/A,TRUE,"Warrington";#N/A,#N/A,TRUE,"Widnes"}</definedName>
    <definedName name="v" localSheetId="1" hidden="1">{#N/A,#N/A,TRUE,"Cover";#N/A,#N/A,TRUE,"Conts";#N/A,#N/A,TRUE,"VOS";#N/A,#N/A,TRUE,"Warrington";#N/A,#N/A,TRUE,"Widnes"}</definedName>
    <definedName name="v" hidden="1">{#N/A,#N/A,TRUE,"Cover";#N/A,#N/A,TRUE,"Conts";#N/A,#N/A,TRUE,"VOS";#N/A,#N/A,TRUE,"Warrington";#N/A,#N/A,TRUE,"Widnes"}</definedName>
    <definedName name="VerifiedBy" localSheetId="3">'Basis for Estimate'!#REF!</definedName>
    <definedName name="VerifiedBy" localSheetId="2">Contents!#REF!</definedName>
    <definedName name="wrn.Warrington._.Widnes._.QS._.Costs." localSheetId="6" hidden="1">{#N/A,#N/A,TRUE,"Cover";#N/A,#N/A,TRUE,"Conts";#N/A,#N/A,TRUE,"VOS";#N/A,#N/A,TRUE,"Warrington";#N/A,#N/A,TRUE,"Widnes"}</definedName>
    <definedName name="wrn.Warrington._.Widnes._.QS._.Costs." localSheetId="0" hidden="1">{#N/A,#N/A,TRUE,"Cover";#N/A,#N/A,TRUE,"Conts";#N/A,#N/A,TRUE,"VOS";#N/A,#N/A,TRUE,"Warrington";#N/A,#N/A,TRUE,"Widnes"}</definedName>
    <definedName name="wrn.Warrington._.Widnes._.QS._.Costs." localSheetId="1" hidden="1">{#N/A,#N/A,TRUE,"Cover";#N/A,#N/A,TRUE,"Conts";#N/A,#N/A,TRUE,"VOS";#N/A,#N/A,TRUE,"Warrington";#N/A,#N/A,TRUE,"Widnes"}</definedName>
    <definedName name="wrn.Warrington._.Widnes._.QS._.Costs." hidden="1">{#N/A,#N/A,TRUE,"Cover";#N/A,#N/A,TRUE,"Conts";#N/A,#N/A,TRUE,"VOS";#N/A,#N/A,TRUE,"Warrington";#N/A,#N/A,TRUE,"Widnes"}</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6" i="125" l="1"/>
  <c r="F18" i="125"/>
  <c r="F8" i="126"/>
  <c r="F8" i="125"/>
  <c r="D2" i="125"/>
  <c r="F27" i="112"/>
  <c r="F28" i="112"/>
  <c r="F29" i="112"/>
  <c r="F30" i="112"/>
  <c r="F31" i="112"/>
  <c r="F32" i="112"/>
  <c r="F33" i="112"/>
  <c r="F34" i="112"/>
  <c r="F36" i="112"/>
  <c r="F37" i="112"/>
  <c r="F38" i="112"/>
  <c r="F40" i="112"/>
  <c r="F41" i="112"/>
  <c r="L30" i="126"/>
  <c r="M58" i="125"/>
  <c r="M53" i="125"/>
  <c r="F18" i="126" l="1"/>
  <c r="F20" i="126" s="1"/>
  <c r="F23" i="126" s="1"/>
  <c r="F26" i="112"/>
  <c r="F32" i="125" l="1"/>
  <c r="F38" i="125" l="1"/>
  <c r="F36" i="125"/>
  <c r="F25" i="126"/>
  <c r="F28" i="126" s="1"/>
  <c r="F41" i="125" l="1"/>
  <c r="F43" i="125" s="1"/>
  <c r="F46" i="125" s="1"/>
  <c r="F30" i="126"/>
  <c r="F48" i="125" l="1"/>
  <c r="F51" i="125" s="1"/>
  <c r="F33" i="126"/>
  <c r="P23" i="112"/>
  <c r="F53" i="125" l="1"/>
  <c r="F56" i="125" s="1"/>
  <c r="F35" i="126"/>
  <c r="F38" i="126" s="1"/>
  <c r="M113" i="124"/>
  <c r="M88" i="122"/>
  <c r="F58" i="125" l="1"/>
  <c r="F61" i="125" s="1"/>
  <c r="F40" i="126"/>
  <c r="F43" i="126" s="1"/>
  <c r="F63" i="125" l="1"/>
  <c r="F66" i="125" s="1"/>
  <c r="F45" i="126"/>
  <c r="F69" i="125" l="1"/>
</calcChain>
</file>

<file path=xl/sharedStrings.xml><?xml version="1.0" encoding="utf-8"?>
<sst xmlns="http://schemas.openxmlformats.org/spreadsheetml/2006/main" count="203" uniqueCount="147">
  <si>
    <t>Ref</t>
  </si>
  <si>
    <t>Description</t>
  </si>
  <si>
    <t>Quantity</t>
  </si>
  <si>
    <t>Unit</t>
  </si>
  <si>
    <t>m2</t>
  </si>
  <si>
    <t>GIFA</t>
  </si>
  <si>
    <t>Sub-total</t>
  </si>
  <si>
    <t>Prepared by</t>
  </si>
  <si>
    <t>Checked by</t>
  </si>
  <si>
    <t>Verified by</t>
  </si>
  <si>
    <t>Approved by</t>
  </si>
  <si>
    <t>Revision History</t>
  </si>
  <si>
    <t>Revision</t>
  </si>
  <si>
    <t>Details</t>
  </si>
  <si>
    <t>A</t>
  </si>
  <si>
    <t>Distribution List</t>
  </si>
  <si>
    <t>Association / Company Name</t>
  </si>
  <si>
    <t>Table of Contents</t>
  </si>
  <si>
    <t>Basis for Estimate</t>
  </si>
  <si>
    <t>1. Basis For Estimate</t>
  </si>
  <si>
    <t>2. Assumptions and Exclusions</t>
  </si>
  <si>
    <t>Specifications and security standards are assumed and to be confirmed.</t>
  </si>
  <si>
    <t>Item</t>
  </si>
  <si>
    <t>B</t>
  </si>
  <si>
    <t>C</t>
  </si>
  <si>
    <t>D</t>
  </si>
  <si>
    <t>E</t>
  </si>
  <si>
    <t>F</t>
  </si>
  <si>
    <t>G</t>
  </si>
  <si>
    <t>J</t>
  </si>
  <si>
    <t>K</t>
  </si>
  <si>
    <t>P</t>
  </si>
  <si>
    <t>Quality Information</t>
  </si>
  <si>
    <t>Date</t>
  </si>
  <si>
    <t>Authorised</t>
  </si>
  <si>
    <t>Name</t>
  </si>
  <si>
    <t>Position</t>
  </si>
  <si>
    <t xml:space="preserve"># Hard Copies </t>
  </si>
  <si>
    <t>PDF Required</t>
  </si>
  <si>
    <t>VAT is excluded, unless stated otherwise</t>
  </si>
  <si>
    <t>The estimate has been prepared as an assessment of the potential final cost of the intended Works, based on the information noted, and will be subject to change as the design develops and more information becomes available as to the condition of the existing site and buildings</t>
  </si>
  <si>
    <t>Preliminaries</t>
  </si>
  <si>
    <t>Contractors OHP</t>
  </si>
  <si>
    <t>Total Project Costs</t>
  </si>
  <si>
    <t>Cost Plan &amp; Design Development Contingency</t>
  </si>
  <si>
    <t>Design Team Fees</t>
  </si>
  <si>
    <t>Rate 
£</t>
  </si>
  <si>
    <t>Total
£</t>
  </si>
  <si>
    <t>L</t>
  </si>
  <si>
    <t>Allowances for Design Team fees &amp; surveys are included in the Summary</t>
  </si>
  <si>
    <t>Areas (GIFA)</t>
  </si>
  <si>
    <t xml:space="preserve">    m2</t>
  </si>
  <si>
    <t>Upgrade incoming electrical supplies including sub-station</t>
  </si>
  <si>
    <t>item</t>
  </si>
  <si>
    <t>Sprinkler protection</t>
  </si>
  <si>
    <t>Fire Officer hydrant tank</t>
  </si>
  <si>
    <t>BMS controls</t>
  </si>
  <si>
    <t>Design Team Fees including surveys</t>
  </si>
  <si>
    <t>H</t>
  </si>
  <si>
    <t>Carried Forward</t>
  </si>
  <si>
    <t>Brought Forward</t>
  </si>
  <si>
    <t>Compound for fire hydrant tanks, including fencing</t>
  </si>
  <si>
    <t>BCIS Prices</t>
  </si>
  <si>
    <t>BCIS - TPI</t>
  </si>
  <si>
    <t>3Q25</t>
  </si>
  <si>
    <t>Inflation - mid-point of construction 3Q25</t>
  </si>
  <si>
    <t>Allowance included for upgrading the existing electrical supply to the site</t>
  </si>
  <si>
    <t>Assumed water and gas supplies have sufficient capacity for the proposed development.</t>
  </si>
  <si>
    <t xml:space="preserve">   sq. ft</t>
  </si>
  <si>
    <t>Ancillary Works</t>
  </si>
  <si>
    <t>No allowance for upgrade of district network operator infrastructure</t>
  </si>
  <si>
    <t>Reception</t>
  </si>
  <si>
    <t>Waiting</t>
  </si>
  <si>
    <t>Café</t>
  </si>
  <si>
    <t>Kitchen</t>
  </si>
  <si>
    <t>Dance Studios</t>
  </si>
  <si>
    <t>Offices</t>
  </si>
  <si>
    <t>Theatre</t>
  </si>
  <si>
    <t>Toilets</t>
  </si>
  <si>
    <t>Storage</t>
  </si>
  <si>
    <t>Breakout Spaces</t>
  </si>
  <si>
    <t>Dressing Rooms</t>
  </si>
  <si>
    <t xml:space="preserve">Control Room </t>
  </si>
  <si>
    <t>Bar</t>
  </si>
  <si>
    <t>Circulation</t>
  </si>
  <si>
    <t>Atrium</t>
  </si>
  <si>
    <t>Parking</t>
  </si>
  <si>
    <t>-</t>
  </si>
  <si>
    <t xml:space="preserve">Not Included </t>
  </si>
  <si>
    <t>Not Included</t>
  </si>
  <si>
    <t>Plant</t>
  </si>
  <si>
    <t>3. Areas (SOA)</t>
  </si>
  <si>
    <t xml:space="preserve"> </t>
  </si>
  <si>
    <t>Project Name: Stage Coach Theartre</t>
  </si>
  <si>
    <t>Estimate Title: Budget Estimate</t>
  </si>
  <si>
    <t xml:space="preserve">BCIS rate for new build theartres </t>
  </si>
  <si>
    <t>Ground clearance allowance</t>
  </si>
  <si>
    <t>Framework Fee / Levy (Provisional)</t>
  </si>
  <si>
    <t>Type of Work</t>
  </si>
  <si>
    <t>Building function</t>
  </si>
  <si>
    <t>Sub-Class</t>
  </si>
  <si>
    <t>Cut-off years</t>
  </si>
  <si>
    <t>Sample</t>
  </si>
  <si>
    <t>Mean</t>
  </si>
  <si>
    <t>Standard deviation</t>
  </si>
  <si>
    <t>Decile 0 (lowest)</t>
  </si>
  <si>
    <t>Decile 1</t>
  </si>
  <si>
    <t>Decile 2</t>
  </si>
  <si>
    <t>Decile 3</t>
  </si>
  <si>
    <t>Decile 4</t>
  </si>
  <si>
    <t>Decile 5 (median)</t>
  </si>
  <si>
    <t>Decile 6</t>
  </si>
  <si>
    <t>Decile 7</t>
  </si>
  <si>
    <t>Decile 8</t>
  </si>
  <si>
    <t>Decile 9</t>
  </si>
  <si>
    <t>Decile 10 (highest)</t>
  </si>
  <si>
    <t>Lower quartile</t>
  </si>
  <si>
    <t>Upper quartile</t>
  </si>
  <si>
    <t>New build</t>
  </si>
  <si>
    <t>524.</t>
  </si>
  <si>
    <t>Theatres</t>
  </si>
  <si>
    <t>Car Parking Facility</t>
  </si>
  <si>
    <t>nr</t>
  </si>
  <si>
    <t xml:space="preserve">Services Disconnection - Allowance </t>
  </si>
  <si>
    <t>BWIC with above - trenches etc</t>
  </si>
  <si>
    <t>White Line Markings</t>
  </si>
  <si>
    <t>4Q24</t>
  </si>
  <si>
    <t>This estimate is based on BCIS figures and indicies for the construction of a theartre within Merthyr Tydfil, on the Glebeland site as per the brief provided by the client</t>
  </si>
  <si>
    <t>Date of issue: November 2024</t>
  </si>
  <si>
    <t>Max James</t>
  </si>
  <si>
    <t>Project Team</t>
  </si>
  <si>
    <t>Yes</t>
  </si>
  <si>
    <t>ACE Capital Projects Ltd</t>
  </si>
  <si>
    <t>MJ</t>
  </si>
  <si>
    <t>Commercial Manager</t>
  </si>
  <si>
    <t>The contractor ihas been appointed</t>
  </si>
  <si>
    <t>An allowance of 15% has been included as part of a contigency to form part of the overall works, this could potentially be reduced upon issue of information provided by the client</t>
  </si>
  <si>
    <t>Where provisional allowances have been made, they have been stated as provisional items. Costs will be firmed up upon recipet of information from the client</t>
  </si>
  <si>
    <t>Assumed start on site of 3Q2025, based on BCIS Tender Price Indicies an inflation allowance of 3% has been included within the summary</t>
  </si>
  <si>
    <t xml:space="preserve">This estimate is for estimation purposes only and only includes Phase 1 of the developtment. An allowance has also been made for a provisional car park as the car park provided within the basement does not seem sufficient. This could be valued engineered if the spaces required were to decrease. </t>
  </si>
  <si>
    <t>Stage Coach Budget Estimate</t>
  </si>
  <si>
    <t>Car Park Area Budget Estimate</t>
  </si>
  <si>
    <t>I</t>
  </si>
  <si>
    <t>Asbestos removal allowance</t>
  </si>
  <si>
    <t>Schedule of Surveys  allowance</t>
  </si>
  <si>
    <t>Date of issue: December 2024</t>
  </si>
  <si>
    <t>SUDS - Allowance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</si>
</sst>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quot;£&quot;* #,##0.00_-;_-&quot;£&quot;* &quot;-&quot;??_-;_-@_-"/>
    <numFmt numFmtId="43" formatCode="_-* #,##0.00_-;\-* #,##0.00_-;_-* &quot;-&quot;??_-;_-@_-"/>
    <numFmt numFmtId="164" formatCode="mmmm\ yyyy"/>
    <numFmt numFmtId="165" formatCode="_-* #,##0_-;\-* #,##0_-;_-* &quot;-&quot;??_-;_-@_-"/>
    <numFmt numFmtId="166" formatCode="#,##0.00_ ;\-#,##0.00\ "/>
    <numFmt numFmtId="167" formatCode="#,##0_ ;[Red]\(#,##0\)"/>
    <numFmt numFmtId="168" formatCode="0.0%"/>
  </numFmts>
  <fonts count="52" x14ac:knownFonts="1">
    <font>
      <sz val="12"/>
      <name val="Times New Roman"/>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name val="Times New Roman"/>
      <family val="1"/>
    </font>
    <font>
      <b/>
      <sz val="11"/>
      <name val="Arial"/>
      <family val="2"/>
    </font>
    <font>
      <sz val="11"/>
      <name val="Arial"/>
      <family val="2"/>
    </font>
    <font>
      <b/>
      <i/>
      <sz val="11"/>
      <name val="Arial"/>
      <family val="2"/>
    </font>
    <font>
      <sz val="10"/>
      <name val="Arial"/>
      <family val="2"/>
    </font>
    <font>
      <b/>
      <sz val="10"/>
      <name val="Arial"/>
      <family val="2"/>
    </font>
    <font>
      <sz val="11"/>
      <color indexed="8"/>
      <name val="Calibri"/>
      <family val="2"/>
    </font>
    <font>
      <sz val="11"/>
      <color indexed="9"/>
      <name val="Calibri"/>
      <family val="2"/>
    </font>
    <font>
      <sz val="12"/>
      <name val="Times New Roman"/>
      <family val="1"/>
    </font>
    <font>
      <sz val="10"/>
      <color theme="1"/>
      <name val="Verdana"/>
      <family val="2"/>
    </font>
    <font>
      <b/>
      <sz val="11"/>
      <color indexed="8"/>
      <name val="Calibri"/>
      <family val="2"/>
    </font>
    <font>
      <sz val="12"/>
      <name val="Helv"/>
    </font>
    <font>
      <b/>
      <sz val="10"/>
      <color indexed="8"/>
      <name val="Arial"/>
      <family val="2"/>
    </font>
    <font>
      <b/>
      <sz val="10"/>
      <color indexed="39"/>
      <name val="Arial"/>
      <family val="2"/>
    </font>
    <font>
      <sz val="10"/>
      <color indexed="8"/>
      <name val="Arial"/>
      <family val="2"/>
    </font>
    <font>
      <b/>
      <sz val="12"/>
      <color indexed="8"/>
      <name val="Arial"/>
      <family val="2"/>
    </font>
    <font>
      <sz val="10"/>
      <color indexed="39"/>
      <name val="Arial"/>
      <family val="2"/>
    </font>
    <font>
      <sz val="19"/>
      <color indexed="48"/>
      <name val="Arial"/>
      <family val="2"/>
    </font>
    <font>
      <sz val="10"/>
      <color indexed="10"/>
      <name val="Arial"/>
      <family val="2"/>
    </font>
    <font>
      <b/>
      <sz val="18"/>
      <color indexed="62"/>
      <name val="Cambria"/>
      <family val="2"/>
    </font>
    <font>
      <b/>
      <sz val="11"/>
      <color rgb="FF00B5E2"/>
      <name val="Arial"/>
      <family val="2"/>
    </font>
    <font>
      <sz val="11"/>
      <color rgb="FF00B5E2"/>
      <name val="Arial"/>
      <family val="2"/>
    </font>
    <font>
      <sz val="7"/>
      <name val="Arial"/>
      <family val="2"/>
    </font>
    <font>
      <sz val="8"/>
      <name val="Arial"/>
      <family val="2"/>
    </font>
    <font>
      <sz val="12"/>
      <color rgb="FF000000"/>
      <name val="Arial"/>
      <family val="2"/>
    </font>
    <font>
      <sz val="12"/>
      <name val="Arial"/>
      <family val="2"/>
    </font>
    <font>
      <sz val="11"/>
      <color theme="1"/>
      <name val="Arial"/>
      <family val="2"/>
    </font>
    <font>
      <sz val="8"/>
      <color theme="1"/>
      <name val="Arial"/>
      <family val="2"/>
    </font>
    <font>
      <sz val="9"/>
      <color theme="1"/>
      <name val="Arial"/>
      <family val="2"/>
    </font>
    <font>
      <sz val="11"/>
      <color rgb="FF008768"/>
      <name val="Arial"/>
      <family val="2"/>
    </font>
    <font>
      <b/>
      <sz val="10"/>
      <color rgb="FFFF0000"/>
      <name val="Arial"/>
      <family val="2"/>
    </font>
    <font>
      <sz val="6"/>
      <name val="Arial"/>
      <family val="2"/>
    </font>
    <font>
      <sz val="12"/>
      <name val="Times New Roman"/>
      <family val="1"/>
    </font>
    <font>
      <sz val="11"/>
      <color rgb="FFFF0000"/>
      <name val="Wingdings 2"/>
      <family val="1"/>
      <charset val="2"/>
    </font>
    <font>
      <b/>
      <sz val="11"/>
      <color rgb="FFFF0000"/>
      <name val="Arial"/>
      <family val="2"/>
    </font>
    <font>
      <sz val="11"/>
      <color rgb="FFFF0000"/>
      <name val="Arial"/>
      <family val="2"/>
    </font>
    <font>
      <sz val="11"/>
      <name val="Wingdings 2"/>
      <family val="1"/>
      <charset val="2"/>
    </font>
    <font>
      <b/>
      <sz val="8"/>
      <color theme="8"/>
      <name val="Arial"/>
      <family val="2"/>
    </font>
    <font>
      <b/>
      <sz val="14"/>
      <color theme="8"/>
      <name val="Arial"/>
      <family val="2"/>
    </font>
    <font>
      <b/>
      <sz val="11"/>
      <color theme="8"/>
      <name val="Arial"/>
      <family val="2"/>
    </font>
    <font>
      <sz val="11"/>
      <color theme="1"/>
      <name val="Calibri"/>
      <family val="2"/>
      <scheme val="minor"/>
    </font>
    <font>
      <b/>
      <sz val="11"/>
      <color rgb="FF000000"/>
      <name val="Calibri"/>
      <family val="2"/>
      <scheme val="minor"/>
    </font>
    <font>
      <sz val="11"/>
      <color theme="1"/>
      <name val="Arial"/>
      <family val="2"/>
    </font>
  </fonts>
  <fills count="37">
    <fill>
      <patternFill patternType="none"/>
    </fill>
    <fill>
      <patternFill patternType="gray125"/>
    </fill>
    <fill>
      <patternFill patternType="solid">
        <fgColor rgb="FFFFFFCC"/>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6"/>
        <bgColor indexed="26"/>
      </patternFill>
    </fill>
    <fill>
      <patternFill patternType="solid">
        <fgColor indexed="47"/>
        <bgColor indexed="47"/>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43"/>
      </patternFill>
    </fill>
    <fill>
      <patternFill patternType="solid">
        <fgColor indexed="40"/>
      </patternFill>
    </fill>
    <fill>
      <patternFill patternType="solid">
        <fgColor indexed="45"/>
      </patternFill>
    </fill>
    <fill>
      <patternFill patternType="solid">
        <fgColor indexed="29"/>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1"/>
      </patternFill>
    </fill>
    <fill>
      <patternFill patternType="solid">
        <fgColor indexed="54"/>
      </patternFill>
    </fill>
    <fill>
      <patternFill patternType="solid">
        <fgColor indexed="44"/>
      </patternFill>
    </fill>
    <fill>
      <patternFill patternType="solid">
        <fgColor indexed="9"/>
      </patternFill>
    </fill>
    <fill>
      <patternFill patternType="solid">
        <fgColor indexed="26"/>
      </patternFill>
    </fill>
    <fill>
      <patternFill patternType="solid">
        <fgColor indexed="15"/>
      </patternFill>
    </fill>
    <fill>
      <patternFill patternType="solid">
        <fgColor theme="0"/>
        <bgColor indexed="64"/>
      </patternFill>
    </fill>
    <fill>
      <patternFill patternType="solid">
        <fgColor rgb="FFD3D3D3"/>
      </patternFill>
    </fill>
  </fills>
  <borders count="41">
    <border>
      <left/>
      <right/>
      <top/>
      <bottom/>
      <diagonal/>
    </border>
    <border>
      <left/>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style="hair">
        <color indexed="64"/>
      </left>
      <right style="thin">
        <color indexed="64"/>
      </right>
      <top style="thin">
        <color indexed="64"/>
      </top>
      <bottom/>
      <diagonal/>
    </border>
    <border>
      <left style="thin">
        <color indexed="64"/>
      </left>
      <right/>
      <top/>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bottom style="thin">
        <color indexed="64"/>
      </bottom>
      <diagonal/>
    </border>
    <border>
      <left style="thin">
        <color indexed="64"/>
      </left>
      <right/>
      <top/>
      <bottom style="thin">
        <color indexed="64"/>
      </bottom>
      <diagonal/>
    </border>
    <border>
      <left/>
      <right style="hair">
        <color indexed="64"/>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64"/>
      </left>
      <right style="thin">
        <color indexed="64"/>
      </right>
      <top style="thin">
        <color indexed="64"/>
      </top>
      <bottom style="thin">
        <color indexed="64"/>
      </bottom>
      <diagonal/>
    </border>
    <border>
      <left/>
      <right/>
      <top/>
      <bottom style="thick">
        <color rgb="FF008768"/>
      </bottom>
      <diagonal/>
    </border>
    <border>
      <left/>
      <right/>
      <top style="thick">
        <color rgb="FF008768"/>
      </top>
      <bottom style="thin">
        <color indexed="64"/>
      </bottom>
      <diagonal/>
    </border>
    <border>
      <left style="hair">
        <color indexed="64"/>
      </left>
      <right style="thin">
        <color indexed="64"/>
      </right>
      <top style="thin">
        <color indexed="64"/>
      </top>
      <bottom style="double">
        <color indexed="64"/>
      </bottom>
      <diagonal/>
    </border>
    <border>
      <left style="hair">
        <color indexed="64"/>
      </left>
      <right/>
      <top/>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rgb="FF000000"/>
      </left>
      <right/>
      <top/>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ck">
        <color rgb="FF008768"/>
      </top>
      <bottom/>
      <diagonal/>
    </border>
  </borders>
  <cellStyleXfs count="140">
    <xf numFmtId="0" fontId="0" fillId="0" borderId="0"/>
    <xf numFmtId="43" fontId="9" fillId="0" borderId="0" applyFont="0" applyFill="0" applyBorder="0" applyAlignment="0" applyProtection="0"/>
    <xf numFmtId="44" fontId="9" fillId="0" borderId="0" applyFont="0" applyFill="0" applyBorder="0" applyAlignment="0" applyProtection="0"/>
    <xf numFmtId="0" fontId="11" fillId="0" borderId="0"/>
    <xf numFmtId="0" fontId="8" fillId="0" borderId="0"/>
    <xf numFmtId="0" fontId="15" fillId="3" borderId="0" applyNumberFormat="0" applyBorder="0" applyAlignment="0" applyProtection="0"/>
    <xf numFmtId="0" fontId="15" fillId="4" borderId="0" applyNumberFormat="0" applyBorder="0" applyAlignment="0" applyProtection="0"/>
    <xf numFmtId="0" fontId="16"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6"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6" fillId="11"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6" fillId="11"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6" fillId="4"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6" fillId="13" borderId="0" applyNumberFormat="0" applyBorder="0" applyAlignment="0" applyProtection="0"/>
    <xf numFmtId="43" fontId="13" fillId="0" borderId="0" applyFont="0" applyFill="0" applyBorder="0" applyAlignment="0" applyProtection="0"/>
    <xf numFmtId="43" fontId="17" fillId="0" borderId="0" applyFont="0" applyFill="0" applyBorder="0" applyAlignment="0" applyProtection="0"/>
    <xf numFmtId="44" fontId="13" fillId="0" borderId="0" applyFont="0" applyFill="0" applyBorder="0" applyAlignment="0" applyProtection="0"/>
    <xf numFmtId="44" fontId="8" fillId="0" borderId="0" applyFont="0" applyFill="0" applyBorder="0" applyAlignment="0" applyProtection="0"/>
    <xf numFmtId="44" fontId="17" fillId="0" borderId="0" applyFont="0" applyFill="0" applyBorder="0" applyAlignment="0" applyProtection="0"/>
    <xf numFmtId="44" fontId="18" fillId="0" borderId="0" applyFont="0" applyFill="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3" fillId="0" borderId="0"/>
    <xf numFmtId="0" fontId="11" fillId="0" borderId="0"/>
    <xf numFmtId="0" fontId="8" fillId="0" borderId="0"/>
    <xf numFmtId="0" fontId="8" fillId="0" borderId="0"/>
    <xf numFmtId="37" fontId="20" fillId="0" borderId="0"/>
    <xf numFmtId="0" fontId="17" fillId="0" borderId="0"/>
    <xf numFmtId="0" fontId="15" fillId="2" borderId="22" applyNumberFormat="0" applyFont="0" applyAlignment="0" applyProtection="0"/>
    <xf numFmtId="0" fontId="15" fillId="2" borderId="22" applyNumberFormat="0" applyFont="0" applyAlignment="0" applyProtection="0"/>
    <xf numFmtId="0" fontId="15" fillId="2" borderId="22" applyNumberFormat="0" applyFont="0" applyAlignment="0" applyProtection="0"/>
    <xf numFmtId="0" fontId="15" fillId="2" borderId="22" applyNumberFormat="0" applyFont="0" applyAlignment="0" applyProtection="0"/>
    <xf numFmtId="0" fontId="15" fillId="2" borderId="22" applyNumberFormat="0" applyFont="0" applyAlignment="0" applyProtection="0"/>
    <xf numFmtId="0" fontId="15" fillId="2" borderId="22" applyNumberFormat="0" applyFont="0" applyAlignment="0" applyProtection="0"/>
    <xf numFmtId="0" fontId="15" fillId="2" borderId="22" applyNumberFormat="0" applyFont="0" applyAlignment="0" applyProtection="0"/>
    <xf numFmtId="0" fontId="15" fillId="2" borderId="22" applyNumberFormat="0" applyFont="0" applyAlignment="0" applyProtection="0"/>
    <xf numFmtId="0" fontId="15" fillId="2" borderId="22" applyNumberFormat="0" applyFont="0" applyAlignment="0" applyProtection="0"/>
    <xf numFmtId="0" fontId="15" fillId="2" borderId="22" applyNumberFormat="0" applyFont="0" applyAlignment="0" applyProtection="0"/>
    <xf numFmtId="0" fontId="15" fillId="2" borderId="22" applyNumberFormat="0" applyFont="0" applyAlignment="0" applyProtection="0"/>
    <xf numFmtId="0" fontId="15" fillId="2" borderId="22" applyNumberFormat="0" applyFont="0" applyAlignment="0" applyProtection="0"/>
    <xf numFmtId="0" fontId="15" fillId="2" borderId="22" applyNumberFormat="0" applyFont="0" applyAlignment="0" applyProtection="0"/>
    <xf numFmtId="0" fontId="15" fillId="2" borderId="22" applyNumberFormat="0" applyFont="0" applyAlignment="0" applyProtection="0"/>
    <xf numFmtId="4" fontId="21" fillId="17" borderId="23" applyNumberFormat="0" applyProtection="0">
      <alignment vertical="center"/>
    </xf>
    <xf numFmtId="4" fontId="22" fillId="17" borderId="23" applyNumberFormat="0" applyProtection="0">
      <alignment vertical="center"/>
    </xf>
    <xf numFmtId="4" fontId="21" fillId="17" borderId="23" applyNumberFormat="0" applyProtection="0">
      <alignment horizontal="left" vertical="center" indent="1"/>
    </xf>
    <xf numFmtId="0" fontId="21" fillId="17" borderId="23" applyNumberFormat="0" applyProtection="0">
      <alignment horizontal="left" vertical="top" indent="1"/>
    </xf>
    <xf numFmtId="4" fontId="21" fillId="18" borderId="0" applyNumberFormat="0" applyProtection="0">
      <alignment horizontal="left" vertical="center" indent="1"/>
    </xf>
    <xf numFmtId="4" fontId="23" fillId="19" borderId="23" applyNumberFormat="0" applyProtection="0">
      <alignment horizontal="right" vertical="center"/>
    </xf>
    <xf numFmtId="4" fontId="23" fillId="20" borderId="23" applyNumberFormat="0" applyProtection="0">
      <alignment horizontal="right" vertical="center"/>
    </xf>
    <xf numFmtId="4" fontId="23" fillId="21" borderId="23" applyNumberFormat="0" applyProtection="0">
      <alignment horizontal="right" vertical="center"/>
    </xf>
    <xf numFmtId="4" fontId="23" fillId="22" borderId="23" applyNumberFormat="0" applyProtection="0">
      <alignment horizontal="right" vertical="center"/>
    </xf>
    <xf numFmtId="4" fontId="23" fillId="23" borderId="23" applyNumberFormat="0" applyProtection="0">
      <alignment horizontal="right" vertical="center"/>
    </xf>
    <xf numFmtId="4" fontId="23" fillId="24" borderId="23" applyNumberFormat="0" applyProtection="0">
      <alignment horizontal="right" vertical="center"/>
    </xf>
    <xf numFmtId="4" fontId="23" fillId="25" borderId="23" applyNumberFormat="0" applyProtection="0">
      <alignment horizontal="right" vertical="center"/>
    </xf>
    <xf numFmtId="4" fontId="23" fillId="26" borderId="23" applyNumberFormat="0" applyProtection="0">
      <alignment horizontal="right" vertical="center"/>
    </xf>
    <xf numFmtId="4" fontId="23" fillId="27" borderId="23" applyNumberFormat="0" applyProtection="0">
      <alignment horizontal="right" vertical="center"/>
    </xf>
    <xf numFmtId="4" fontId="21" fillId="28" borderId="24" applyNumberFormat="0" applyProtection="0">
      <alignment horizontal="left" vertical="center" indent="1"/>
    </xf>
    <xf numFmtId="4" fontId="23" fillId="29" borderId="0" applyNumberFormat="0" applyProtection="0">
      <alignment horizontal="left" vertical="center" indent="1"/>
    </xf>
    <xf numFmtId="4" fontId="24" fillId="30" borderId="0" applyNumberFormat="0" applyProtection="0">
      <alignment horizontal="left" vertical="center" indent="1"/>
    </xf>
    <xf numFmtId="4" fontId="23" fillId="18" borderId="23" applyNumberFormat="0" applyProtection="0">
      <alignment horizontal="right" vertical="center"/>
    </xf>
    <xf numFmtId="4" fontId="23" fillId="29" borderId="0" applyNumberFormat="0" applyProtection="0">
      <alignment horizontal="left" vertical="center" indent="1"/>
    </xf>
    <xf numFmtId="4" fontId="23" fillId="18" borderId="0" applyNumberFormat="0" applyProtection="0">
      <alignment horizontal="left" vertical="center" indent="1"/>
    </xf>
    <xf numFmtId="0" fontId="13" fillId="30" borderId="23" applyNumberFormat="0" applyProtection="0">
      <alignment horizontal="left" vertical="center" indent="1"/>
    </xf>
    <xf numFmtId="0" fontId="13" fillId="30" borderId="23" applyNumberFormat="0" applyProtection="0">
      <alignment horizontal="left" vertical="top" indent="1"/>
    </xf>
    <xf numFmtId="0" fontId="13" fillId="18" borderId="23" applyNumberFormat="0" applyProtection="0">
      <alignment horizontal="left" vertical="center" indent="1"/>
    </xf>
    <xf numFmtId="0" fontId="13" fillId="18" borderId="23" applyNumberFormat="0" applyProtection="0">
      <alignment horizontal="left" vertical="top" indent="1"/>
    </xf>
    <xf numFmtId="0" fontId="13" fillId="31" borderId="23" applyNumberFormat="0" applyProtection="0">
      <alignment horizontal="left" vertical="center" indent="1"/>
    </xf>
    <xf numFmtId="0" fontId="13" fillId="31" borderId="23" applyNumberFormat="0" applyProtection="0">
      <alignment horizontal="left" vertical="top" indent="1"/>
    </xf>
    <xf numFmtId="0" fontId="13" fillId="29" borderId="23" applyNumberFormat="0" applyProtection="0">
      <alignment horizontal="left" vertical="center" indent="1"/>
    </xf>
    <xf numFmtId="0" fontId="13" fillId="29" borderId="23" applyNumberFormat="0" applyProtection="0">
      <alignment horizontal="left" vertical="top" indent="1"/>
    </xf>
    <xf numFmtId="0" fontId="13" fillId="32" borderId="25" applyNumberFormat="0">
      <protection locked="0"/>
    </xf>
    <xf numFmtId="4" fontId="23" fillId="33" borderId="23" applyNumberFormat="0" applyProtection="0">
      <alignment vertical="center"/>
    </xf>
    <xf numFmtId="4" fontId="25" fillId="33" borderId="23" applyNumberFormat="0" applyProtection="0">
      <alignment vertical="center"/>
    </xf>
    <xf numFmtId="4" fontId="23" fillId="33" borderId="23" applyNumberFormat="0" applyProtection="0">
      <alignment horizontal="left" vertical="center" indent="1"/>
    </xf>
    <xf numFmtId="0" fontId="23" fillId="33" borderId="23" applyNumberFormat="0" applyProtection="0">
      <alignment horizontal="left" vertical="top" indent="1"/>
    </xf>
    <xf numFmtId="4" fontId="23" fillId="29" borderId="23" applyNumberFormat="0" applyProtection="0">
      <alignment horizontal="right" vertical="center"/>
    </xf>
    <xf numFmtId="4" fontId="25" fillId="29" borderId="23" applyNumberFormat="0" applyProtection="0">
      <alignment horizontal="right" vertical="center"/>
    </xf>
    <xf numFmtId="4" fontId="23" fillId="18" borderId="23" applyNumberFormat="0" applyProtection="0">
      <alignment horizontal="left" vertical="center" indent="1"/>
    </xf>
    <xf numFmtId="0" fontId="23" fillId="18" borderId="23" applyNumberFormat="0" applyProtection="0">
      <alignment horizontal="left" vertical="top" indent="1"/>
    </xf>
    <xf numFmtId="4" fontId="26" fillId="34" borderId="0" applyNumberFormat="0" applyProtection="0">
      <alignment horizontal="left" vertical="center" indent="1"/>
    </xf>
    <xf numFmtId="4" fontId="27" fillId="29" borderId="23" applyNumberFormat="0" applyProtection="0">
      <alignment horizontal="right" vertical="center"/>
    </xf>
    <xf numFmtId="0" fontId="28" fillId="0" borderId="0" applyNumberFormat="0" applyFill="0" applyBorder="0" applyAlignment="0" applyProtection="0"/>
    <xf numFmtId="0" fontId="9" fillId="0" borderId="0"/>
    <xf numFmtId="43" fontId="9" fillId="0" borderId="0" applyFont="0" applyFill="0" applyBorder="0" applyAlignment="0" applyProtection="0"/>
    <xf numFmtId="0" fontId="7" fillId="0" borderId="0"/>
    <xf numFmtId="43" fontId="13" fillId="0" borderId="0" applyFont="0" applyFill="0" applyBorder="0" applyAlignment="0" applyProtection="0"/>
    <xf numFmtId="43" fontId="9" fillId="0" borderId="0" applyFont="0" applyFill="0" applyBorder="0" applyAlignment="0" applyProtection="0"/>
    <xf numFmtId="44" fontId="13" fillId="0" borderId="0" applyFont="0" applyFill="0" applyBorder="0" applyAlignment="0" applyProtection="0"/>
    <xf numFmtId="44" fontId="7" fillId="0" borderId="0" applyFont="0" applyFill="0" applyBorder="0" applyAlignment="0" applyProtection="0"/>
    <xf numFmtId="44" fontId="9" fillId="0" borderId="0" applyFont="0" applyFill="0" applyBorder="0" applyAlignment="0" applyProtection="0"/>
    <xf numFmtId="44" fontId="18" fillId="0" borderId="0" applyFont="0" applyFill="0" applyBorder="0" applyAlignment="0" applyProtection="0"/>
    <xf numFmtId="0" fontId="7" fillId="0" borderId="0"/>
    <xf numFmtId="0" fontId="7" fillId="0" borderId="0"/>
    <xf numFmtId="0" fontId="9" fillId="0" borderId="0"/>
    <xf numFmtId="0" fontId="6" fillId="0" borderId="0"/>
    <xf numFmtId="0" fontId="5" fillId="0" borderId="0"/>
    <xf numFmtId="0" fontId="4" fillId="0" borderId="0"/>
    <xf numFmtId="0" fontId="41" fillId="0" borderId="0"/>
    <xf numFmtId="0" fontId="3" fillId="0" borderId="0"/>
    <xf numFmtId="9" fontId="41" fillId="0" borderId="0" applyFont="0" applyFill="0" applyBorder="0" applyAlignment="0" applyProtection="0"/>
    <xf numFmtId="0" fontId="2" fillId="0" borderId="0"/>
    <xf numFmtId="0" fontId="49" fillId="0" borderId="0"/>
    <xf numFmtId="43" fontId="9" fillId="0" borderId="0" applyFont="0" applyFill="0" applyBorder="0" applyAlignment="0" applyProtection="0"/>
    <xf numFmtId="44" fontId="9" fillId="0" borderId="0" applyFont="0" applyFill="0" applyBorder="0" applyAlignment="0" applyProtection="0"/>
    <xf numFmtId="0" fontId="1" fillId="0" borderId="0"/>
    <xf numFmtId="43" fontId="13" fillId="0" borderId="0" applyFont="0" applyFill="0" applyBorder="0" applyAlignment="0" applyProtection="0"/>
    <xf numFmtId="43" fontId="9" fillId="0" borderId="0" applyFont="0" applyFill="0" applyBorder="0" applyAlignment="0" applyProtection="0"/>
    <xf numFmtId="44" fontId="13"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18" fillId="0" borderId="0" applyFont="0" applyFill="0" applyBorder="0" applyAlignment="0" applyProtection="0"/>
    <xf numFmtId="0" fontId="1" fillId="0" borderId="0"/>
    <xf numFmtId="0" fontId="1" fillId="0" borderId="0"/>
    <xf numFmtId="43" fontId="9" fillId="0" borderId="0" applyFont="0" applyFill="0" applyBorder="0" applyAlignment="0" applyProtection="0"/>
    <xf numFmtId="0" fontId="1" fillId="0" borderId="0"/>
    <xf numFmtId="43" fontId="13" fillId="0" borderId="0" applyFont="0" applyFill="0" applyBorder="0" applyAlignment="0" applyProtection="0"/>
    <xf numFmtId="43" fontId="9" fillId="0" borderId="0" applyFont="0" applyFill="0" applyBorder="0" applyAlignment="0" applyProtection="0"/>
    <xf numFmtId="44" fontId="13"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1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9" fontId="9" fillId="0" borderId="0" applyFont="0" applyFill="0" applyBorder="0" applyAlignment="0" applyProtection="0"/>
    <xf numFmtId="0" fontId="1" fillId="0" borderId="0"/>
  </cellStyleXfs>
  <cellXfs count="253">
    <xf numFmtId="0" fontId="0" fillId="0" borderId="0" xfId="0"/>
    <xf numFmtId="2" fontId="11" fillId="0" borderId="3" xfId="0" applyNumberFormat="1" applyFont="1" applyBorder="1" applyAlignment="1">
      <alignment horizontal="center"/>
    </xf>
    <xf numFmtId="165" fontId="11" fillId="0" borderId="0" xfId="1" applyNumberFormat="1" applyFont="1" applyFill="1"/>
    <xf numFmtId="0" fontId="11" fillId="0" borderId="0" xfId="0" applyFont="1"/>
    <xf numFmtId="3" fontId="29" fillId="0" borderId="17" xfId="0" applyNumberFormat="1" applyFont="1" applyBorder="1"/>
    <xf numFmtId="3" fontId="29" fillId="0" borderId="15" xfId="0" applyNumberFormat="1" applyFont="1" applyBorder="1" applyAlignment="1">
      <alignment vertical="center"/>
    </xf>
    <xf numFmtId="0" fontId="29" fillId="0" borderId="16" xfId="0" quotePrefix="1" applyFont="1" applyBorder="1" applyAlignment="1">
      <alignment horizontal="left"/>
    </xf>
    <xf numFmtId="0" fontId="29" fillId="0" borderId="16" xfId="0" applyFont="1" applyBorder="1" applyAlignment="1">
      <alignment horizontal="left"/>
    </xf>
    <xf numFmtId="0" fontId="29" fillId="0" borderId="16" xfId="0" applyFont="1" applyBorder="1"/>
    <xf numFmtId="3" fontId="29" fillId="0" borderId="18" xfId="0" applyNumberFormat="1" applyFont="1" applyBorder="1" applyAlignment="1">
      <alignment vertical="top"/>
    </xf>
    <xf numFmtId="0" fontId="30" fillId="0" borderId="19" xfId="0" applyFont="1" applyBorder="1" applyAlignment="1">
      <alignment horizontal="center" vertical="center"/>
    </xf>
    <xf numFmtId="0" fontId="30" fillId="0" borderId="0" xfId="0" applyFont="1" applyAlignment="1">
      <alignment vertical="center"/>
    </xf>
    <xf numFmtId="4" fontId="10" fillId="0" borderId="16" xfId="0" applyNumberFormat="1" applyFont="1" applyBorder="1"/>
    <xf numFmtId="4" fontId="10" fillId="0" borderId="0" xfId="0" applyNumberFormat="1" applyFont="1"/>
    <xf numFmtId="164" fontId="10" fillId="0" borderId="1" xfId="0" applyNumberFormat="1" applyFont="1" applyBorder="1" applyAlignment="1">
      <alignment horizontal="left"/>
    </xf>
    <xf numFmtId="4" fontId="10" fillId="0" borderId="0" xfId="0" applyNumberFormat="1" applyFont="1" applyAlignment="1">
      <alignment horizontal="left" vertical="center"/>
    </xf>
    <xf numFmtId="1" fontId="10" fillId="0" borderId="0" xfId="0" applyNumberFormat="1" applyFont="1" applyAlignment="1">
      <alignment horizontal="right" vertical="center"/>
    </xf>
    <xf numFmtId="3" fontId="10" fillId="0" borderId="0" xfId="0" applyNumberFormat="1" applyFont="1" applyAlignment="1">
      <alignment vertical="center"/>
    </xf>
    <xf numFmtId="0" fontId="11" fillId="0" borderId="8" xfId="0" applyFont="1" applyBorder="1" applyAlignment="1">
      <alignment vertical="center"/>
    </xf>
    <xf numFmtId="0" fontId="11" fillId="0" borderId="13" xfId="0" applyFont="1" applyBorder="1" applyAlignment="1">
      <alignment vertical="top"/>
    </xf>
    <xf numFmtId="0" fontId="14" fillId="0" borderId="6" xfId="0" applyFont="1" applyBorder="1"/>
    <xf numFmtId="1" fontId="11" fillId="0" borderId="0" xfId="0" applyNumberFormat="1" applyFont="1" applyAlignment="1">
      <alignment horizontal="right" vertical="center"/>
    </xf>
    <xf numFmtId="4" fontId="11" fillId="0" borderId="0" xfId="0" applyNumberFormat="1" applyFont="1" applyAlignment="1">
      <alignment horizontal="right" vertical="center"/>
    </xf>
    <xf numFmtId="0" fontId="31" fillId="0" borderId="21" xfId="0" applyFont="1" applyBorder="1" applyAlignment="1">
      <alignment vertical="center"/>
    </xf>
    <xf numFmtId="0" fontId="14" fillId="0" borderId="0" xfId="0" applyFont="1"/>
    <xf numFmtId="0" fontId="10" fillId="0" borderId="0" xfId="0" quotePrefix="1" applyFont="1" applyAlignment="1">
      <alignment horizontal="left"/>
    </xf>
    <xf numFmtId="0" fontId="10" fillId="0" borderId="0" xfId="0" applyFont="1" applyAlignment="1">
      <alignment horizontal="left"/>
    </xf>
    <xf numFmtId="0" fontId="10" fillId="0" borderId="0" xfId="0" applyFont="1"/>
    <xf numFmtId="3" fontId="10" fillId="0" borderId="0" xfId="0" applyNumberFormat="1" applyFont="1"/>
    <xf numFmtId="0" fontId="11" fillId="0" borderId="0" xfId="0" applyFont="1" applyAlignment="1">
      <alignment vertical="center"/>
    </xf>
    <xf numFmtId="0" fontId="11" fillId="0" borderId="0" xfId="0" applyFont="1" applyAlignment="1">
      <alignment vertical="top"/>
    </xf>
    <xf numFmtId="164" fontId="10" fillId="0" borderId="0" xfId="0" applyNumberFormat="1" applyFont="1" applyAlignment="1">
      <alignment horizontal="left"/>
    </xf>
    <xf numFmtId="0" fontId="10" fillId="0" borderId="0" xfId="0" applyFont="1" applyAlignment="1">
      <alignment vertical="top"/>
    </xf>
    <xf numFmtId="0" fontId="10" fillId="0" borderId="0" xfId="0" applyFont="1" applyAlignment="1">
      <alignment horizontal="center" vertical="top"/>
    </xf>
    <xf numFmtId="3" fontId="10" fillId="0" borderId="0" xfId="0" applyNumberFormat="1" applyFont="1" applyAlignment="1">
      <alignment vertical="top"/>
    </xf>
    <xf numFmtId="0" fontId="11" fillId="0" borderId="0" xfId="0" applyFont="1" applyAlignment="1">
      <alignment horizontal="center" vertical="center"/>
    </xf>
    <xf numFmtId="3" fontId="10" fillId="0" borderId="0" xfId="0" applyNumberFormat="1" applyFont="1" applyAlignment="1">
      <alignment horizontal="center" vertical="center"/>
    </xf>
    <xf numFmtId="4" fontId="11" fillId="0" borderId="0" xfId="0" applyNumberFormat="1" applyFont="1" applyAlignment="1">
      <alignment horizontal="left" vertical="center"/>
    </xf>
    <xf numFmtId="3" fontId="11" fillId="0" borderId="9" xfId="2" applyNumberFormat="1" applyFont="1" applyFill="1" applyBorder="1"/>
    <xf numFmtId="0" fontId="11" fillId="0" borderId="3" xfId="37" applyFont="1" applyBorder="1" applyAlignment="1">
      <alignment wrapText="1"/>
    </xf>
    <xf numFmtId="1" fontId="11" fillId="0" borderId="3" xfId="37" applyNumberFormat="1" applyFont="1" applyBorder="1" applyAlignment="1">
      <alignment horizontal="right"/>
    </xf>
    <xf numFmtId="2" fontId="11" fillId="0" borderId="3" xfId="37" applyNumberFormat="1" applyFont="1" applyBorder="1" applyAlignment="1">
      <alignment horizontal="center"/>
    </xf>
    <xf numFmtId="166" fontId="11" fillId="0" borderId="3" xfId="2" applyNumberFormat="1" applyFont="1" applyFill="1" applyBorder="1" applyAlignment="1">
      <alignment horizontal="right"/>
    </xf>
    <xf numFmtId="0" fontId="11" fillId="0" borderId="3" xfId="37" applyFont="1" applyBorder="1" applyAlignment="1">
      <alignment vertical="top" wrapText="1"/>
    </xf>
    <xf numFmtId="1" fontId="11" fillId="0" borderId="3" xfId="37" applyNumberFormat="1" applyFont="1" applyBorder="1" applyAlignment="1">
      <alignment horizontal="center"/>
    </xf>
    <xf numFmtId="165" fontId="13" fillId="0" borderId="0" xfId="23" applyNumberFormat="1" applyFont="1" applyFill="1" applyBorder="1" applyAlignment="1"/>
    <xf numFmtId="165" fontId="13" fillId="0" borderId="0" xfId="23" applyNumberFormat="1" applyFont="1" applyFill="1" applyBorder="1" applyAlignment="1">
      <alignment horizontal="left"/>
    </xf>
    <xf numFmtId="167" fontId="40" fillId="0" borderId="0" xfId="23" applyNumberFormat="1" applyFont="1" applyFill="1" applyBorder="1" applyAlignment="1">
      <alignment horizontal="right"/>
    </xf>
    <xf numFmtId="0" fontId="11" fillId="0" borderId="8" xfId="37" applyFont="1" applyBorder="1" applyAlignment="1">
      <alignment horizontal="center" vertical="top"/>
    </xf>
    <xf numFmtId="3" fontId="10" fillId="0" borderId="9" xfId="2" applyNumberFormat="1" applyFont="1" applyFill="1" applyBorder="1"/>
    <xf numFmtId="2" fontId="11" fillId="0" borderId="14" xfId="37" applyNumberFormat="1" applyFont="1" applyBorder="1" applyAlignment="1">
      <alignment horizontal="center"/>
    </xf>
    <xf numFmtId="4" fontId="11" fillId="0" borderId="3" xfId="2" applyNumberFormat="1" applyFont="1" applyFill="1" applyBorder="1"/>
    <xf numFmtId="0" fontId="11" fillId="0" borderId="3" xfId="37" applyFont="1" applyBorder="1" applyAlignment="1">
      <alignment vertical="center" wrapText="1"/>
    </xf>
    <xf numFmtId="1" fontId="11" fillId="0" borderId="14" xfId="1" applyNumberFormat="1" applyFont="1" applyFill="1" applyBorder="1" applyAlignment="1">
      <alignment horizontal="center"/>
    </xf>
    <xf numFmtId="0" fontId="35" fillId="0" borderId="1" xfId="105" applyFont="1" applyBorder="1"/>
    <xf numFmtId="0" fontId="11" fillId="0" borderId="0" xfId="0" applyFont="1" applyAlignment="1">
      <alignment horizontal="center"/>
    </xf>
    <xf numFmtId="2" fontId="11" fillId="0" borderId="0" xfId="0" applyNumberFormat="1" applyFont="1" applyAlignment="1">
      <alignment horizontal="center"/>
    </xf>
    <xf numFmtId="2" fontId="11" fillId="0" borderId="0" xfId="0" applyNumberFormat="1" applyFont="1"/>
    <xf numFmtId="3" fontId="11" fillId="0" borderId="0" xfId="0" applyNumberFormat="1" applyFont="1"/>
    <xf numFmtId="0" fontId="36" fillId="0" borderId="1" xfId="105" applyFont="1" applyBorder="1" applyAlignment="1">
      <alignment horizontal="left" vertical="center" wrapText="1"/>
    </xf>
    <xf numFmtId="0" fontId="36" fillId="0" borderId="0" xfId="105" applyFont="1" applyAlignment="1">
      <alignment horizontal="left" vertical="center" wrapText="1"/>
    </xf>
    <xf numFmtId="0" fontId="10" fillId="0" borderId="0" xfId="0" applyFont="1" applyAlignment="1">
      <alignment horizontal="center"/>
    </xf>
    <xf numFmtId="2" fontId="10" fillId="0" borderId="0" xfId="0" applyNumberFormat="1" applyFont="1" applyAlignment="1">
      <alignment horizontal="center"/>
    </xf>
    <xf numFmtId="3" fontId="10" fillId="0" borderId="0" xfId="0" applyNumberFormat="1" applyFont="1" applyAlignment="1">
      <alignment horizontal="center"/>
    </xf>
    <xf numFmtId="2" fontId="10" fillId="0" borderId="0" xfId="0" applyNumberFormat="1" applyFont="1" applyAlignment="1">
      <alignment horizontal="center" vertical="top"/>
    </xf>
    <xf numFmtId="3" fontId="10" fillId="0" borderId="0" xfId="0" applyNumberFormat="1" applyFont="1" applyAlignment="1">
      <alignment horizontal="center" vertical="top"/>
    </xf>
    <xf numFmtId="0" fontId="11" fillId="0" borderId="0" xfId="0" applyFont="1" applyAlignment="1">
      <alignment horizontal="right" vertical="top"/>
    </xf>
    <xf numFmtId="0" fontId="11" fillId="0" borderId="0" xfId="0" applyFont="1" applyAlignment="1">
      <alignment horizontal="right"/>
    </xf>
    <xf numFmtId="0" fontId="11" fillId="0" borderId="0" xfId="0" applyFont="1" applyAlignment="1">
      <alignment horizontal="center" vertical="top"/>
    </xf>
    <xf numFmtId="0" fontId="11" fillId="0" borderId="0" xfId="0" applyFont="1" applyAlignment="1">
      <alignment wrapText="1"/>
    </xf>
    <xf numFmtId="1" fontId="11" fillId="0" borderId="0" xfId="0" applyNumberFormat="1" applyFont="1" applyAlignment="1">
      <alignment horizontal="center"/>
    </xf>
    <xf numFmtId="0" fontId="12" fillId="0" borderId="0" xfId="0" applyFont="1"/>
    <xf numFmtId="1" fontId="11" fillId="0" borderId="0" xfId="0" applyNumberFormat="1" applyFont="1"/>
    <xf numFmtId="0" fontId="11" fillId="0" borderId="0" xfId="0" applyFont="1" applyAlignment="1">
      <alignment vertical="top" wrapText="1"/>
    </xf>
    <xf numFmtId="0" fontId="11" fillId="0" borderId="0" xfId="0" applyFont="1" applyAlignment="1">
      <alignment horizontal="left" indent="2"/>
    </xf>
    <xf numFmtId="0" fontId="10" fillId="0" borderId="0" xfId="0" applyFont="1" applyAlignment="1">
      <alignment horizontal="right"/>
    </xf>
    <xf numFmtId="0" fontId="13" fillId="0" borderId="0" xfId="0" applyFont="1"/>
    <xf numFmtId="0" fontId="39" fillId="0" borderId="0" xfId="0" applyFont="1"/>
    <xf numFmtId="0" fontId="13" fillId="0" borderId="0" xfId="0" applyFont="1" applyAlignment="1">
      <alignment horizontal="left"/>
    </xf>
    <xf numFmtId="0" fontId="4" fillId="0" borderId="0" xfId="106"/>
    <xf numFmtId="0" fontId="11" fillId="0" borderId="8" xfId="0" applyFont="1" applyBorder="1"/>
    <xf numFmtId="0" fontId="11" fillId="0" borderId="3" xfId="0" applyFont="1" applyBorder="1"/>
    <xf numFmtId="2" fontId="11" fillId="0" borderId="3" xfId="0" applyNumberFormat="1" applyFont="1" applyBorder="1"/>
    <xf numFmtId="3" fontId="11" fillId="0" borderId="12" xfId="0" applyNumberFormat="1" applyFont="1" applyBorder="1"/>
    <xf numFmtId="0" fontId="11" fillId="0" borderId="13" xfId="0" applyFont="1" applyBorder="1"/>
    <xf numFmtId="0" fontId="11" fillId="0" borderId="4" xfId="0" applyFont="1" applyBorder="1"/>
    <xf numFmtId="2" fontId="11" fillId="0" borderId="4" xfId="0" applyNumberFormat="1" applyFont="1" applyBorder="1"/>
    <xf numFmtId="2" fontId="11" fillId="0" borderId="4" xfId="0" applyNumberFormat="1" applyFont="1" applyBorder="1" applyAlignment="1">
      <alignment horizontal="center"/>
    </xf>
    <xf numFmtId="0" fontId="11" fillId="0" borderId="8" xfId="0" applyFont="1" applyBorder="1" applyAlignment="1">
      <alignment horizontal="center"/>
    </xf>
    <xf numFmtId="4" fontId="11" fillId="0" borderId="0" xfId="0" applyNumberFormat="1" applyFont="1" applyAlignment="1">
      <alignment vertical="top"/>
    </xf>
    <xf numFmtId="2" fontId="11" fillId="0" borderId="0" xfId="0" applyNumberFormat="1" applyFont="1" applyAlignment="1">
      <alignment horizontal="center" vertical="top"/>
    </xf>
    <xf numFmtId="0" fontId="34" fillId="0" borderId="0" xfId="0" applyFont="1" applyAlignment="1">
      <alignment horizontal="center" vertical="center"/>
    </xf>
    <xf numFmtId="4" fontId="11" fillId="0" borderId="0" xfId="103" applyNumberFormat="1" applyFont="1"/>
    <xf numFmtId="4" fontId="11" fillId="0" borderId="0" xfId="103" applyNumberFormat="1" applyFont="1" applyAlignment="1">
      <alignment horizontal="left" indent="1"/>
    </xf>
    <xf numFmtId="3" fontId="11" fillId="0" borderId="0" xfId="103" applyNumberFormat="1" applyFont="1" applyAlignment="1">
      <alignment horizontal="center"/>
    </xf>
    <xf numFmtId="0" fontId="34" fillId="0" borderId="0" xfId="0" applyFont="1" applyAlignment="1">
      <alignment vertical="center"/>
    </xf>
    <xf numFmtId="0" fontId="34" fillId="0" borderId="0" xfId="0" applyFont="1"/>
    <xf numFmtId="2" fontId="34" fillId="0" borderId="0" xfId="0" applyNumberFormat="1" applyFont="1" applyAlignment="1">
      <alignment horizontal="center"/>
    </xf>
    <xf numFmtId="2" fontId="34" fillId="0" borderId="0" xfId="0" applyNumberFormat="1" applyFont="1"/>
    <xf numFmtId="3" fontId="34" fillId="0" borderId="0" xfId="0" applyNumberFormat="1" applyFont="1"/>
    <xf numFmtId="0" fontId="33" fillId="0" borderId="0" xfId="105" applyFont="1" applyAlignment="1">
      <alignment vertical="center"/>
    </xf>
    <xf numFmtId="0" fontId="35" fillId="0" borderId="0" xfId="105" applyFont="1"/>
    <xf numFmtId="0" fontId="36" fillId="0" borderId="0" xfId="105" applyFont="1" applyAlignment="1">
      <alignment vertical="center" wrapText="1"/>
    </xf>
    <xf numFmtId="0" fontId="36" fillId="0" borderId="0" xfId="105" applyFont="1" applyAlignment="1">
      <alignment vertical="top" wrapText="1"/>
    </xf>
    <xf numFmtId="0" fontId="35" fillId="0" borderId="0" xfId="105" applyFont="1" applyAlignment="1">
      <alignment vertical="top"/>
    </xf>
    <xf numFmtId="0" fontId="32" fillId="0" borderId="0" xfId="0" applyFont="1" applyAlignment="1">
      <alignment horizontal="left" vertical="top" wrapText="1"/>
    </xf>
    <xf numFmtId="0" fontId="32" fillId="0" borderId="0" xfId="0" applyFont="1" applyAlignment="1">
      <alignment horizontal="left" vertical="center" wrapText="1"/>
    </xf>
    <xf numFmtId="0" fontId="37" fillId="0" borderId="0" xfId="105" applyFont="1" applyAlignment="1">
      <alignment vertical="center"/>
    </xf>
    <xf numFmtId="0" fontId="5" fillId="0" borderId="0" xfId="105"/>
    <xf numFmtId="0" fontId="36" fillId="0" borderId="19" xfId="105" applyFont="1" applyBorder="1" applyAlignment="1">
      <alignment horizontal="left" vertical="center" wrapText="1"/>
    </xf>
    <xf numFmtId="14" fontId="36" fillId="0" borderId="19" xfId="105" applyNumberFormat="1" applyFont="1" applyBorder="1" applyAlignment="1">
      <alignment horizontal="left" vertical="center" wrapText="1"/>
    </xf>
    <xf numFmtId="0" fontId="36" fillId="0" borderId="19" xfId="105" applyFont="1" applyBorder="1" applyAlignment="1">
      <alignment vertical="center" wrapText="1"/>
    </xf>
    <xf numFmtId="0" fontId="38" fillId="0" borderId="26" xfId="105" applyFont="1" applyBorder="1"/>
    <xf numFmtId="3" fontId="11" fillId="0" borderId="12" xfId="2" applyNumberFormat="1" applyFont="1" applyFill="1" applyBorder="1"/>
    <xf numFmtId="0" fontId="11" fillId="0" borderId="0" xfId="107" applyFont="1"/>
    <xf numFmtId="0" fontId="42" fillId="0" borderId="0" xfId="107" applyFont="1"/>
    <xf numFmtId="0" fontId="43" fillId="0" borderId="0" xfId="107" applyFont="1"/>
    <xf numFmtId="0" fontId="10" fillId="0" borderId="3" xfId="37" applyFont="1" applyBorder="1" applyAlignment="1">
      <alignment horizontal="right" vertical="center" wrapText="1" indent="1"/>
    </xf>
    <xf numFmtId="1" fontId="10" fillId="0" borderId="14" xfId="1" applyNumberFormat="1" applyFont="1" applyFill="1" applyBorder="1" applyAlignment="1">
      <alignment horizontal="center"/>
    </xf>
    <xf numFmtId="2" fontId="10" fillId="0" borderId="14" xfId="37" applyNumberFormat="1" applyFont="1" applyBorder="1" applyAlignment="1">
      <alignment horizontal="center"/>
    </xf>
    <xf numFmtId="4" fontId="10" fillId="0" borderId="3" xfId="2" applyNumberFormat="1" applyFont="1" applyFill="1" applyBorder="1"/>
    <xf numFmtId="9" fontId="11" fillId="0" borderId="14" xfId="109" applyFont="1" applyFill="1" applyBorder="1" applyAlignment="1">
      <alignment horizontal="center"/>
    </xf>
    <xf numFmtId="9" fontId="11" fillId="0" borderId="3" xfId="109" applyFont="1" applyFill="1" applyBorder="1" applyAlignment="1">
      <alignment horizontal="center"/>
    </xf>
    <xf numFmtId="9" fontId="11" fillId="0" borderId="3" xfId="109" applyFont="1" applyFill="1" applyBorder="1"/>
    <xf numFmtId="0" fontId="10" fillId="0" borderId="3" xfId="0" applyFont="1" applyBorder="1" applyAlignment="1">
      <alignment horizontal="right" vertical="center"/>
    </xf>
    <xf numFmtId="9" fontId="11" fillId="0" borderId="3" xfId="109" applyFont="1" applyFill="1" applyBorder="1" applyAlignment="1">
      <alignment vertical="center"/>
    </xf>
    <xf numFmtId="2" fontId="11" fillId="0" borderId="3" xfId="0" applyNumberFormat="1" applyFont="1" applyBorder="1" applyAlignment="1">
      <alignment horizontal="center" vertical="center"/>
    </xf>
    <xf numFmtId="2" fontId="11" fillId="0" borderId="3" xfId="0" applyNumberFormat="1" applyFont="1" applyBorder="1" applyAlignment="1">
      <alignment vertical="center"/>
    </xf>
    <xf numFmtId="3" fontId="10" fillId="0" borderId="28" xfId="0" applyNumberFormat="1" applyFont="1" applyBorder="1" applyAlignment="1">
      <alignment vertical="center"/>
    </xf>
    <xf numFmtId="0" fontId="11" fillId="0" borderId="0" xfId="0" applyFont="1" applyAlignment="1">
      <alignment horizontal="left" vertical="top" wrapText="1"/>
    </xf>
    <xf numFmtId="0" fontId="11" fillId="0" borderId="29" xfId="110" applyFont="1" applyBorder="1" applyAlignment="1">
      <alignment horizontal="left"/>
    </xf>
    <xf numFmtId="0" fontId="11" fillId="0" borderId="29" xfId="37" applyFont="1" applyBorder="1" applyAlignment="1">
      <alignment vertical="center" wrapText="1"/>
    </xf>
    <xf numFmtId="0" fontId="10" fillId="0" borderId="29" xfId="37" applyFont="1" applyBorder="1" applyAlignment="1">
      <alignment horizontal="right" vertical="center" wrapText="1" indent="1"/>
    </xf>
    <xf numFmtId="1" fontId="11" fillId="0" borderId="3" xfId="1" applyNumberFormat="1" applyFont="1" applyFill="1" applyBorder="1" applyAlignment="1">
      <alignment horizontal="center"/>
    </xf>
    <xf numFmtId="1" fontId="10" fillId="0" borderId="3" xfId="1" applyNumberFormat="1" applyFont="1" applyFill="1" applyBorder="1" applyAlignment="1">
      <alignment horizontal="center"/>
    </xf>
    <xf numFmtId="0" fontId="11" fillId="0" borderId="29" xfId="103" applyFont="1" applyBorder="1"/>
    <xf numFmtId="9" fontId="11" fillId="0" borderId="3" xfId="0" applyNumberFormat="1" applyFont="1" applyBorder="1" applyAlignment="1">
      <alignment horizontal="center" vertical="top" wrapText="1"/>
    </xf>
    <xf numFmtId="0" fontId="10" fillId="0" borderId="3" xfId="0" applyFont="1" applyBorder="1" applyAlignment="1">
      <alignment horizontal="left" vertical="top" wrapText="1"/>
    </xf>
    <xf numFmtId="4" fontId="11" fillId="0" borderId="0" xfId="103" applyNumberFormat="1" applyFont="1" applyAlignment="1">
      <alignment horizontal="right"/>
    </xf>
    <xf numFmtId="0" fontId="42" fillId="0" borderId="0" xfId="0" applyFont="1"/>
    <xf numFmtId="0" fontId="42" fillId="0" borderId="0" xfId="0" applyFont="1" applyAlignment="1">
      <alignment vertical="center"/>
    </xf>
    <xf numFmtId="0" fontId="42" fillId="0" borderId="0" xfId="0" applyFont="1" applyAlignment="1">
      <alignment vertical="top"/>
    </xf>
    <xf numFmtId="0" fontId="42" fillId="0" borderId="0" xfId="37" applyFont="1"/>
    <xf numFmtId="0" fontId="30" fillId="0" borderId="19" xfId="0" applyFont="1" applyBorder="1" applyAlignment="1">
      <alignment vertical="center"/>
    </xf>
    <xf numFmtId="0" fontId="34" fillId="0" borderId="0" xfId="0" applyFont="1" applyAlignment="1">
      <alignment horizontal="left" vertical="center" indent="2"/>
    </xf>
    <xf numFmtId="0" fontId="11" fillId="0" borderId="0" xfId="0" applyFont="1" applyAlignment="1">
      <alignment horizontal="right" vertical="center"/>
    </xf>
    <xf numFmtId="4" fontId="11" fillId="0" borderId="0" xfId="103" applyNumberFormat="1" applyFont="1" applyAlignment="1">
      <alignment horizontal="right" vertical="center"/>
    </xf>
    <xf numFmtId="3" fontId="11" fillId="0" borderId="0" xfId="103" applyNumberFormat="1" applyFont="1" applyAlignment="1">
      <alignment horizontal="center" vertical="center"/>
    </xf>
    <xf numFmtId="1" fontId="11" fillId="0" borderId="0" xfId="1" applyNumberFormat="1" applyFont="1" applyFill="1" applyAlignment="1">
      <alignment horizontal="center" vertical="center"/>
    </xf>
    <xf numFmtId="4" fontId="11" fillId="0" borderId="0" xfId="103" applyNumberFormat="1" applyFont="1" applyAlignment="1">
      <alignment horizontal="left" vertical="center"/>
    </xf>
    <xf numFmtId="0" fontId="34" fillId="0" borderId="0" xfId="37" applyFont="1" applyAlignment="1">
      <alignment horizontal="left" vertical="center" wrapText="1" indent="2"/>
    </xf>
    <xf numFmtId="0" fontId="34" fillId="0" borderId="0" xfId="0" applyFont="1" applyAlignment="1">
      <alignment horizontal="left" vertical="center" indent="1"/>
    </xf>
    <xf numFmtId="2" fontId="11" fillId="0" borderId="0" xfId="0" applyNumberFormat="1" applyFont="1" applyAlignment="1">
      <alignment horizontal="center" vertical="center"/>
    </xf>
    <xf numFmtId="2" fontId="11" fillId="0" borderId="0" xfId="0" applyNumberFormat="1" applyFont="1" applyAlignment="1">
      <alignment vertical="center"/>
    </xf>
    <xf numFmtId="3" fontId="11" fillId="0" borderId="0" xfId="0" applyNumberFormat="1" applyFont="1" applyAlignment="1">
      <alignment vertical="center"/>
    </xf>
    <xf numFmtId="0" fontId="44" fillId="0" borderId="0" xfId="0" applyFont="1"/>
    <xf numFmtId="0" fontId="11" fillId="0" borderId="0" xfId="37" applyFont="1" applyAlignment="1">
      <alignment horizontal="left" vertical="center" wrapText="1"/>
    </xf>
    <xf numFmtId="0" fontId="10" fillId="0" borderId="3" xfId="37" applyFont="1" applyBorder="1" applyAlignment="1">
      <alignment horizontal="left" indent="2"/>
    </xf>
    <xf numFmtId="4" fontId="10" fillId="0" borderId="0" xfId="103" applyNumberFormat="1" applyFont="1"/>
    <xf numFmtId="4" fontId="10" fillId="0" borderId="0" xfId="103" applyNumberFormat="1" applyFont="1" applyAlignment="1">
      <alignment horizontal="center"/>
    </xf>
    <xf numFmtId="0" fontId="11" fillId="0" borderId="0" xfId="103" applyFont="1"/>
    <xf numFmtId="1" fontId="11" fillId="0" borderId="0" xfId="1" applyNumberFormat="1" applyFont="1" applyAlignment="1">
      <alignment horizontal="center"/>
    </xf>
    <xf numFmtId="1" fontId="10" fillId="0" borderId="0" xfId="0" applyNumberFormat="1" applyFont="1" applyAlignment="1">
      <alignment horizontal="center" vertical="center"/>
    </xf>
    <xf numFmtId="17" fontId="11" fillId="0" borderId="0" xfId="0" applyNumberFormat="1" applyFont="1"/>
    <xf numFmtId="0" fontId="11" fillId="0" borderId="1" xfId="0" applyFont="1" applyBorder="1"/>
    <xf numFmtId="168" fontId="11" fillId="0" borderId="0" xfId="109" applyNumberFormat="1" applyFont="1" applyFill="1"/>
    <xf numFmtId="0" fontId="45" fillId="0" borderId="0" xfId="0" applyFont="1"/>
    <xf numFmtId="0" fontId="44" fillId="0" borderId="0" xfId="0" applyFont="1" applyAlignment="1">
      <alignment vertical="center"/>
    </xf>
    <xf numFmtId="3" fontId="10" fillId="0" borderId="9" xfId="0" applyNumberFormat="1" applyFont="1" applyBorder="1" applyAlignment="1">
      <alignment vertical="center"/>
    </xf>
    <xf numFmtId="0" fontId="35" fillId="35" borderId="0" xfId="105" applyFont="1" applyFill="1"/>
    <xf numFmtId="0" fontId="46" fillId="0" borderId="26" xfId="105" applyFont="1" applyBorder="1" applyAlignment="1">
      <alignment vertical="center" wrapText="1"/>
    </xf>
    <xf numFmtId="0" fontId="46" fillId="0" borderId="0" xfId="105" applyFont="1" applyAlignment="1">
      <alignment vertical="center" wrapText="1"/>
    </xf>
    <xf numFmtId="4" fontId="11" fillId="0" borderId="0" xfId="103" applyNumberFormat="1" applyFont="1" applyAlignment="1">
      <alignment horizontal="left"/>
    </xf>
    <xf numFmtId="43" fontId="10" fillId="0" borderId="0" xfId="1" applyFont="1" applyAlignment="1">
      <alignment horizontal="center" vertical="center"/>
    </xf>
    <xf numFmtId="43" fontId="11" fillId="0" borderId="0" xfId="1" applyFont="1" applyAlignment="1">
      <alignment horizontal="center" vertical="center"/>
    </xf>
    <xf numFmtId="43" fontId="10" fillId="0" borderId="0" xfId="1" applyFont="1" applyFill="1" applyAlignment="1">
      <alignment horizontal="center" vertical="center"/>
    </xf>
    <xf numFmtId="43" fontId="11" fillId="0" borderId="0" xfId="1" applyFont="1" applyAlignment="1">
      <alignment horizontal="center"/>
    </xf>
    <xf numFmtId="43" fontId="11" fillId="0" borderId="1" xfId="1" applyFont="1" applyBorder="1" applyAlignment="1">
      <alignment horizontal="center" vertical="center"/>
    </xf>
    <xf numFmtId="43" fontId="11" fillId="0" borderId="0" xfId="1" applyFont="1" applyAlignment="1">
      <alignment horizontal="right" vertical="center"/>
    </xf>
    <xf numFmtId="1" fontId="11" fillId="0" borderId="3" xfId="37" applyNumberFormat="1" applyFont="1" applyBorder="1" applyAlignment="1">
      <alignment horizontal="center" vertical="center"/>
    </xf>
    <xf numFmtId="1" fontId="11" fillId="0" borderId="3" xfId="37" applyNumberFormat="1" applyFont="1" applyBorder="1" applyAlignment="1">
      <alignment horizontal="right" vertical="center"/>
    </xf>
    <xf numFmtId="0" fontId="49" fillId="0" borderId="0" xfId="111"/>
    <xf numFmtId="0" fontId="50" fillId="36" borderId="34" xfId="111" applyFont="1" applyFill="1" applyBorder="1" applyAlignment="1">
      <alignment horizontal="left" vertical="top"/>
    </xf>
    <xf numFmtId="0" fontId="50" fillId="36" borderId="33" xfId="111" applyFont="1" applyFill="1" applyBorder="1" applyAlignment="1">
      <alignment horizontal="right" vertical="top" wrapText="1"/>
    </xf>
    <xf numFmtId="0" fontId="50" fillId="36" borderId="35" xfId="111" applyFont="1" applyFill="1" applyBorder="1" applyAlignment="1">
      <alignment horizontal="right" vertical="top" wrapText="1"/>
    </xf>
    <xf numFmtId="0" fontId="50" fillId="36" borderId="32" xfId="111" applyFont="1" applyFill="1" applyBorder="1" applyAlignment="1">
      <alignment horizontal="right" vertical="top" wrapText="1"/>
    </xf>
    <xf numFmtId="0" fontId="50" fillId="36" borderId="0" xfId="111" applyFont="1" applyFill="1" applyAlignment="1">
      <alignment horizontal="right" vertical="top" wrapText="1"/>
    </xf>
    <xf numFmtId="0" fontId="50" fillId="36" borderId="36" xfId="111" applyFont="1" applyFill="1" applyBorder="1" applyAlignment="1">
      <alignment horizontal="right" vertical="top" wrapText="1"/>
    </xf>
    <xf numFmtId="0" fontId="50" fillId="36" borderId="37" xfId="111" applyFont="1" applyFill="1" applyBorder="1" applyAlignment="1">
      <alignment horizontal="right" vertical="top" wrapText="1"/>
    </xf>
    <xf numFmtId="0" fontId="50" fillId="36" borderId="38" xfId="111" applyFont="1" applyFill="1" applyBorder="1" applyAlignment="1">
      <alignment horizontal="right" vertical="top" wrapText="1"/>
    </xf>
    <xf numFmtId="0" fontId="50" fillId="36" borderId="38" xfId="111" applyFont="1" applyFill="1" applyBorder="1" applyAlignment="1">
      <alignment horizontal="right" vertical="top"/>
    </xf>
    <xf numFmtId="0" fontId="50" fillId="36" borderId="39" xfId="111" applyFont="1" applyFill="1" applyBorder="1" applyAlignment="1">
      <alignment horizontal="right" vertical="top" wrapText="1"/>
    </xf>
    <xf numFmtId="0" fontId="51" fillId="0" borderId="32" xfId="111" applyFont="1" applyBorder="1" applyAlignment="1">
      <alignment horizontal="left" vertical="top"/>
    </xf>
    <xf numFmtId="0" fontId="51" fillId="0" borderId="0" xfId="111" applyFont="1" applyAlignment="1">
      <alignment horizontal="right" vertical="top"/>
    </xf>
    <xf numFmtId="0" fontId="51" fillId="0" borderId="0" xfId="111" applyFont="1" applyAlignment="1">
      <alignment horizontal="left" vertical="top" wrapText="1"/>
    </xf>
    <xf numFmtId="0" fontId="51" fillId="0" borderId="0" xfId="111" applyFont="1" applyAlignment="1">
      <alignment horizontal="left" vertical="top"/>
    </xf>
    <xf numFmtId="1" fontId="51" fillId="0" borderId="0" xfId="111" applyNumberFormat="1" applyFont="1" applyAlignment="1">
      <alignment horizontal="right" vertical="top"/>
    </xf>
    <xf numFmtId="1" fontId="51" fillId="0" borderId="36" xfId="111" applyNumberFormat="1" applyFont="1" applyBorder="1" applyAlignment="1">
      <alignment horizontal="right" vertical="top"/>
    </xf>
    <xf numFmtId="0" fontId="51" fillId="0" borderId="37" xfId="111" applyFont="1" applyBorder="1" applyAlignment="1">
      <alignment horizontal="left" vertical="top"/>
    </xf>
    <xf numFmtId="0" fontId="51" fillId="0" borderId="38" xfId="111" applyFont="1" applyBorder="1" applyAlignment="1">
      <alignment horizontal="right" vertical="top"/>
    </xf>
    <xf numFmtId="0" fontId="51" fillId="0" borderId="38" xfId="111" applyFont="1" applyBorder="1" applyAlignment="1">
      <alignment horizontal="left" vertical="top" wrapText="1"/>
    </xf>
    <xf numFmtId="0" fontId="51" fillId="0" borderId="38" xfId="111" applyFont="1" applyBorder="1" applyAlignment="1">
      <alignment horizontal="left" vertical="top"/>
    </xf>
    <xf numFmtId="1" fontId="51" fillId="0" borderId="38" xfId="111" applyNumberFormat="1" applyFont="1" applyBorder="1" applyAlignment="1">
      <alignment horizontal="right" vertical="top"/>
    </xf>
    <xf numFmtId="1" fontId="51" fillId="0" borderId="39" xfId="111" applyNumberFormat="1" applyFont="1" applyBorder="1" applyAlignment="1">
      <alignment horizontal="right" vertical="top"/>
    </xf>
    <xf numFmtId="3" fontId="11" fillId="0" borderId="9" xfId="129" applyNumberFormat="1" applyFont="1" applyFill="1" applyBorder="1" applyAlignment="1">
      <alignment vertical="center"/>
    </xf>
    <xf numFmtId="2" fontId="11" fillId="0" borderId="3" xfId="103" applyNumberFormat="1" applyFont="1" applyBorder="1" applyAlignment="1">
      <alignment horizontal="center"/>
    </xf>
    <xf numFmtId="166" fontId="11" fillId="0" borderId="3" xfId="129" applyNumberFormat="1" applyFont="1" applyFill="1" applyBorder="1" applyAlignment="1">
      <alignment horizontal="right"/>
    </xf>
    <xf numFmtId="0" fontId="11" fillId="0" borderId="3" xfId="103" applyFont="1" applyBorder="1" applyAlignment="1">
      <alignment vertical="top" wrapText="1"/>
    </xf>
    <xf numFmtId="1" fontId="11" fillId="0" borderId="3" xfId="103" applyNumberFormat="1" applyFont="1" applyBorder="1" applyAlignment="1">
      <alignment horizontal="center"/>
    </xf>
    <xf numFmtId="0" fontId="11" fillId="0" borderId="8" xfId="103" applyFont="1" applyBorder="1" applyAlignment="1">
      <alignment horizontal="center" vertical="top"/>
    </xf>
    <xf numFmtId="0" fontId="36" fillId="0" borderId="16" xfId="105" applyFont="1" applyBorder="1" applyAlignment="1">
      <alignment vertical="top" wrapText="1"/>
    </xf>
    <xf numFmtId="0" fontId="46" fillId="0" borderId="26" xfId="105" applyFont="1" applyBorder="1" applyAlignment="1">
      <alignment vertical="center" wrapText="1"/>
    </xf>
    <xf numFmtId="0" fontId="46" fillId="0" borderId="26" xfId="105" applyFont="1" applyBorder="1" applyAlignment="1">
      <alignment horizontal="left" vertical="center" wrapText="1"/>
    </xf>
    <xf numFmtId="0" fontId="36" fillId="0" borderId="0" xfId="105" applyFont="1" applyAlignment="1">
      <alignment horizontal="center" vertical="center" wrapText="1"/>
    </xf>
    <xf numFmtId="0" fontId="36" fillId="0" borderId="0" xfId="105" applyFont="1" applyAlignment="1">
      <alignment vertical="center" wrapText="1"/>
    </xf>
    <xf numFmtId="0" fontId="36" fillId="0" borderId="16" xfId="105" applyFont="1" applyBorder="1" applyAlignment="1">
      <alignment vertical="center" wrapText="1"/>
    </xf>
    <xf numFmtId="0" fontId="36" fillId="0" borderId="0" xfId="105" applyFont="1" applyAlignment="1">
      <alignment vertical="top" wrapText="1"/>
    </xf>
    <xf numFmtId="14" fontId="36" fillId="0" borderId="27" xfId="105" applyNumberFormat="1" applyFont="1" applyBorder="1" applyAlignment="1">
      <alignment horizontal="center" vertical="center" wrapText="1"/>
    </xf>
    <xf numFmtId="0" fontId="36" fillId="0" borderId="40" xfId="105" applyFont="1" applyBorder="1" applyAlignment="1">
      <alignment horizontal="center" vertical="center" wrapText="1"/>
    </xf>
    <xf numFmtId="0" fontId="36" fillId="0" borderId="1" xfId="105" applyFont="1" applyBorder="1" applyAlignment="1">
      <alignment horizontal="center" vertical="center" wrapText="1"/>
    </xf>
    <xf numFmtId="0" fontId="36" fillId="0" borderId="27" xfId="105" applyFont="1" applyBorder="1" applyAlignment="1">
      <alignment horizontal="center" vertical="center" wrapText="1"/>
    </xf>
    <xf numFmtId="0" fontId="36" fillId="0" borderId="0" xfId="105" applyFont="1" applyAlignment="1">
      <alignment horizontal="left" vertical="top" wrapText="1"/>
    </xf>
    <xf numFmtId="0" fontId="36" fillId="0" borderId="1" xfId="105" applyFont="1" applyBorder="1" applyAlignment="1">
      <alignment horizontal="left" vertical="center" wrapText="1"/>
    </xf>
    <xf numFmtId="0" fontId="36" fillId="0" borderId="19" xfId="105" applyFont="1" applyBorder="1" applyAlignment="1">
      <alignment horizontal="left" vertical="center" wrapText="1"/>
    </xf>
    <xf numFmtId="0" fontId="36" fillId="0" borderId="0" xfId="105" applyFont="1" applyAlignment="1">
      <alignment horizontal="left" vertical="center" wrapText="1"/>
    </xf>
    <xf numFmtId="0" fontId="47" fillId="0" borderId="0" xfId="105" applyFont="1" applyAlignment="1">
      <alignment horizontal="left" vertical="center" wrapText="1"/>
    </xf>
    <xf numFmtId="0" fontId="11" fillId="0" borderId="0" xfId="0" applyFont="1" applyAlignment="1">
      <alignment horizontal="left" vertical="center" wrapText="1"/>
    </xf>
    <xf numFmtId="0" fontId="47" fillId="0" borderId="0" xfId="105" applyFont="1" applyAlignment="1">
      <alignment horizontal="left" vertical="center" wrapText="1" indent="1"/>
    </xf>
    <xf numFmtId="0" fontId="47" fillId="0" borderId="0" xfId="105" applyFont="1" applyAlignment="1">
      <alignment horizontal="left" wrapText="1" indent="1"/>
    </xf>
    <xf numFmtId="0" fontId="11" fillId="0" borderId="0" xfId="0" applyFont="1" applyAlignment="1">
      <alignment horizontal="left" vertical="top" wrapText="1"/>
    </xf>
    <xf numFmtId="0" fontId="11" fillId="0" borderId="0" xfId="0" applyFont="1" applyAlignment="1">
      <alignment vertical="top" wrapText="1"/>
    </xf>
    <xf numFmtId="0" fontId="50" fillId="36" borderId="0" xfId="111" applyFont="1" applyFill="1" applyAlignment="1">
      <alignment horizontal="left" vertical="top"/>
    </xf>
    <xf numFmtId="0" fontId="50" fillId="36" borderId="38" xfId="111" applyFont="1" applyFill="1" applyBorder="1" applyAlignment="1">
      <alignment horizontal="left" vertical="top"/>
    </xf>
    <xf numFmtId="0" fontId="50" fillId="36" borderId="38" xfId="111" applyFont="1" applyFill="1" applyBorder="1" applyAlignment="1">
      <alignment horizontal="left" vertical="top" wrapText="1"/>
    </xf>
    <xf numFmtId="0" fontId="48" fillId="0" borderId="1" xfId="105" applyFont="1" applyBorder="1" applyAlignment="1">
      <alignment horizontal="center" vertical="center" wrapText="1"/>
    </xf>
    <xf numFmtId="0" fontId="30" fillId="0" borderId="19" xfId="0" applyFont="1" applyBorder="1" applyAlignment="1">
      <alignment vertical="center"/>
    </xf>
    <xf numFmtId="0" fontId="30" fillId="0" borderId="20" xfId="0" applyFont="1" applyBorder="1" applyAlignment="1">
      <alignment vertical="center"/>
    </xf>
    <xf numFmtId="3" fontId="10" fillId="0" borderId="7" xfId="0" applyNumberFormat="1" applyFont="1" applyBorder="1" applyAlignment="1">
      <alignment horizontal="center" vertical="center" wrapText="1"/>
    </xf>
    <xf numFmtId="3" fontId="10" fillId="0" borderId="9" xfId="0" applyNumberFormat="1" applyFont="1" applyBorder="1" applyAlignment="1">
      <alignment horizontal="center" vertical="center"/>
    </xf>
    <xf numFmtId="3" fontId="10" fillId="0" borderId="11" xfId="0" applyNumberFormat="1" applyFont="1" applyBorder="1" applyAlignment="1">
      <alignment horizontal="center" vertical="center"/>
    </xf>
    <xf numFmtId="0" fontId="11" fillId="0" borderId="21" xfId="37" applyFont="1" applyBorder="1" applyAlignment="1">
      <alignment horizontal="center" vertical="top"/>
    </xf>
    <xf numFmtId="0" fontId="11" fillId="0" borderId="19" xfId="37" applyFont="1" applyBorder="1" applyAlignment="1">
      <alignment horizontal="center" vertical="top"/>
    </xf>
    <xf numFmtId="0" fontId="11" fillId="0" borderId="20" xfId="37" applyFont="1" applyBorder="1" applyAlignment="1">
      <alignment horizontal="center" vertical="top"/>
    </xf>
    <xf numFmtId="0" fontId="10" fillId="0" borderId="30" xfId="0" applyFont="1" applyBorder="1" applyAlignment="1">
      <alignment horizontal="center" vertical="center"/>
    </xf>
    <xf numFmtId="0" fontId="10" fillId="0" borderId="31" xfId="0" applyFont="1" applyBorder="1" applyAlignment="1">
      <alignment horizontal="center" vertical="center"/>
    </xf>
    <xf numFmtId="0" fontId="10" fillId="0" borderId="10" xfId="0" applyFont="1" applyBorder="1" applyAlignment="1">
      <alignment horizontal="center" vertical="center"/>
    </xf>
    <xf numFmtId="0" fontId="10" fillId="0" borderId="5" xfId="0" applyFont="1" applyBorder="1" applyAlignment="1">
      <alignment horizontal="center" vertical="center"/>
    </xf>
    <xf numFmtId="0" fontId="10" fillId="0" borderId="3" xfId="0" applyFont="1" applyBorder="1" applyAlignment="1">
      <alignment horizontal="center" vertical="center"/>
    </xf>
    <xf numFmtId="0" fontId="10" fillId="0" borderId="2" xfId="0" applyFont="1" applyBorder="1" applyAlignment="1">
      <alignment horizontal="center" vertical="center"/>
    </xf>
    <xf numFmtId="2" fontId="10" fillId="0" borderId="5" xfId="0" applyNumberFormat="1" applyFont="1" applyBorder="1" applyAlignment="1">
      <alignment horizontal="center" vertical="center"/>
    </xf>
    <xf numFmtId="2" fontId="10" fillId="0" borderId="3" xfId="0" applyNumberFormat="1" applyFont="1" applyBorder="1" applyAlignment="1">
      <alignment horizontal="center" vertical="center"/>
    </xf>
    <xf numFmtId="2" fontId="10" fillId="0" borderId="2" xfId="0" applyNumberFormat="1" applyFont="1" applyBorder="1" applyAlignment="1">
      <alignment horizontal="center" vertical="center"/>
    </xf>
    <xf numFmtId="2" fontId="10" fillId="0" borderId="5" xfId="0" applyNumberFormat="1" applyFont="1" applyBorder="1" applyAlignment="1">
      <alignment horizontal="center" vertical="center" wrapText="1"/>
    </xf>
  </cellXfs>
  <cellStyles count="140">
    <cellStyle name="Accent1 - 20%" xfId="5" xr:uid="{00000000-0005-0000-0000-000000000000}"/>
    <cellStyle name="Accent1 - 40%" xfId="6" xr:uid="{00000000-0005-0000-0000-000001000000}"/>
    <cellStyle name="Accent1 - 60%" xfId="7" xr:uid="{00000000-0005-0000-0000-000002000000}"/>
    <cellStyle name="Accent2 - 20%" xfId="8" xr:uid="{00000000-0005-0000-0000-000003000000}"/>
    <cellStyle name="Accent2 - 40%" xfId="9" xr:uid="{00000000-0005-0000-0000-000004000000}"/>
    <cellStyle name="Accent2 - 60%" xfId="10" xr:uid="{00000000-0005-0000-0000-000005000000}"/>
    <cellStyle name="Accent3 - 20%" xfId="11" xr:uid="{00000000-0005-0000-0000-000006000000}"/>
    <cellStyle name="Accent3 - 40%" xfId="12" xr:uid="{00000000-0005-0000-0000-000007000000}"/>
    <cellStyle name="Accent3 - 60%" xfId="13" xr:uid="{00000000-0005-0000-0000-000008000000}"/>
    <cellStyle name="Accent4 - 20%" xfId="14" xr:uid="{00000000-0005-0000-0000-000009000000}"/>
    <cellStyle name="Accent4 - 40%" xfId="15" xr:uid="{00000000-0005-0000-0000-00000A000000}"/>
    <cellStyle name="Accent4 - 60%" xfId="16" xr:uid="{00000000-0005-0000-0000-00000B000000}"/>
    <cellStyle name="Accent5 - 20%" xfId="17" xr:uid="{00000000-0005-0000-0000-00000C000000}"/>
    <cellStyle name="Accent5 - 40%" xfId="18" xr:uid="{00000000-0005-0000-0000-00000D000000}"/>
    <cellStyle name="Accent5 - 60%" xfId="19" xr:uid="{00000000-0005-0000-0000-00000E000000}"/>
    <cellStyle name="Accent6 - 20%" xfId="20" xr:uid="{00000000-0005-0000-0000-00000F000000}"/>
    <cellStyle name="Accent6 - 40%" xfId="21" xr:uid="{00000000-0005-0000-0000-000010000000}"/>
    <cellStyle name="Accent6 - 60%" xfId="22" xr:uid="{00000000-0005-0000-0000-000011000000}"/>
    <cellStyle name="Comma" xfId="1" builtinId="3"/>
    <cellStyle name="Comma 2" xfId="23" xr:uid="{00000000-0005-0000-0000-000013000000}"/>
    <cellStyle name="Comma 2 2" xfId="24" xr:uid="{00000000-0005-0000-0000-000014000000}"/>
    <cellStyle name="Comma 2 2 2" xfId="96" xr:uid="{82DE3A15-5EF2-4563-B7E3-F01DDB40D509}"/>
    <cellStyle name="Comma 2 2 2 2" xfId="126" xr:uid="{A671324A-D563-4874-A524-38B554BAF35E}"/>
    <cellStyle name="Comma 2 2 3" xfId="116" xr:uid="{163B0C58-056E-4F85-966A-57B59987CE03}"/>
    <cellStyle name="Comma 2 3" xfId="95" xr:uid="{F9B88B47-B471-48B4-B384-5601CE5D4EC9}"/>
    <cellStyle name="Comma 2 3 2" xfId="125" xr:uid="{30D421F4-2F46-4309-B493-CDA9432D56D9}"/>
    <cellStyle name="Comma 2 4" xfId="115" xr:uid="{47C8605B-9CE4-4007-86DF-549F8FAD60EF}"/>
    <cellStyle name="Comma 3" xfId="93" xr:uid="{66E5D858-4151-45EA-BA55-E98152CBAF19}"/>
    <cellStyle name="Comma 3 2" xfId="123" xr:uid="{FC148D57-C8CD-47E0-9439-AE49F48EC207}"/>
    <cellStyle name="Comma 4" xfId="112" xr:uid="{24FE3DEE-125C-4A13-A3F2-971DA9170018}"/>
    <cellStyle name="Currency" xfId="2" builtinId="4"/>
    <cellStyle name="Currency 2" xfId="25" xr:uid="{00000000-0005-0000-0000-000016000000}"/>
    <cellStyle name="Currency 2 2" xfId="97" xr:uid="{EC8C5BBD-0403-448B-848D-032F510FA934}"/>
    <cellStyle name="Currency 2 2 2" xfId="127" xr:uid="{A9898AD5-158D-42D8-83AB-5A15D130134E}"/>
    <cellStyle name="Currency 2 3" xfId="117" xr:uid="{99F7AC79-CB8A-4A22-AF79-2012FB9CEDEA}"/>
    <cellStyle name="Currency 3" xfId="26" xr:uid="{00000000-0005-0000-0000-000017000000}"/>
    <cellStyle name="Currency 3 2" xfId="98" xr:uid="{3BF91E2E-8E27-4157-8470-4969E1027721}"/>
    <cellStyle name="Currency 3 2 2" xfId="128" xr:uid="{34123F5C-7D7B-427D-B1DA-D5D91CC1FF4E}"/>
    <cellStyle name="Currency 3 3" xfId="118" xr:uid="{36CE68A2-C806-4928-9D76-58638F5A3B1D}"/>
    <cellStyle name="Currency 4" xfId="27" xr:uid="{00000000-0005-0000-0000-000018000000}"/>
    <cellStyle name="Currency 4 2" xfId="99" xr:uid="{9734BC86-ACB1-4EDC-BEC3-EAE463861329}"/>
    <cellStyle name="Currency 4 2 2" xfId="129" xr:uid="{343D8B51-53C8-4663-AF68-960B039EFABB}"/>
    <cellStyle name="Currency 4 3" xfId="119" xr:uid="{6DC8347B-D0AC-478C-B35F-F64053A49B28}"/>
    <cellStyle name="Currency 5" xfId="28" xr:uid="{00000000-0005-0000-0000-000019000000}"/>
    <cellStyle name="Currency 5 2" xfId="100" xr:uid="{0FD73D31-BF9E-4A66-8FEF-FE6A43428FE3}"/>
    <cellStyle name="Currency 5 2 2" xfId="130" xr:uid="{8FB41150-9FF2-43FA-832E-23166585302E}"/>
    <cellStyle name="Currency 5 3" xfId="120" xr:uid="{3F2428FC-1848-4696-A122-0BC5A733F5D7}"/>
    <cellStyle name="Currency 6" xfId="113" xr:uid="{A9C366D7-F168-4D33-96F2-8762198B6D3E}"/>
    <cellStyle name="Emphasis 1" xfId="29" xr:uid="{00000000-0005-0000-0000-00001A000000}"/>
    <cellStyle name="Emphasis 2" xfId="30" xr:uid="{00000000-0005-0000-0000-00001B000000}"/>
    <cellStyle name="Emphasis 3" xfId="31" xr:uid="{00000000-0005-0000-0000-00001C000000}"/>
    <cellStyle name="Normal" xfId="0" builtinId="0"/>
    <cellStyle name="Normal 10" xfId="107" xr:uid="{14777C70-35FF-4ECA-B7E8-3FA9A47AD0F1}"/>
    <cellStyle name="Normal 10 2" xfId="106" xr:uid="{C4ED0F94-093F-4FF1-884A-EAC58CB3566C}"/>
    <cellStyle name="Normal 10 2 2" xfId="135" xr:uid="{0E00013F-52F8-4BC9-AF3E-C97C924A3477}"/>
    <cellStyle name="Normal 10 3" xfId="136" xr:uid="{C0A84FA4-D862-4A72-B373-D413DE0B6B70}"/>
    <cellStyle name="Normal 11" xfId="110" xr:uid="{587EFDBE-BE8E-49F6-8F73-84EB9B2977B1}"/>
    <cellStyle name="Normal 11 2" xfId="139" xr:uid="{7CA80184-E07E-43CC-B015-D070D9E40308}"/>
    <cellStyle name="Normal 12" xfId="111" xr:uid="{90CB1210-0F61-4641-A15E-03E6BF7582C7}"/>
    <cellStyle name="Normal 2" xfId="3" xr:uid="{00000000-0005-0000-0000-00001E000000}"/>
    <cellStyle name="Normal 2 2" xfId="32" xr:uid="{00000000-0005-0000-0000-00001F000000}"/>
    <cellStyle name="Normal 2 3" xfId="33" xr:uid="{00000000-0005-0000-0000-000020000000}"/>
    <cellStyle name="Normal 3" xfId="34" xr:uid="{00000000-0005-0000-0000-000021000000}"/>
    <cellStyle name="Normal 3 2" xfId="101" xr:uid="{CEC98378-E588-4C87-B98A-CF859AFB8F9E}"/>
    <cellStyle name="Normal 3 2 2" xfId="131" xr:uid="{FA5CDB94-0927-4AF2-9EAF-CFCA33F1980E}"/>
    <cellStyle name="Normal 3 3" xfId="121" xr:uid="{29C50E6B-6665-4FB6-9DAD-F1881F256418}"/>
    <cellStyle name="Normal 4" xfId="35" xr:uid="{00000000-0005-0000-0000-000022000000}"/>
    <cellStyle name="Normal 4 2" xfId="102" xr:uid="{ABD5B469-CC7F-475D-B95E-BF90F5BB8E84}"/>
    <cellStyle name="Normal 4 2 2" xfId="132" xr:uid="{8CADE565-86AF-4ACF-97C2-E9C88BBD33D9}"/>
    <cellStyle name="Normal 4 3" xfId="122" xr:uid="{7E56F011-7FD5-46FC-883A-0E009476C3DA}"/>
    <cellStyle name="Normal 5" xfId="4" xr:uid="{00000000-0005-0000-0000-000023000000}"/>
    <cellStyle name="Normal 5 2" xfId="94" xr:uid="{91B380C7-8529-4AEB-B9AC-BFCFA6D8A564}"/>
    <cellStyle name="Normal 5 2 2" xfId="104" xr:uid="{E2DC72B5-A7D3-4738-B0F3-61F0B77A1F6D}"/>
    <cellStyle name="Normal 5 2 2 2" xfId="133" xr:uid="{669EC394-7F8B-4D12-89E5-9C43A164C139}"/>
    <cellStyle name="Normal 5 2 3" xfId="124" xr:uid="{DD0A1BE6-C0D7-425C-B96A-283B4011CF2C}"/>
    <cellStyle name="Normal 5 3" xfId="114" xr:uid="{4C559079-2D5B-4EF9-B8B4-6984D3EE14AB}"/>
    <cellStyle name="Normal 6" xfId="36" xr:uid="{00000000-0005-0000-0000-000024000000}"/>
    <cellStyle name="Normal 7" xfId="37" xr:uid="{00000000-0005-0000-0000-000025000000}"/>
    <cellStyle name="Normal 7 2" xfId="103" xr:uid="{9786B03A-828C-4FCB-B9A3-1F965EBD9124}"/>
    <cellStyle name="Normal 8" xfId="92" xr:uid="{A39A8507-9F16-4389-84AD-7D9B7536E33D}"/>
    <cellStyle name="Normal 9" xfId="105" xr:uid="{FE4737F3-F015-45B7-8F85-CBDF072318CC}"/>
    <cellStyle name="Normal 9 2" xfId="108" xr:uid="{D2CE3D89-3A79-4120-A12F-0F3E254B5F18}"/>
    <cellStyle name="Normal 9 2 2" xfId="137" xr:uid="{C556BCF2-2F93-4DCC-A072-49988C54919B}"/>
    <cellStyle name="Normal 9 3" xfId="134" xr:uid="{8E49A886-3624-41B2-85C8-E56E566E12C4}"/>
    <cellStyle name="Note 10" xfId="38" xr:uid="{00000000-0005-0000-0000-000026000000}"/>
    <cellStyle name="Note 11" xfId="39" xr:uid="{00000000-0005-0000-0000-000027000000}"/>
    <cellStyle name="Note 12" xfId="40" xr:uid="{00000000-0005-0000-0000-000028000000}"/>
    <cellStyle name="Note 13" xfId="41" xr:uid="{00000000-0005-0000-0000-000029000000}"/>
    <cellStyle name="Note 14" xfId="42" xr:uid="{00000000-0005-0000-0000-00002A000000}"/>
    <cellStyle name="Note 15" xfId="43" xr:uid="{00000000-0005-0000-0000-00002B000000}"/>
    <cellStyle name="Note 2" xfId="44" xr:uid="{00000000-0005-0000-0000-00002C000000}"/>
    <cellStyle name="Note 3" xfId="45" xr:uid="{00000000-0005-0000-0000-00002D000000}"/>
    <cellStyle name="Note 4" xfId="46" xr:uid="{00000000-0005-0000-0000-00002E000000}"/>
    <cellStyle name="Note 5" xfId="47" xr:uid="{00000000-0005-0000-0000-00002F000000}"/>
    <cellStyle name="Note 6" xfId="48" xr:uid="{00000000-0005-0000-0000-000030000000}"/>
    <cellStyle name="Note 7" xfId="49" xr:uid="{00000000-0005-0000-0000-000031000000}"/>
    <cellStyle name="Note 8" xfId="50" xr:uid="{00000000-0005-0000-0000-000032000000}"/>
    <cellStyle name="Note 9" xfId="51" xr:uid="{00000000-0005-0000-0000-000033000000}"/>
    <cellStyle name="Per cent" xfId="109" builtinId="5"/>
    <cellStyle name="Per cent 2" xfId="138" xr:uid="{23D321FD-8B4B-4616-9A22-47345EA27DD2}"/>
    <cellStyle name="SAPBEXaggData" xfId="52" xr:uid="{00000000-0005-0000-0000-000035000000}"/>
    <cellStyle name="SAPBEXaggDataEmph" xfId="53" xr:uid="{00000000-0005-0000-0000-000036000000}"/>
    <cellStyle name="SAPBEXaggItem" xfId="54" xr:uid="{00000000-0005-0000-0000-000037000000}"/>
    <cellStyle name="SAPBEXaggItemX" xfId="55" xr:uid="{00000000-0005-0000-0000-000038000000}"/>
    <cellStyle name="SAPBEXchaText" xfId="56" xr:uid="{00000000-0005-0000-0000-000039000000}"/>
    <cellStyle name="SAPBEXexcBad7" xfId="57" xr:uid="{00000000-0005-0000-0000-00003A000000}"/>
    <cellStyle name="SAPBEXexcBad8" xfId="58" xr:uid="{00000000-0005-0000-0000-00003B000000}"/>
    <cellStyle name="SAPBEXexcBad9" xfId="59" xr:uid="{00000000-0005-0000-0000-00003C000000}"/>
    <cellStyle name="SAPBEXexcCritical4" xfId="60" xr:uid="{00000000-0005-0000-0000-00003D000000}"/>
    <cellStyle name="SAPBEXexcCritical5" xfId="61" xr:uid="{00000000-0005-0000-0000-00003E000000}"/>
    <cellStyle name="SAPBEXexcCritical6" xfId="62" xr:uid="{00000000-0005-0000-0000-00003F000000}"/>
    <cellStyle name="SAPBEXexcGood1" xfId="63" xr:uid="{00000000-0005-0000-0000-000040000000}"/>
    <cellStyle name="SAPBEXexcGood2" xfId="64" xr:uid="{00000000-0005-0000-0000-000041000000}"/>
    <cellStyle name="SAPBEXexcGood3" xfId="65" xr:uid="{00000000-0005-0000-0000-000042000000}"/>
    <cellStyle name="SAPBEXfilterDrill" xfId="66" xr:uid="{00000000-0005-0000-0000-000043000000}"/>
    <cellStyle name="SAPBEXfilterItem" xfId="67" xr:uid="{00000000-0005-0000-0000-000044000000}"/>
    <cellStyle name="SAPBEXfilterText" xfId="68" xr:uid="{00000000-0005-0000-0000-000045000000}"/>
    <cellStyle name="SAPBEXformats" xfId="69" xr:uid="{00000000-0005-0000-0000-000046000000}"/>
    <cellStyle name="SAPBEXheaderItem" xfId="70" xr:uid="{00000000-0005-0000-0000-000047000000}"/>
    <cellStyle name="SAPBEXheaderText" xfId="71" xr:uid="{00000000-0005-0000-0000-000048000000}"/>
    <cellStyle name="SAPBEXHLevel0" xfId="72" xr:uid="{00000000-0005-0000-0000-000049000000}"/>
    <cellStyle name="SAPBEXHLevel0X" xfId="73" xr:uid="{00000000-0005-0000-0000-00004A000000}"/>
    <cellStyle name="SAPBEXHLevel1" xfId="74" xr:uid="{00000000-0005-0000-0000-00004B000000}"/>
    <cellStyle name="SAPBEXHLevel1X" xfId="75" xr:uid="{00000000-0005-0000-0000-00004C000000}"/>
    <cellStyle name="SAPBEXHLevel2" xfId="76" xr:uid="{00000000-0005-0000-0000-00004D000000}"/>
    <cellStyle name="SAPBEXHLevel2X" xfId="77" xr:uid="{00000000-0005-0000-0000-00004E000000}"/>
    <cellStyle name="SAPBEXHLevel3" xfId="78" xr:uid="{00000000-0005-0000-0000-00004F000000}"/>
    <cellStyle name="SAPBEXHLevel3X" xfId="79" xr:uid="{00000000-0005-0000-0000-000050000000}"/>
    <cellStyle name="SAPBEXinputData" xfId="80" xr:uid="{00000000-0005-0000-0000-000051000000}"/>
    <cellStyle name="SAPBEXresData" xfId="81" xr:uid="{00000000-0005-0000-0000-000052000000}"/>
    <cellStyle name="SAPBEXresDataEmph" xfId="82" xr:uid="{00000000-0005-0000-0000-000053000000}"/>
    <cellStyle name="SAPBEXresItem" xfId="83" xr:uid="{00000000-0005-0000-0000-000054000000}"/>
    <cellStyle name="SAPBEXresItemX" xfId="84" xr:uid="{00000000-0005-0000-0000-000055000000}"/>
    <cellStyle name="SAPBEXstdData" xfId="85" xr:uid="{00000000-0005-0000-0000-000056000000}"/>
    <cellStyle name="SAPBEXstdDataEmph" xfId="86" xr:uid="{00000000-0005-0000-0000-000057000000}"/>
    <cellStyle name="SAPBEXstdItem" xfId="87" xr:uid="{00000000-0005-0000-0000-000058000000}"/>
    <cellStyle name="SAPBEXstdItemX" xfId="88" xr:uid="{00000000-0005-0000-0000-000059000000}"/>
    <cellStyle name="SAPBEXtitle" xfId="89" xr:uid="{00000000-0005-0000-0000-00005A000000}"/>
    <cellStyle name="SAPBEXundefined" xfId="90" xr:uid="{00000000-0005-0000-0000-00005B000000}"/>
    <cellStyle name="Sheet Title" xfId="91" xr:uid="{00000000-0005-0000-0000-00005C000000}"/>
  </cellStyles>
  <dxfs count="0"/>
  <tableStyles count="0" defaultTableStyle="TableStyleMedium9" defaultPivotStyle="PivotStyleLight16"/>
  <colors>
    <mruColors>
      <color rgb="FF00B5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4.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calcChain" Target="calcChain.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xdr:col>
      <xdr:colOff>55786</xdr:colOff>
      <xdr:row>1</xdr:row>
      <xdr:rowOff>45924</xdr:rowOff>
    </xdr:from>
    <xdr:to>
      <xdr:col>12</xdr:col>
      <xdr:colOff>0</xdr:colOff>
      <xdr:row>57</xdr:row>
      <xdr:rowOff>181655</xdr:rowOff>
    </xdr:to>
    <xdr:sp macro="" textlink="">
      <xdr:nvSpPr>
        <xdr:cNvPr id="2" name="Rectangle 1">
          <a:extLst>
            <a:ext uri="{FF2B5EF4-FFF2-40B4-BE49-F238E27FC236}">
              <a16:creationId xmlns:a16="http://schemas.microsoft.com/office/drawing/2014/main" id="{5EC9DBFB-A8A8-4843-ADC9-2137BA60CAA1}"/>
            </a:ext>
          </a:extLst>
        </xdr:cNvPr>
        <xdr:cNvSpPr/>
      </xdr:nvSpPr>
      <xdr:spPr>
        <a:xfrm>
          <a:off x="3294286" y="222817"/>
          <a:ext cx="7264857" cy="10150588"/>
        </a:xfrm>
        <a:prstGeom prst="rect">
          <a:avLst/>
        </a:prstGeom>
        <a:solidFill>
          <a:schemeClr val="bg1">
            <a:lumMod val="95000"/>
          </a:schemeClr>
        </a:solidFill>
        <a:ln>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5</xdr:col>
      <xdr:colOff>198323</xdr:colOff>
      <xdr:row>1</xdr:row>
      <xdr:rowOff>126203</xdr:rowOff>
    </xdr:from>
    <xdr:to>
      <xdr:col>10</xdr:col>
      <xdr:colOff>305479</xdr:colOff>
      <xdr:row>10</xdr:row>
      <xdr:rowOff>122463</xdr:rowOff>
    </xdr:to>
    <xdr:sp macro="" textlink="">
      <xdr:nvSpPr>
        <xdr:cNvPr id="10" name="TextBox 9">
          <a:extLst>
            <a:ext uri="{FF2B5EF4-FFF2-40B4-BE49-F238E27FC236}">
              <a16:creationId xmlns:a16="http://schemas.microsoft.com/office/drawing/2014/main" id="{E40A0D50-6576-7FEA-A02C-D06EF4B2A60F}"/>
            </a:ext>
          </a:extLst>
        </xdr:cNvPr>
        <xdr:cNvSpPr txBox="1"/>
      </xdr:nvSpPr>
      <xdr:spPr>
        <a:xfrm>
          <a:off x="3436823" y="303096"/>
          <a:ext cx="5931013" cy="16971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600" b="1">
              <a:solidFill>
                <a:schemeClr val="dk1"/>
              </a:solidFill>
              <a:effectLst/>
              <a:latin typeface="Arial" panose="020B0604020202020204" pitchFamily="34" charset="0"/>
              <a:ea typeface="+mn-ea"/>
              <a:cs typeface="Arial" panose="020B0604020202020204" pitchFamily="34" charset="0"/>
            </a:rPr>
            <a:t>FEASIBILITY BUDGET ESTIMATE</a:t>
          </a:r>
        </a:p>
        <a:p>
          <a:pPr algn="l"/>
          <a:endParaRPr lang="en-GB" sz="1600" b="1">
            <a:solidFill>
              <a:schemeClr val="dk1"/>
            </a:solidFill>
            <a:effectLst/>
            <a:latin typeface="Arial" panose="020B0604020202020204" pitchFamily="34" charset="0"/>
            <a:ea typeface="+mn-ea"/>
            <a:cs typeface="Arial" panose="020B0604020202020204" pitchFamily="34" charset="0"/>
          </a:endParaRPr>
        </a:p>
        <a:p>
          <a:pPr algn="l"/>
          <a:r>
            <a:rPr lang="en-GB" sz="1600" b="1">
              <a:solidFill>
                <a:schemeClr val="dk1"/>
              </a:solidFill>
              <a:effectLst/>
              <a:latin typeface="Arial" panose="020B0604020202020204" pitchFamily="34" charset="0"/>
              <a:ea typeface="+mn-ea"/>
              <a:cs typeface="Arial" panose="020B0604020202020204" pitchFamily="34" charset="0"/>
            </a:rPr>
            <a:t>STAGE COACH THEARTRE SCHOOL </a:t>
          </a:r>
          <a:r>
            <a:rPr lang="en-GB" sz="1600" b="1" baseline="0">
              <a:solidFill>
                <a:schemeClr val="dk1"/>
              </a:solidFill>
              <a:effectLst/>
              <a:latin typeface="Arial" panose="020B0604020202020204" pitchFamily="34" charset="0"/>
              <a:ea typeface="+mn-ea"/>
              <a:cs typeface="Arial" panose="020B0604020202020204" pitchFamily="34" charset="0"/>
            </a:rPr>
            <a:t> </a:t>
          </a:r>
          <a:r>
            <a:rPr lang="en-GB" sz="1600" b="1">
              <a:solidFill>
                <a:schemeClr val="dk1"/>
              </a:solidFill>
              <a:effectLst/>
              <a:latin typeface="Arial" panose="020B0604020202020204" pitchFamily="34" charset="0"/>
              <a:ea typeface="+mn-ea"/>
              <a:cs typeface="Arial" panose="020B0604020202020204" pitchFamily="34" charset="0"/>
            </a:rPr>
            <a:t>– MERTHYR TYDFIL</a:t>
          </a:r>
        </a:p>
        <a:p>
          <a:pPr algn="l"/>
          <a:endParaRPr lang="en-GB" sz="1600" b="1">
            <a:solidFill>
              <a:schemeClr val="dk1"/>
            </a:solidFill>
            <a:effectLst/>
            <a:latin typeface="Arial" panose="020B0604020202020204" pitchFamily="34" charset="0"/>
            <a:ea typeface="+mn-ea"/>
            <a:cs typeface="Arial" panose="020B0604020202020204" pitchFamily="34" charset="0"/>
          </a:endParaRPr>
        </a:p>
        <a:p>
          <a:pPr algn="l"/>
          <a:r>
            <a:rPr lang="en-GB" sz="1600" b="1">
              <a:solidFill>
                <a:schemeClr val="dk1"/>
              </a:solidFill>
              <a:effectLst/>
              <a:latin typeface="Arial" panose="020B0604020202020204" pitchFamily="34" charset="0"/>
              <a:ea typeface="+mn-ea"/>
              <a:cs typeface="Arial" panose="020B0604020202020204" pitchFamily="34" charset="0"/>
            </a:rPr>
            <a:t>(PHASE 1 OF MASTERPLAN CONCEPT)</a:t>
          </a:r>
        </a:p>
        <a:p>
          <a:endParaRPr lang="en-GB" sz="2800">
            <a:solidFill>
              <a:sysClr val="windowText" lastClr="000000"/>
            </a:solidFill>
          </a:endParaRPr>
        </a:p>
      </xdr:txBody>
    </xdr:sp>
    <xdr:clientData/>
  </xdr:twoCellAnchor>
  <xdr:twoCellAnchor editAs="oneCell">
    <xdr:from>
      <xdr:col>10</xdr:col>
      <xdr:colOff>261937</xdr:colOff>
      <xdr:row>1</xdr:row>
      <xdr:rowOff>165126</xdr:rowOff>
    </xdr:from>
    <xdr:to>
      <xdr:col>11</xdr:col>
      <xdr:colOff>761877</xdr:colOff>
      <xdr:row>7</xdr:row>
      <xdr:rowOff>86790</xdr:rowOff>
    </xdr:to>
    <xdr:pic>
      <xdr:nvPicPr>
        <xdr:cNvPr id="3" name="Picture 2">
          <a:extLst>
            <a:ext uri="{FF2B5EF4-FFF2-40B4-BE49-F238E27FC236}">
              <a16:creationId xmlns:a16="http://schemas.microsoft.com/office/drawing/2014/main" id="{5DBD93D8-555C-DF08-5C57-E03511091B8A}"/>
            </a:ext>
          </a:extLst>
        </xdr:cNvPr>
        <xdr:cNvPicPr>
          <a:picLocks noChangeAspect="1"/>
        </xdr:cNvPicPr>
      </xdr:nvPicPr>
      <xdr:blipFill>
        <a:blip xmlns:r="http://schemas.openxmlformats.org/officeDocument/2006/relationships" r:embed="rId1"/>
        <a:stretch>
          <a:fillRect/>
        </a:stretch>
      </xdr:blipFill>
      <xdr:spPr>
        <a:xfrm>
          <a:off x="9346406" y="331814"/>
          <a:ext cx="1090490" cy="1100382"/>
        </a:xfrm>
        <a:prstGeom prst="rect">
          <a:avLst/>
        </a:prstGeom>
      </xdr:spPr>
    </xdr:pic>
    <xdr:clientData/>
  </xdr:twoCellAnchor>
  <xdr:twoCellAnchor>
    <xdr:from>
      <xdr:col>6</xdr:col>
      <xdr:colOff>2981324</xdr:colOff>
      <xdr:row>47</xdr:row>
      <xdr:rowOff>130969</xdr:rowOff>
    </xdr:from>
    <xdr:to>
      <xdr:col>11</xdr:col>
      <xdr:colOff>771524</xdr:colOff>
      <xdr:row>55</xdr:row>
      <xdr:rowOff>154781</xdr:rowOff>
    </xdr:to>
    <xdr:sp macro="" textlink="">
      <xdr:nvSpPr>
        <xdr:cNvPr id="4" name="TextBox 3">
          <a:extLst>
            <a:ext uri="{FF2B5EF4-FFF2-40B4-BE49-F238E27FC236}">
              <a16:creationId xmlns:a16="http://schemas.microsoft.com/office/drawing/2014/main" id="{8124C8C0-0C11-4F2A-9931-6D10DD7CE83D}"/>
            </a:ext>
          </a:extLst>
        </xdr:cNvPr>
        <xdr:cNvSpPr txBox="1"/>
      </xdr:nvSpPr>
      <xdr:spPr>
        <a:xfrm>
          <a:off x="7065168" y="8620125"/>
          <a:ext cx="3386137" cy="14525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200" b="1">
              <a:solidFill>
                <a:schemeClr val="dk1"/>
              </a:solidFill>
              <a:effectLst/>
              <a:latin typeface="Arial" panose="020B0604020202020204" pitchFamily="34" charset="0"/>
              <a:ea typeface="+mn-ea"/>
              <a:cs typeface="Arial" panose="020B0604020202020204" pitchFamily="34" charset="0"/>
            </a:rPr>
            <a:t>	Client: Ace Capital Projects Ltd</a:t>
          </a:r>
        </a:p>
        <a:p>
          <a:pPr algn="l"/>
          <a:endParaRPr lang="en-GB" sz="1200">
            <a:solidFill>
              <a:schemeClr val="dk1"/>
            </a:solidFill>
            <a:effectLst/>
            <a:latin typeface="Arial" panose="020B0604020202020204" pitchFamily="34" charset="0"/>
            <a:ea typeface="+mn-ea"/>
            <a:cs typeface="Arial" panose="020B0604020202020204" pitchFamily="34" charset="0"/>
          </a:endParaRPr>
        </a:p>
        <a:p>
          <a:pPr algn="l"/>
          <a:r>
            <a:rPr lang="en-GB" sz="1200" b="1">
              <a:solidFill>
                <a:schemeClr val="dk1"/>
              </a:solidFill>
              <a:effectLst/>
              <a:latin typeface="Arial" panose="020B0604020202020204" pitchFamily="34" charset="0"/>
              <a:ea typeface="+mn-ea"/>
              <a:cs typeface="Arial" panose="020B0604020202020204" pitchFamily="34" charset="0"/>
            </a:rPr>
            <a:t>M.E.S.S Construction Services Ref: SCT001</a:t>
          </a:r>
          <a:endParaRPr lang="en-GB" sz="1200">
            <a:solidFill>
              <a:schemeClr val="dk1"/>
            </a:solidFill>
            <a:effectLst/>
            <a:latin typeface="Arial" panose="020B0604020202020204" pitchFamily="34" charset="0"/>
            <a:ea typeface="+mn-ea"/>
            <a:cs typeface="Arial" panose="020B0604020202020204" pitchFamily="34" charset="0"/>
          </a:endParaRPr>
        </a:p>
        <a:p>
          <a:pPr algn="l"/>
          <a:r>
            <a:rPr lang="en-GB" sz="1200" b="1">
              <a:solidFill>
                <a:schemeClr val="dk1"/>
              </a:solidFill>
              <a:effectLst/>
              <a:latin typeface="Arial" panose="020B0604020202020204" pitchFamily="34" charset="0"/>
              <a:ea typeface="+mn-ea"/>
              <a:cs typeface="Arial" panose="020B0604020202020204" pitchFamily="34" charset="0"/>
            </a:rPr>
            <a:t> </a:t>
          </a:r>
          <a:endParaRPr lang="en-GB" sz="1200">
            <a:solidFill>
              <a:schemeClr val="dk1"/>
            </a:solidFill>
            <a:effectLst/>
            <a:latin typeface="Arial" panose="020B0604020202020204" pitchFamily="34" charset="0"/>
            <a:ea typeface="+mn-ea"/>
            <a:cs typeface="Arial" panose="020B0604020202020204" pitchFamily="34" charset="0"/>
          </a:endParaRPr>
        </a:p>
        <a:p>
          <a:pPr algn="l"/>
          <a:r>
            <a:rPr lang="en-GB" sz="1200" b="1">
              <a:solidFill>
                <a:schemeClr val="dk1"/>
              </a:solidFill>
              <a:effectLst/>
              <a:latin typeface="Arial" panose="020B0604020202020204" pitchFamily="34" charset="0"/>
              <a:ea typeface="+mn-ea"/>
              <a:cs typeface="Arial" panose="020B0604020202020204" pitchFamily="34" charset="0"/>
            </a:rPr>
            <a:t>	Version: 1</a:t>
          </a:r>
        </a:p>
        <a:p>
          <a:pPr algn="l"/>
          <a:endParaRPr lang="en-GB" sz="1200">
            <a:solidFill>
              <a:schemeClr val="dk1"/>
            </a:solidFill>
            <a:effectLst/>
            <a:latin typeface="Arial" panose="020B0604020202020204" pitchFamily="34" charset="0"/>
            <a:ea typeface="+mn-ea"/>
            <a:cs typeface="Arial" panose="020B0604020202020204" pitchFamily="34" charset="0"/>
          </a:endParaRPr>
        </a:p>
        <a:p>
          <a:pPr algn="l"/>
          <a:r>
            <a:rPr lang="en-GB" sz="1200" b="1">
              <a:solidFill>
                <a:schemeClr val="dk1"/>
              </a:solidFill>
              <a:effectLst/>
              <a:latin typeface="Arial" panose="020B0604020202020204" pitchFamily="34" charset="0"/>
              <a:ea typeface="+mn-ea"/>
              <a:cs typeface="Arial" panose="020B0604020202020204" pitchFamily="34" charset="0"/>
            </a:rPr>
            <a:t>	Date: December 2024</a:t>
          </a:r>
        </a:p>
        <a:p>
          <a:pPr algn="l"/>
          <a:endParaRPr lang="en-GB" sz="1200" b="1">
            <a:solidFill>
              <a:schemeClr val="dk1"/>
            </a:solidFill>
            <a:effectLst/>
            <a:latin typeface="Arial" panose="020B0604020202020204" pitchFamily="34" charset="0"/>
            <a:ea typeface="+mn-ea"/>
            <a:cs typeface="Arial" panose="020B0604020202020204" pitchFamily="34" charset="0"/>
          </a:endParaRPr>
        </a:p>
        <a:p>
          <a:pPr algn="l"/>
          <a:endParaRPr lang="en-GB" sz="3200">
            <a:solidFill>
              <a:sysClr val="windowText" lastClr="000000"/>
            </a:solidFill>
            <a:latin typeface="Arial" panose="020B0604020202020204" pitchFamily="34" charset="0"/>
            <a:cs typeface="Arial" panose="020B0604020202020204" pitchFamily="34" charset="0"/>
          </a:endParaRPr>
        </a:p>
      </xdr:txBody>
    </xdr:sp>
    <xdr:clientData/>
  </xdr:twoCellAnchor>
  <xdr:twoCellAnchor editAs="oneCell">
    <xdr:from>
      <xdr:col>6</xdr:col>
      <xdr:colOff>295611</xdr:colOff>
      <xdr:row>13</xdr:row>
      <xdr:rowOff>62933</xdr:rowOff>
    </xdr:from>
    <xdr:to>
      <xdr:col>10</xdr:col>
      <xdr:colOff>342466</xdr:colOff>
      <xdr:row>31</xdr:row>
      <xdr:rowOff>123075</xdr:rowOff>
    </xdr:to>
    <xdr:pic>
      <xdr:nvPicPr>
        <xdr:cNvPr id="5" name="Picture 4" descr="A building with trees and people outside&#10;&#10;Description automatically generated">
          <a:extLst>
            <a:ext uri="{FF2B5EF4-FFF2-40B4-BE49-F238E27FC236}">
              <a16:creationId xmlns:a16="http://schemas.microsoft.com/office/drawing/2014/main" id="{C21090DF-699F-6214-0CD1-858988A6D28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350540" y="2471397"/>
          <a:ext cx="5054283" cy="3244214"/>
        </a:xfrm>
        <a:prstGeom prst="rect">
          <a:avLst/>
        </a:prstGeom>
      </xdr:spPr>
    </xdr:pic>
    <xdr:clientData/>
  </xdr:twoCellAnchor>
  <xdr:twoCellAnchor editAs="oneCell">
    <xdr:from>
      <xdr:col>6</xdr:col>
      <xdr:colOff>783791</xdr:colOff>
      <xdr:row>32</xdr:row>
      <xdr:rowOff>169384</xdr:rowOff>
    </xdr:from>
    <xdr:to>
      <xdr:col>9</xdr:col>
      <xdr:colOff>436809</xdr:colOff>
      <xdr:row>38</xdr:row>
      <xdr:rowOff>131965</xdr:rowOff>
    </xdr:to>
    <xdr:pic>
      <xdr:nvPicPr>
        <xdr:cNvPr id="6" name="Picture 5">
          <a:extLst>
            <a:ext uri="{FF2B5EF4-FFF2-40B4-BE49-F238E27FC236}">
              <a16:creationId xmlns:a16="http://schemas.microsoft.com/office/drawing/2014/main" id="{679B6684-8D6B-3860-8CAB-7D3D7725211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38720" y="5938813"/>
          <a:ext cx="4138613" cy="1023938"/>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33618</xdr:rowOff>
    </xdr:from>
    <xdr:to>
      <xdr:col>7</xdr:col>
      <xdr:colOff>683559</xdr:colOff>
      <xdr:row>3</xdr:row>
      <xdr:rowOff>22412</xdr:rowOff>
    </xdr:to>
    <xdr:sp macro="" textlink="">
      <xdr:nvSpPr>
        <xdr:cNvPr id="2" name="TextBox 1">
          <a:extLst>
            <a:ext uri="{FF2B5EF4-FFF2-40B4-BE49-F238E27FC236}">
              <a16:creationId xmlns:a16="http://schemas.microsoft.com/office/drawing/2014/main" id="{463DF5AA-9867-4B99-A25C-0EA6592F29B0}"/>
            </a:ext>
          </a:extLst>
        </xdr:cNvPr>
        <xdr:cNvSpPr txBox="1"/>
      </xdr:nvSpPr>
      <xdr:spPr>
        <a:xfrm>
          <a:off x="0" y="33618"/>
          <a:ext cx="6376147" cy="5266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700">
              <a:solidFill>
                <a:schemeClr val="dk1"/>
              </a:solidFill>
              <a:effectLst/>
              <a:latin typeface="Arial" panose="020B0604020202020204" pitchFamily="34" charset="0"/>
              <a:ea typeface="+mn-ea"/>
              <a:cs typeface="Arial" panose="020B0604020202020204" pitchFamily="34" charset="0"/>
            </a:rPr>
            <a:t>PROJECT</a:t>
          </a:r>
          <a:r>
            <a:rPr lang="en-GB" sz="700" baseline="0">
              <a:solidFill>
                <a:schemeClr val="dk1"/>
              </a:solidFill>
              <a:effectLst/>
              <a:latin typeface="Arial" panose="020B0604020202020204" pitchFamily="34" charset="0"/>
              <a:ea typeface="+mn-ea"/>
              <a:cs typeface="Arial" panose="020B0604020202020204" pitchFamily="34" charset="0"/>
            </a:rPr>
            <a:t> NAME Stage Coach Theartre</a:t>
          </a:r>
        </a:p>
        <a:p>
          <a:pPr algn="l"/>
          <a:endParaRPr lang="en-GB" sz="700">
            <a:solidFill>
              <a:schemeClr val="dk1"/>
            </a:solidFill>
            <a:effectLst/>
            <a:latin typeface="Arial" panose="020B0604020202020204" pitchFamily="34" charset="0"/>
            <a:ea typeface="+mn-ea"/>
            <a:cs typeface="Arial" panose="020B0604020202020204" pitchFamily="34" charset="0"/>
          </a:endParaRPr>
        </a:p>
        <a:p>
          <a:r>
            <a:rPr lang="en-GB" sz="1100">
              <a:solidFill>
                <a:schemeClr val="dk1"/>
              </a:solidFill>
              <a:effectLst/>
              <a:latin typeface="+mn-lt"/>
              <a:ea typeface="+mn-ea"/>
              <a:cs typeface="+mn-cs"/>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0</xdr:row>
      <xdr:rowOff>47625</xdr:rowOff>
    </xdr:from>
    <xdr:to>
      <xdr:col>6</xdr:col>
      <xdr:colOff>2231091</xdr:colOff>
      <xdr:row>2</xdr:row>
      <xdr:rowOff>133350</xdr:rowOff>
    </xdr:to>
    <xdr:sp macro="" textlink="">
      <xdr:nvSpPr>
        <xdr:cNvPr id="3" name="TextBox 2">
          <a:extLst>
            <a:ext uri="{FF2B5EF4-FFF2-40B4-BE49-F238E27FC236}">
              <a16:creationId xmlns:a16="http://schemas.microsoft.com/office/drawing/2014/main" id="{2BD22B33-F4F3-4A79-B220-AE6E85E6B847}"/>
            </a:ext>
          </a:extLst>
        </xdr:cNvPr>
        <xdr:cNvSpPr txBox="1"/>
      </xdr:nvSpPr>
      <xdr:spPr>
        <a:xfrm>
          <a:off x="28575" y="47625"/>
          <a:ext cx="6364941" cy="447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700">
              <a:solidFill>
                <a:schemeClr val="dk1"/>
              </a:solidFill>
              <a:effectLst/>
              <a:latin typeface="Arial" panose="020B0604020202020204" pitchFamily="34" charset="0"/>
              <a:ea typeface="+mn-ea"/>
              <a:cs typeface="Arial" panose="020B0604020202020204" pitchFamily="34" charset="0"/>
            </a:rPr>
            <a:t>PROJECT</a:t>
          </a:r>
          <a:r>
            <a:rPr lang="en-GB" sz="700" baseline="0">
              <a:solidFill>
                <a:schemeClr val="dk1"/>
              </a:solidFill>
              <a:effectLst/>
              <a:latin typeface="Arial" panose="020B0604020202020204" pitchFamily="34" charset="0"/>
              <a:ea typeface="+mn-ea"/>
              <a:cs typeface="Arial" panose="020B0604020202020204" pitchFamily="34" charset="0"/>
            </a:rPr>
            <a:t> NAME: Stage Coach Theartre</a:t>
          </a:r>
          <a:r>
            <a:rPr lang="en-GB" sz="1100">
              <a:solidFill>
                <a:schemeClr val="dk1"/>
              </a:solidFill>
              <a:effectLst/>
              <a:latin typeface="+mn-lt"/>
              <a:ea typeface="+mn-ea"/>
              <a:cs typeface="+mn-cs"/>
            </a:rPr>
            <a:t> </a:t>
          </a:r>
        </a:p>
      </xdr:txBody>
    </xdr:sp>
    <xdr:clientData/>
  </xdr:twoCellAnchor>
  <xdr:twoCellAnchor editAs="oneCell">
    <xdr:from>
      <xdr:col>7</xdr:col>
      <xdr:colOff>552450</xdr:colOff>
      <xdr:row>18</xdr:row>
      <xdr:rowOff>9525</xdr:rowOff>
    </xdr:from>
    <xdr:to>
      <xdr:col>16</xdr:col>
      <xdr:colOff>752520</xdr:colOff>
      <xdr:row>33</xdr:row>
      <xdr:rowOff>38127</xdr:rowOff>
    </xdr:to>
    <xdr:pic>
      <xdr:nvPicPr>
        <xdr:cNvPr id="2" name="Picture 1">
          <a:extLst>
            <a:ext uri="{FF2B5EF4-FFF2-40B4-BE49-F238E27FC236}">
              <a16:creationId xmlns:a16="http://schemas.microsoft.com/office/drawing/2014/main" id="{64868F5A-3551-978A-B467-9D7F8C5DD584}"/>
            </a:ext>
          </a:extLst>
        </xdr:cNvPr>
        <xdr:cNvPicPr>
          <a:picLocks noChangeAspect="1"/>
        </xdr:cNvPicPr>
      </xdr:nvPicPr>
      <xdr:blipFill>
        <a:blip xmlns:r="http://schemas.openxmlformats.org/officeDocument/2006/relationships" r:embed="rId1"/>
        <a:stretch>
          <a:fillRect/>
        </a:stretch>
      </xdr:blipFill>
      <xdr:spPr>
        <a:xfrm>
          <a:off x="7010400" y="4543425"/>
          <a:ext cx="6162720" cy="368620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630690</xdr:colOff>
      <xdr:row>0</xdr:row>
      <xdr:rowOff>97415</xdr:rowOff>
    </xdr:from>
    <xdr:to>
      <xdr:col>12</xdr:col>
      <xdr:colOff>95249</xdr:colOff>
      <xdr:row>58</xdr:row>
      <xdr:rowOff>0</xdr:rowOff>
    </xdr:to>
    <xdr:sp macro="" textlink="">
      <xdr:nvSpPr>
        <xdr:cNvPr id="2" name="Rectangle 1">
          <a:extLst>
            <a:ext uri="{FF2B5EF4-FFF2-40B4-BE49-F238E27FC236}">
              <a16:creationId xmlns:a16="http://schemas.microsoft.com/office/drawing/2014/main" id="{59201B9D-E892-4FBC-9602-C1F98006168F}"/>
            </a:ext>
          </a:extLst>
        </xdr:cNvPr>
        <xdr:cNvSpPr/>
      </xdr:nvSpPr>
      <xdr:spPr>
        <a:xfrm>
          <a:off x="3352119" y="97415"/>
          <a:ext cx="7465559" cy="10175978"/>
        </a:xfrm>
        <a:prstGeom prst="rect">
          <a:avLst/>
        </a:prstGeom>
        <a:solidFill>
          <a:schemeClr val="bg1">
            <a:lumMod val="95000"/>
          </a:schemeClr>
        </a:solidFill>
        <a:ln>
          <a:solidFill>
            <a:schemeClr val="bg1">
              <a:lumMod val="9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wg27888\Local%20Settings\Temporary%20Internet%20Files\Content.IE5\OZMIQ0JH\Packaged%20Cost%20Report%20(version%203c).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lcara\shared\Documents%20and%20Settings\wg27888\Local%20Settings\Temporary%20Internet%20Files\Content.IE5\OZMIQ0JH\Packaged%20Cost%20Report%20(version%203c).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Ukcdf1fp002\ukcdf1fp002-v1pcc\Users\ReynoldsJ2\AppData\Local\Microsoft\Windows\Temporary%20Internet%20Files\Content.Outlook\S5ZKVWW0\Cost%20Report%20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edmscar.dluk.net/Pinnacle/065446/Main/L%20-%20DL%20Reports/02%20Cost%20Management/Cost%20Report%20Nr%2002/Desktop/Cost%20Report%20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ReynoldsJ2\AppData\Local\Microsoft\Windows\Temporary%20Internet%20Files\Content.Outlook\S5ZKVWW0\Cost%20Report%20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ayla-pc\Old%20PC%20D%20Drive\Program%20Files\Microsoft%20Office\Office\jobs\EST-41b.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Layla-pc\Old%20PC%20D%20Drive\Program%20Files\Microsoft%20Office\Office\jobs\EST-41b.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Bristolsrv\jobs\Program%20Files\Microsoft%20Office\Office\jobs\EST-41b.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Bristolsrv\jobs\Program%20Files\Microsoft%20Office\Office\jobs\EST-41b.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Bristolsrv\jobs\Program%20Files\Microsoft%20Office\Office\jobs\EST-41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Bristolsrv\jobs\Program%20Files\Microsoft%20Office\Office\jobs\EST-41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Liverpool\March%20completion%20-%20version%2031120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Layla-pc\Old%20PC%20D%20Drive\Program%20Files\Microsoft%20Office\Office\jobs\EST-41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ayla-pc\Old%20PC%20D%20Drive\Program%20Files\Microsoft%20Office\Office\jobs\EST-41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LCARA\Shared\FRAMEWORK%20-%20FINAL\The%20Learning%20Zone%20-%20Pricing%20Document.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Projects\051475-02\J%20-%20Estimates\01%20Full%20Estimates%20and%20Cost%20Plans\Cost%20Plan%2004\J%20-%20Estimates\01%20Full%20Estimates%20and%20Cost%20Plans\CostPlanOrModelTemplateMarch2007(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lcara\shared\Projects\051475-02\J%20-%20Estimates\01%20Full%20Estimates%20and%20Cost%20Plans\Cost%20Plan%2004\J%20-%20Estimates\01%20Full%20Estimates%20and%20Cost%20Plans\CostPlanOrModelTemplateMarch2007(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ge control"/>
      <sheetName val="Notes"/>
      <sheetName val="Cover"/>
      <sheetName val="QA"/>
      <sheetName val="Contents"/>
      <sheetName val="1-Executive Summary"/>
      <sheetName val="2-Cash Flow"/>
      <sheetName val="3-Basis and Assumptions"/>
      <sheetName val="4-Exclusions"/>
      <sheetName val="Contract Summary"/>
      <sheetName val="Valuations"/>
      <sheetName val="template"/>
    </sheetNames>
    <sheetDataSet>
      <sheetData sheetId="0"/>
      <sheetData sheetId="1"/>
      <sheetData sheetId="2"/>
      <sheetData sheetId="3"/>
      <sheetData sheetId="4"/>
      <sheetData sheetId="5"/>
      <sheetData sheetId="6">
        <row r="41">
          <cell r="E41" t="str">
            <v>MAIN CONTRACT</v>
          </cell>
        </row>
        <row r="43">
          <cell r="E43">
            <v>39114</v>
          </cell>
        </row>
        <row r="44">
          <cell r="E44">
            <v>12</v>
          </cell>
          <cell r="F44" t="str">
            <v>months</v>
          </cell>
        </row>
        <row r="45">
          <cell r="E45">
            <v>39479</v>
          </cell>
        </row>
        <row r="46">
          <cell r="E46">
            <v>0.05</v>
          </cell>
          <cell r="F46" t="str">
            <v>(0% for gross calculations)</v>
          </cell>
        </row>
        <row r="47">
          <cell r="E47">
            <v>12</v>
          </cell>
          <cell r="F47" t="str">
            <v>months</v>
          </cell>
        </row>
        <row r="51">
          <cell r="E51" t="str">
            <v>ACTUAL</v>
          </cell>
        </row>
        <row r="52">
          <cell r="E52" t="str">
            <v>Actual Cumulative</v>
          </cell>
          <cell r="F52" t="str">
            <v>Actual Monthly</v>
          </cell>
        </row>
        <row r="53">
          <cell r="E53" t="e">
            <v>#N/A</v>
          </cell>
        </row>
        <row r="54">
          <cell r="E54" t="e">
            <v>#N/A</v>
          </cell>
        </row>
        <row r="55">
          <cell r="E55" t="e">
            <v>#N/A</v>
          </cell>
        </row>
        <row r="56">
          <cell r="E56" t="e">
            <v>#N/A</v>
          </cell>
        </row>
        <row r="57">
          <cell r="E57" t="e">
            <v>#N/A</v>
          </cell>
        </row>
        <row r="58">
          <cell r="E58" t="e">
            <v>#N/A</v>
          </cell>
        </row>
        <row r="59">
          <cell r="E59" t="e">
            <v>#N/A</v>
          </cell>
        </row>
        <row r="60">
          <cell r="E60" t="e">
            <v>#N/A</v>
          </cell>
        </row>
        <row r="61">
          <cell r="E61" t="e">
            <v>#N/A</v>
          </cell>
        </row>
        <row r="62">
          <cell r="E62" t="e">
            <v>#N/A</v>
          </cell>
        </row>
        <row r="63">
          <cell r="E63" t="e">
            <v>#N/A</v>
          </cell>
        </row>
        <row r="64">
          <cell r="E64" t="e">
            <v>#N/A</v>
          </cell>
        </row>
        <row r="65">
          <cell r="E65" t="e">
            <v>#N/A</v>
          </cell>
        </row>
        <row r="66">
          <cell r="E66" t="e">
            <v>#N/A</v>
          </cell>
        </row>
        <row r="67">
          <cell r="E67" t="e">
            <v>#N/A</v>
          </cell>
        </row>
        <row r="68">
          <cell r="E68" t="e">
            <v>#N/A</v>
          </cell>
        </row>
        <row r="69">
          <cell r="E69" t="e">
            <v>#N/A</v>
          </cell>
        </row>
        <row r="70">
          <cell r="E70" t="e">
            <v>#N/A</v>
          </cell>
        </row>
        <row r="71">
          <cell r="E71" t="e">
            <v>#N/A</v>
          </cell>
        </row>
        <row r="72">
          <cell r="E72" t="e">
            <v>#N/A</v>
          </cell>
        </row>
        <row r="73">
          <cell r="E73" t="e">
            <v>#N/A</v>
          </cell>
        </row>
        <row r="74">
          <cell r="E74" t="e">
            <v>#N/A</v>
          </cell>
        </row>
        <row r="75">
          <cell r="E75" t="e">
            <v>#N/A</v>
          </cell>
        </row>
        <row r="76">
          <cell r="E76" t="e">
            <v>#N/A</v>
          </cell>
        </row>
        <row r="77">
          <cell r="E77" t="e">
            <v>#N/A</v>
          </cell>
        </row>
        <row r="79">
          <cell r="E79" t="str">
            <v/>
          </cell>
        </row>
        <row r="80">
          <cell r="E80" t="str">
            <v/>
          </cell>
        </row>
        <row r="81">
          <cell r="E81" t="str">
            <v/>
          </cell>
        </row>
        <row r="82">
          <cell r="E82" t="str">
            <v/>
          </cell>
        </row>
        <row r="83">
          <cell r="E83" t="str">
            <v/>
          </cell>
        </row>
        <row r="84">
          <cell r="E84" t="str">
            <v/>
          </cell>
        </row>
        <row r="85">
          <cell r="E85" t="str">
            <v/>
          </cell>
        </row>
        <row r="86">
          <cell r="E86" t="str">
            <v/>
          </cell>
        </row>
        <row r="87">
          <cell r="E87" t="str">
            <v/>
          </cell>
        </row>
        <row r="88">
          <cell r="E88" t="str">
            <v/>
          </cell>
        </row>
        <row r="89">
          <cell r="E89" t="str">
            <v/>
          </cell>
        </row>
        <row r="90">
          <cell r="E90" t="str">
            <v/>
          </cell>
        </row>
        <row r="91">
          <cell r="E91" t="str">
            <v/>
          </cell>
        </row>
        <row r="92">
          <cell r="E92" t="str">
            <v/>
          </cell>
        </row>
        <row r="93">
          <cell r="E93" t="str">
            <v/>
          </cell>
        </row>
        <row r="94">
          <cell r="E94" t="str">
            <v/>
          </cell>
        </row>
        <row r="95">
          <cell r="E95" t="str">
            <v/>
          </cell>
        </row>
        <row r="96">
          <cell r="E96" t="str">
            <v/>
          </cell>
        </row>
        <row r="97">
          <cell r="E97" t="str">
            <v/>
          </cell>
        </row>
        <row r="98">
          <cell r="E98" t="str">
            <v/>
          </cell>
        </row>
        <row r="99">
          <cell r="E99" t="str">
            <v/>
          </cell>
        </row>
        <row r="100">
          <cell r="E100" t="str">
            <v/>
          </cell>
        </row>
        <row r="101">
          <cell r="E101" t="str">
            <v/>
          </cell>
        </row>
        <row r="102">
          <cell r="E102" t="str">
            <v/>
          </cell>
        </row>
        <row r="103">
          <cell r="E103" t="str">
            <v/>
          </cell>
        </row>
        <row r="104">
          <cell r="E104" t="str">
            <v/>
          </cell>
        </row>
        <row r="105">
          <cell r="E105" t="str">
            <v/>
          </cell>
        </row>
        <row r="106">
          <cell r="E106" t="str">
            <v/>
          </cell>
        </row>
        <row r="107">
          <cell r="E107" t="str">
            <v/>
          </cell>
        </row>
        <row r="108">
          <cell r="E108" t="str">
            <v/>
          </cell>
        </row>
        <row r="109">
          <cell r="E109" t="str">
            <v/>
          </cell>
        </row>
        <row r="110">
          <cell r="E110" t="str">
            <v/>
          </cell>
        </row>
        <row r="111">
          <cell r="E111" t="str">
            <v/>
          </cell>
        </row>
        <row r="112">
          <cell r="E112" t="str">
            <v/>
          </cell>
        </row>
      </sheetData>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ge control"/>
      <sheetName val="Notes"/>
      <sheetName val="Cover"/>
      <sheetName val="QA"/>
      <sheetName val="Contents"/>
      <sheetName val="1-Executive Summary"/>
      <sheetName val="2-Cash Flow"/>
      <sheetName val="3-Basis and Assumptions"/>
      <sheetName val="4-Exclusions"/>
      <sheetName val="Contract Summary"/>
      <sheetName val="Valuations"/>
      <sheetName val="template"/>
      <sheetName val="Project Page"/>
      <sheetName val="Abnormals"/>
      <sheetName val="DATA INPUT"/>
      <sheetName val="Fit Out Cost Matrix"/>
      <sheetName val="Construction"/>
      <sheetName val="elements"/>
      <sheetName val="Report"/>
      <sheetName val="Preliminaries"/>
      <sheetName val="Elemental oview"/>
    </sheetNames>
    <sheetDataSet>
      <sheetData sheetId="0"/>
      <sheetData sheetId="1"/>
      <sheetData sheetId="2"/>
      <sheetData sheetId="3"/>
      <sheetData sheetId="4"/>
      <sheetData sheetId="5"/>
      <sheetData sheetId="6">
        <row r="41">
          <cell r="E41" t="str">
            <v>MAIN CONTRACT</v>
          </cell>
        </row>
        <row r="43">
          <cell r="E43">
            <v>39114</v>
          </cell>
        </row>
        <row r="44">
          <cell r="E44">
            <v>12</v>
          </cell>
          <cell r="F44" t="str">
            <v>months</v>
          </cell>
        </row>
        <row r="45">
          <cell r="E45">
            <v>39479</v>
          </cell>
        </row>
        <row r="46">
          <cell r="E46">
            <v>0.05</v>
          </cell>
          <cell r="F46" t="str">
            <v>(0% for gross calculations)</v>
          </cell>
        </row>
        <row r="47">
          <cell r="E47">
            <v>12</v>
          </cell>
          <cell r="F47" t="str">
            <v>months</v>
          </cell>
        </row>
        <row r="51">
          <cell r="E51" t="str">
            <v>ACTUAL</v>
          </cell>
        </row>
        <row r="52">
          <cell r="E52" t="str">
            <v>Actual Cumulative</v>
          </cell>
          <cell r="F52" t="str">
            <v>Actual Monthly</v>
          </cell>
        </row>
        <row r="53">
          <cell r="E53" t="e">
            <v>#N/A</v>
          </cell>
        </row>
        <row r="54">
          <cell r="E54" t="e">
            <v>#N/A</v>
          </cell>
        </row>
        <row r="55">
          <cell r="E55" t="e">
            <v>#N/A</v>
          </cell>
        </row>
        <row r="56">
          <cell r="E56" t="e">
            <v>#N/A</v>
          </cell>
        </row>
        <row r="57">
          <cell r="E57" t="e">
            <v>#N/A</v>
          </cell>
        </row>
        <row r="58">
          <cell r="E58" t="e">
            <v>#N/A</v>
          </cell>
        </row>
        <row r="59">
          <cell r="E59" t="e">
            <v>#N/A</v>
          </cell>
        </row>
        <row r="60">
          <cell r="E60" t="e">
            <v>#N/A</v>
          </cell>
        </row>
        <row r="61">
          <cell r="E61" t="e">
            <v>#N/A</v>
          </cell>
        </row>
        <row r="62">
          <cell r="E62" t="e">
            <v>#N/A</v>
          </cell>
        </row>
        <row r="63">
          <cell r="E63" t="e">
            <v>#N/A</v>
          </cell>
        </row>
        <row r="64">
          <cell r="E64" t="e">
            <v>#N/A</v>
          </cell>
        </row>
        <row r="65">
          <cell r="E65" t="e">
            <v>#N/A</v>
          </cell>
        </row>
        <row r="66">
          <cell r="E66" t="e">
            <v>#N/A</v>
          </cell>
        </row>
        <row r="67">
          <cell r="E67" t="e">
            <v>#N/A</v>
          </cell>
        </row>
        <row r="68">
          <cell r="E68" t="e">
            <v>#N/A</v>
          </cell>
        </row>
        <row r="69">
          <cell r="E69" t="e">
            <v>#N/A</v>
          </cell>
        </row>
        <row r="70">
          <cell r="E70" t="e">
            <v>#N/A</v>
          </cell>
        </row>
        <row r="71">
          <cell r="E71" t="e">
            <v>#N/A</v>
          </cell>
        </row>
        <row r="72">
          <cell r="E72" t="e">
            <v>#N/A</v>
          </cell>
        </row>
        <row r="73">
          <cell r="E73" t="e">
            <v>#N/A</v>
          </cell>
        </row>
        <row r="74">
          <cell r="E74" t="e">
            <v>#N/A</v>
          </cell>
        </row>
        <row r="75">
          <cell r="E75" t="e">
            <v>#N/A</v>
          </cell>
        </row>
        <row r="76">
          <cell r="E76" t="e">
            <v>#N/A</v>
          </cell>
        </row>
        <row r="77">
          <cell r="E77" t="e">
            <v>#N/A</v>
          </cell>
        </row>
        <row r="79">
          <cell r="E79"/>
        </row>
        <row r="80">
          <cell r="E80"/>
        </row>
        <row r="81">
          <cell r="E81"/>
        </row>
        <row r="82">
          <cell r="E82"/>
        </row>
        <row r="83">
          <cell r="E83"/>
        </row>
        <row r="84">
          <cell r="E84"/>
        </row>
        <row r="85">
          <cell r="E85"/>
        </row>
        <row r="86">
          <cell r="E86"/>
        </row>
        <row r="87">
          <cell r="E87"/>
        </row>
        <row r="88">
          <cell r="E88"/>
        </row>
        <row r="89">
          <cell r="E89"/>
        </row>
        <row r="90">
          <cell r="E90"/>
        </row>
        <row r="91">
          <cell r="E91"/>
        </row>
        <row r="92">
          <cell r="E92"/>
        </row>
        <row r="93">
          <cell r="E93"/>
        </row>
        <row r="94">
          <cell r="E94"/>
        </row>
        <row r="95">
          <cell r="E95"/>
        </row>
        <row r="96">
          <cell r="E96"/>
        </row>
        <row r="97">
          <cell r="E97"/>
        </row>
        <row r="98">
          <cell r="E98"/>
        </row>
        <row r="99">
          <cell r="E99"/>
        </row>
        <row r="100">
          <cell r="E100"/>
        </row>
        <row r="101">
          <cell r="E101"/>
        </row>
        <row r="102">
          <cell r="E102"/>
        </row>
        <row r="103">
          <cell r="E103"/>
        </row>
        <row r="104">
          <cell r="E104"/>
        </row>
        <row r="105">
          <cell r="E105"/>
        </row>
        <row r="106">
          <cell r="E106"/>
        </row>
        <row r="107">
          <cell r="E107"/>
        </row>
        <row r="108">
          <cell r="E108"/>
        </row>
        <row r="109">
          <cell r="E109"/>
        </row>
        <row r="110">
          <cell r="E110"/>
        </row>
        <row r="111">
          <cell r="E111"/>
        </row>
        <row r="112">
          <cell r="E112"/>
        </row>
      </sheetData>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ge control"/>
      <sheetName val="Notes"/>
      <sheetName val="Cover"/>
      <sheetName val="QA"/>
      <sheetName val="Contents"/>
      <sheetName val="Executive Summary"/>
      <sheetName val="Cashflow"/>
      <sheetName val="Basis and Assumptions"/>
      <sheetName val="Exclusions"/>
      <sheetName val="Contract Summary"/>
      <sheetName val="PC Sums Summary"/>
      <sheetName val="2.1"/>
      <sheetName val="Prov Sums Summary"/>
      <sheetName val="3.1"/>
      <sheetName val="Variations Instructed"/>
      <sheetName val="Variations Anticipated"/>
      <sheetName val="Loss &amp; Expense"/>
      <sheetName val="Valuations"/>
      <sheetName val="template"/>
    </sheetNames>
    <sheetDataSet>
      <sheetData sheetId="0" refreshError="1"/>
      <sheetData sheetId="1">
        <row r="53">
          <cell r="E53" t="str">
            <v>Newport City Council</v>
          </cell>
        </row>
        <row r="54">
          <cell r="E54" t="str">
            <v>Cost Report</v>
          </cell>
        </row>
      </sheetData>
      <sheetData sheetId="2" refreshError="1"/>
      <sheetData sheetId="3" refreshError="1"/>
      <sheetData sheetId="4" refreshError="1"/>
      <sheetData sheetId="5"/>
      <sheetData sheetId="6">
        <row r="1">
          <cell r="B1" t="str">
            <v xml:space="preserve">Project  Cashflow </v>
          </cell>
        </row>
        <row r="2">
          <cell r="C2" t="str">
            <v>Forecast Monthly</v>
          </cell>
          <cell r="D2" t="str">
            <v>Forecast Cumulative</v>
          </cell>
          <cell r="E2" t="str">
            <v>Actual Monthly</v>
          </cell>
          <cell r="F2" t="str">
            <v>Actual Cumulative</v>
          </cell>
        </row>
        <row r="3">
          <cell r="B3">
            <v>39538</v>
          </cell>
          <cell r="D3" t="str">
            <v/>
          </cell>
          <cell r="F3" t="str">
            <v/>
          </cell>
        </row>
        <row r="4">
          <cell r="B4" t="str">
            <v/>
          </cell>
          <cell r="D4" t="e">
            <v>#N/A</v>
          </cell>
          <cell r="F4" t="e">
            <v>#N/A</v>
          </cell>
          <cell r="I4">
            <v>39538</v>
          </cell>
        </row>
        <row r="5">
          <cell r="B5" t="str">
            <v/>
          </cell>
          <cell r="D5" t="e">
            <v>#N/A</v>
          </cell>
          <cell r="F5" t="e">
            <v>#N/A</v>
          </cell>
        </row>
        <row r="6">
          <cell r="B6" t="str">
            <v/>
          </cell>
          <cell r="D6" t="e">
            <v>#N/A</v>
          </cell>
          <cell r="F6" t="e">
            <v>#N/A</v>
          </cell>
        </row>
        <row r="7">
          <cell r="B7" t="str">
            <v/>
          </cell>
          <cell r="D7" t="e">
            <v>#N/A</v>
          </cell>
          <cell r="F7" t="e">
            <v>#N/A</v>
          </cell>
        </row>
        <row r="8">
          <cell r="B8" t="str">
            <v/>
          </cell>
          <cell r="D8" t="e">
            <v>#N/A</v>
          </cell>
          <cell r="F8" t="e">
            <v>#N/A</v>
          </cell>
        </row>
        <row r="9">
          <cell r="B9" t="str">
            <v/>
          </cell>
          <cell r="D9" t="e">
            <v>#N/A</v>
          </cell>
          <cell r="F9" t="e">
            <v>#N/A</v>
          </cell>
        </row>
        <row r="10">
          <cell r="B10" t="str">
            <v/>
          </cell>
          <cell r="D10" t="e">
            <v>#N/A</v>
          </cell>
          <cell r="F10" t="e">
            <v>#N/A</v>
          </cell>
        </row>
        <row r="11">
          <cell r="B11" t="str">
            <v/>
          </cell>
          <cell r="D11" t="e">
            <v>#N/A</v>
          </cell>
          <cell r="F11" t="e">
            <v>#N/A</v>
          </cell>
        </row>
        <row r="12">
          <cell r="B12" t="str">
            <v/>
          </cell>
          <cell r="D12" t="e">
            <v>#N/A</v>
          </cell>
          <cell r="F12" t="e">
            <v>#N/A</v>
          </cell>
        </row>
        <row r="13">
          <cell r="B13" t="str">
            <v/>
          </cell>
          <cell r="D13" t="e">
            <v>#N/A</v>
          </cell>
          <cell r="F13" t="e">
            <v>#N/A</v>
          </cell>
        </row>
        <row r="14">
          <cell r="B14" t="str">
            <v/>
          </cell>
          <cell r="D14" t="e">
            <v>#N/A</v>
          </cell>
          <cell r="F14" t="e">
            <v>#N/A</v>
          </cell>
        </row>
        <row r="15">
          <cell r="B15" t="str">
            <v/>
          </cell>
          <cell r="D15" t="e">
            <v>#N/A</v>
          </cell>
          <cell r="F15" t="e">
            <v>#N/A</v>
          </cell>
        </row>
        <row r="16">
          <cell r="B16" t="str">
            <v/>
          </cell>
          <cell r="D16" t="e">
            <v>#N/A</v>
          </cell>
          <cell r="F16" t="e">
            <v>#N/A</v>
          </cell>
        </row>
        <row r="17">
          <cell r="B17" t="str">
            <v/>
          </cell>
          <cell r="D17" t="e">
            <v>#N/A</v>
          </cell>
          <cell r="F17" t="e">
            <v>#N/A</v>
          </cell>
        </row>
        <row r="18">
          <cell r="B18" t="str">
            <v/>
          </cell>
          <cell r="D18" t="e">
            <v>#N/A</v>
          </cell>
          <cell r="F18" t="e">
            <v>#N/A</v>
          </cell>
        </row>
        <row r="19">
          <cell r="B19" t="str">
            <v/>
          </cell>
          <cell r="D19" t="e">
            <v>#N/A</v>
          </cell>
          <cell r="F19" t="e">
            <v>#N/A</v>
          </cell>
        </row>
        <row r="20">
          <cell r="B20" t="str">
            <v/>
          </cell>
          <cell r="D20" t="e">
            <v>#N/A</v>
          </cell>
          <cell r="F20" t="e">
            <v>#N/A</v>
          </cell>
        </row>
        <row r="21">
          <cell r="B21" t="str">
            <v/>
          </cell>
          <cell r="D21" t="e">
            <v>#N/A</v>
          </cell>
          <cell r="F21" t="e">
            <v>#N/A</v>
          </cell>
        </row>
        <row r="22">
          <cell r="B22" t="str">
            <v/>
          </cell>
          <cell r="D22" t="e">
            <v>#N/A</v>
          </cell>
          <cell r="F22" t="e">
            <v>#N/A</v>
          </cell>
        </row>
        <row r="23">
          <cell r="B23" t="str">
            <v/>
          </cell>
          <cell r="D23" t="e">
            <v>#N/A</v>
          </cell>
          <cell r="F23" t="e">
            <v>#N/A</v>
          </cell>
        </row>
        <row r="24">
          <cell r="B24" t="str">
            <v/>
          </cell>
          <cell r="D24" t="e">
            <v>#N/A</v>
          </cell>
          <cell r="F24" t="e">
            <v>#N/A</v>
          </cell>
        </row>
        <row r="25">
          <cell r="B25" t="str">
            <v/>
          </cell>
          <cell r="D25" t="e">
            <v>#N/A</v>
          </cell>
          <cell r="F25" t="e">
            <v>#N/A</v>
          </cell>
        </row>
        <row r="26">
          <cell r="B26" t="str">
            <v/>
          </cell>
          <cell r="D26" t="e">
            <v>#N/A</v>
          </cell>
          <cell r="F26" t="e">
            <v>#N/A</v>
          </cell>
        </row>
        <row r="27">
          <cell r="B27" t="str">
            <v/>
          </cell>
          <cell r="D27" t="e">
            <v>#N/A</v>
          </cell>
          <cell r="F27" t="e">
            <v>#N/A</v>
          </cell>
        </row>
        <row r="28">
          <cell r="B28" t="str">
            <v/>
          </cell>
          <cell r="D28" t="e">
            <v>#N/A</v>
          </cell>
          <cell r="F28" t="e">
            <v>#N/A</v>
          </cell>
        </row>
        <row r="29">
          <cell r="B29" t="str">
            <v/>
          </cell>
          <cell r="D29" t="e">
            <v>#N/A</v>
          </cell>
          <cell r="F29" t="e">
            <v>#N/A</v>
          </cell>
        </row>
        <row r="30">
          <cell r="B30" t="str">
            <v/>
          </cell>
          <cell r="D30" t="e">
            <v>#N/A</v>
          </cell>
          <cell r="F30" t="e">
            <v>#N/A</v>
          </cell>
        </row>
        <row r="31">
          <cell r="B31" t="str">
            <v/>
          </cell>
          <cell r="D31" t="e">
            <v>#N/A</v>
          </cell>
          <cell r="F31" t="e">
            <v>#N/A</v>
          </cell>
        </row>
        <row r="32">
          <cell r="B32" t="str">
            <v/>
          </cell>
          <cell r="D32" t="e">
            <v>#N/A</v>
          </cell>
          <cell r="F32" t="e">
            <v>#N/A</v>
          </cell>
        </row>
        <row r="33">
          <cell r="B33" t="str">
            <v/>
          </cell>
          <cell r="D33" t="e">
            <v>#N/A</v>
          </cell>
          <cell r="F33" t="e">
            <v>#N/A</v>
          </cell>
        </row>
        <row r="34">
          <cell r="B34" t="str">
            <v/>
          </cell>
          <cell r="D34" t="e">
            <v>#N/A</v>
          </cell>
          <cell r="F34" t="e">
            <v>#N/A</v>
          </cell>
        </row>
        <row r="35">
          <cell r="B35" t="str">
            <v/>
          </cell>
          <cell r="D35" t="e">
            <v>#N/A</v>
          </cell>
          <cell r="F35" t="e">
            <v>#N/A</v>
          </cell>
        </row>
        <row r="36">
          <cell r="B36" t="str">
            <v/>
          </cell>
          <cell r="D36" t="e">
            <v>#N/A</v>
          </cell>
          <cell r="F36" t="e">
            <v>#N/A</v>
          </cell>
        </row>
        <row r="37">
          <cell r="B37" t="str">
            <v/>
          </cell>
          <cell r="D37" t="e">
            <v>#N/A</v>
          </cell>
          <cell r="F37" t="e">
            <v>#N/A</v>
          </cell>
        </row>
        <row r="38">
          <cell r="B38" t="str">
            <v/>
          </cell>
          <cell r="D38" t="e">
            <v>#N/A</v>
          </cell>
          <cell r="F38" t="e">
            <v>#N/A</v>
          </cell>
        </row>
        <row r="39">
          <cell r="B39" t="str">
            <v/>
          </cell>
          <cell r="D39" t="e">
            <v>#N/A</v>
          </cell>
          <cell r="F39" t="e">
            <v>#N/A</v>
          </cell>
        </row>
        <row r="40">
          <cell r="B40" t="str">
            <v/>
          </cell>
        </row>
      </sheetData>
      <sheetData sheetId="7" refreshError="1"/>
      <sheetData sheetId="8" refreshError="1"/>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ge control"/>
      <sheetName val="Notes"/>
      <sheetName val="Cover"/>
      <sheetName val="QA"/>
      <sheetName val="Contents"/>
      <sheetName val="Executive Summary"/>
      <sheetName val="Cashflow"/>
      <sheetName val="Basis and Assumptions"/>
      <sheetName val="Exclusions"/>
      <sheetName val="Contract Summary"/>
      <sheetName val="PC Sums Summary"/>
      <sheetName val="2.1"/>
      <sheetName val="Prov Sums Summary"/>
      <sheetName val="3.1"/>
      <sheetName val="Variations Instructed"/>
      <sheetName val="Variations Anticipated"/>
      <sheetName val="Loss &amp; Expense"/>
      <sheetName val="Valuations"/>
      <sheetName val="template"/>
    </sheetNames>
    <sheetDataSet>
      <sheetData sheetId="0" refreshError="1"/>
      <sheetData sheetId="1">
        <row r="53">
          <cell r="E53" t="str">
            <v>Newport City Council</v>
          </cell>
        </row>
        <row r="54">
          <cell r="E54" t="str">
            <v>Cost Report</v>
          </cell>
        </row>
        <row r="55">
          <cell r="E55" t="str">
            <v>Newport High School, Bettws</v>
          </cell>
        </row>
      </sheetData>
      <sheetData sheetId="2" refreshError="1"/>
      <sheetData sheetId="3" refreshError="1"/>
      <sheetData sheetId="4" refreshError="1"/>
      <sheetData sheetId="5"/>
      <sheetData sheetId="6">
        <row r="1">
          <cell r="B1" t="str">
            <v xml:space="preserve">Project  Cashflow </v>
          </cell>
        </row>
        <row r="2">
          <cell r="C2" t="str">
            <v>Forecast Monthly</v>
          </cell>
          <cell r="D2" t="str">
            <v>Forecast Cumulative</v>
          </cell>
          <cell r="E2" t="str">
            <v>Actual Monthly</v>
          </cell>
          <cell r="F2" t="str">
            <v>Actual Cumulative</v>
          </cell>
        </row>
        <row r="3">
          <cell r="B3">
            <v>39538</v>
          </cell>
          <cell r="D3" t="str">
            <v/>
          </cell>
          <cell r="F3" t="str">
            <v/>
          </cell>
        </row>
        <row r="4">
          <cell r="B4" t="str">
            <v/>
          </cell>
          <cell r="D4" t="e">
            <v>#N/A</v>
          </cell>
          <cell r="F4" t="e">
            <v>#N/A</v>
          </cell>
          <cell r="I4">
            <v>39538</v>
          </cell>
        </row>
        <row r="5">
          <cell r="B5" t="str">
            <v/>
          </cell>
          <cell r="D5" t="e">
            <v>#N/A</v>
          </cell>
          <cell r="F5" t="e">
            <v>#N/A</v>
          </cell>
        </row>
        <row r="6">
          <cell r="B6" t="str">
            <v/>
          </cell>
          <cell r="D6" t="e">
            <v>#N/A</v>
          </cell>
          <cell r="F6" t="e">
            <v>#N/A</v>
          </cell>
        </row>
        <row r="7">
          <cell r="B7" t="str">
            <v/>
          </cell>
          <cell r="D7" t="e">
            <v>#N/A</v>
          </cell>
          <cell r="F7" t="e">
            <v>#N/A</v>
          </cell>
        </row>
        <row r="8">
          <cell r="B8" t="str">
            <v/>
          </cell>
          <cell r="D8" t="e">
            <v>#N/A</v>
          </cell>
          <cell r="F8" t="e">
            <v>#N/A</v>
          </cell>
        </row>
        <row r="9">
          <cell r="B9" t="str">
            <v/>
          </cell>
          <cell r="D9" t="e">
            <v>#N/A</v>
          </cell>
          <cell r="F9" t="e">
            <v>#N/A</v>
          </cell>
        </row>
        <row r="10">
          <cell r="B10" t="str">
            <v/>
          </cell>
          <cell r="D10" t="e">
            <v>#N/A</v>
          </cell>
          <cell r="F10" t="e">
            <v>#N/A</v>
          </cell>
        </row>
        <row r="11">
          <cell r="B11" t="str">
            <v/>
          </cell>
          <cell r="D11" t="e">
            <v>#N/A</v>
          </cell>
          <cell r="F11" t="e">
            <v>#N/A</v>
          </cell>
        </row>
        <row r="12">
          <cell r="B12" t="str">
            <v/>
          </cell>
          <cell r="D12" t="e">
            <v>#N/A</v>
          </cell>
          <cell r="F12" t="e">
            <v>#N/A</v>
          </cell>
        </row>
        <row r="13">
          <cell r="B13" t="str">
            <v/>
          </cell>
          <cell r="D13" t="e">
            <v>#N/A</v>
          </cell>
          <cell r="F13" t="e">
            <v>#N/A</v>
          </cell>
        </row>
        <row r="14">
          <cell r="B14" t="str">
            <v/>
          </cell>
          <cell r="D14" t="e">
            <v>#N/A</v>
          </cell>
          <cell r="F14" t="e">
            <v>#N/A</v>
          </cell>
        </row>
        <row r="15">
          <cell r="B15" t="str">
            <v/>
          </cell>
          <cell r="D15" t="e">
            <v>#N/A</v>
          </cell>
          <cell r="F15" t="e">
            <v>#N/A</v>
          </cell>
        </row>
        <row r="16">
          <cell r="B16" t="str">
            <v/>
          </cell>
          <cell r="D16" t="e">
            <v>#N/A</v>
          </cell>
          <cell r="F16" t="e">
            <v>#N/A</v>
          </cell>
        </row>
        <row r="17">
          <cell r="B17" t="str">
            <v/>
          </cell>
          <cell r="D17" t="e">
            <v>#N/A</v>
          </cell>
          <cell r="F17" t="e">
            <v>#N/A</v>
          </cell>
        </row>
        <row r="18">
          <cell r="B18" t="str">
            <v/>
          </cell>
          <cell r="D18" t="e">
            <v>#N/A</v>
          </cell>
          <cell r="F18" t="e">
            <v>#N/A</v>
          </cell>
        </row>
        <row r="19">
          <cell r="B19" t="str">
            <v/>
          </cell>
          <cell r="D19" t="e">
            <v>#N/A</v>
          </cell>
          <cell r="F19" t="e">
            <v>#N/A</v>
          </cell>
        </row>
        <row r="20">
          <cell r="B20" t="str">
            <v/>
          </cell>
          <cell r="D20" t="e">
            <v>#N/A</v>
          </cell>
          <cell r="F20" t="e">
            <v>#N/A</v>
          </cell>
        </row>
        <row r="21">
          <cell r="B21" t="str">
            <v/>
          </cell>
          <cell r="D21" t="e">
            <v>#N/A</v>
          </cell>
          <cell r="F21" t="e">
            <v>#N/A</v>
          </cell>
        </row>
        <row r="22">
          <cell r="B22" t="str">
            <v/>
          </cell>
          <cell r="D22" t="e">
            <v>#N/A</v>
          </cell>
          <cell r="F22" t="e">
            <v>#N/A</v>
          </cell>
        </row>
        <row r="23">
          <cell r="B23" t="str">
            <v/>
          </cell>
          <cell r="D23" t="e">
            <v>#N/A</v>
          </cell>
          <cell r="F23" t="e">
            <v>#N/A</v>
          </cell>
        </row>
        <row r="24">
          <cell r="B24" t="str">
            <v/>
          </cell>
          <cell r="D24" t="e">
            <v>#N/A</v>
          </cell>
          <cell r="F24" t="e">
            <v>#N/A</v>
          </cell>
        </row>
        <row r="25">
          <cell r="B25" t="str">
            <v/>
          </cell>
          <cell r="D25" t="e">
            <v>#N/A</v>
          </cell>
          <cell r="F25" t="e">
            <v>#N/A</v>
          </cell>
        </row>
        <row r="26">
          <cell r="B26" t="str">
            <v/>
          </cell>
          <cell r="D26" t="e">
            <v>#N/A</v>
          </cell>
          <cell r="F26" t="e">
            <v>#N/A</v>
          </cell>
        </row>
        <row r="27">
          <cell r="B27" t="str">
            <v/>
          </cell>
          <cell r="D27" t="e">
            <v>#N/A</v>
          </cell>
          <cell r="F27" t="e">
            <v>#N/A</v>
          </cell>
        </row>
        <row r="28">
          <cell r="B28" t="str">
            <v/>
          </cell>
          <cell r="D28" t="e">
            <v>#N/A</v>
          </cell>
          <cell r="F28" t="e">
            <v>#N/A</v>
          </cell>
        </row>
        <row r="29">
          <cell r="B29" t="str">
            <v/>
          </cell>
          <cell r="D29" t="e">
            <v>#N/A</v>
          </cell>
          <cell r="F29" t="e">
            <v>#N/A</v>
          </cell>
        </row>
        <row r="30">
          <cell r="B30" t="str">
            <v/>
          </cell>
          <cell r="D30" t="e">
            <v>#N/A</v>
          </cell>
          <cell r="F30" t="e">
            <v>#N/A</v>
          </cell>
        </row>
        <row r="31">
          <cell r="B31" t="str">
            <v/>
          </cell>
          <cell r="D31" t="e">
            <v>#N/A</v>
          </cell>
          <cell r="F31" t="e">
            <v>#N/A</v>
          </cell>
        </row>
        <row r="32">
          <cell r="B32" t="str">
            <v/>
          </cell>
          <cell r="D32" t="e">
            <v>#N/A</v>
          </cell>
          <cell r="F32" t="e">
            <v>#N/A</v>
          </cell>
        </row>
        <row r="33">
          <cell r="B33" t="str">
            <v/>
          </cell>
          <cell r="D33" t="e">
            <v>#N/A</v>
          </cell>
          <cell r="F33" t="e">
            <v>#N/A</v>
          </cell>
        </row>
        <row r="34">
          <cell r="B34" t="str">
            <v/>
          </cell>
          <cell r="D34" t="e">
            <v>#N/A</v>
          </cell>
          <cell r="F34" t="e">
            <v>#N/A</v>
          </cell>
        </row>
        <row r="35">
          <cell r="B35" t="str">
            <v/>
          </cell>
          <cell r="D35" t="e">
            <v>#N/A</v>
          </cell>
          <cell r="F35" t="e">
            <v>#N/A</v>
          </cell>
        </row>
        <row r="36">
          <cell r="B36" t="str">
            <v/>
          </cell>
          <cell r="D36" t="e">
            <v>#N/A</v>
          </cell>
          <cell r="F36" t="e">
            <v>#N/A</v>
          </cell>
        </row>
        <row r="37">
          <cell r="B37" t="str">
            <v/>
          </cell>
          <cell r="D37" t="e">
            <v>#N/A</v>
          </cell>
          <cell r="F37" t="e">
            <v>#N/A</v>
          </cell>
        </row>
        <row r="38">
          <cell r="B38" t="str">
            <v/>
          </cell>
          <cell r="D38" t="e">
            <v>#N/A</v>
          </cell>
          <cell r="F38" t="e">
            <v>#N/A</v>
          </cell>
        </row>
        <row r="39">
          <cell r="B39" t="str">
            <v/>
          </cell>
          <cell r="D39" t="e">
            <v>#N/A</v>
          </cell>
          <cell r="F39" t="e">
            <v>#N/A</v>
          </cell>
        </row>
        <row r="40">
          <cell r="B40" t="str">
            <v/>
          </cell>
        </row>
      </sheetData>
      <sheetData sheetId="7" refreshError="1"/>
      <sheetData sheetId="8" refreshError="1"/>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ge control"/>
      <sheetName val="Notes"/>
      <sheetName val="Cover"/>
      <sheetName val="QA"/>
      <sheetName val="Contents"/>
      <sheetName val="Executive Summary"/>
      <sheetName val="Cashflow"/>
      <sheetName val="Basis and Assumptions"/>
      <sheetName val="Exclusions"/>
      <sheetName val="Contract Summary"/>
      <sheetName val="PC Sums Summary"/>
      <sheetName val="2.1"/>
      <sheetName val="Prov Sums Summary"/>
      <sheetName val="3.1"/>
      <sheetName val="Variations Instructed"/>
      <sheetName val="Variations Anticipated"/>
      <sheetName val="Loss &amp; Expense"/>
      <sheetName val="Valuations"/>
      <sheetName val="template"/>
    </sheetNames>
    <sheetDataSet>
      <sheetData sheetId="0" refreshError="1"/>
      <sheetData sheetId="1">
        <row r="53">
          <cell r="E53" t="str">
            <v>Newport City Council</v>
          </cell>
        </row>
        <row r="54">
          <cell r="E54" t="str">
            <v>Cost Report</v>
          </cell>
        </row>
      </sheetData>
      <sheetData sheetId="2" refreshError="1"/>
      <sheetData sheetId="3" refreshError="1"/>
      <sheetData sheetId="4" refreshError="1"/>
      <sheetData sheetId="5"/>
      <sheetData sheetId="6">
        <row r="1">
          <cell r="B1" t="str">
            <v xml:space="preserve">Project  Cashflow </v>
          </cell>
        </row>
        <row r="2">
          <cell r="C2" t="str">
            <v>Forecast Monthly</v>
          </cell>
          <cell r="D2" t="str">
            <v>Forecast Cumulative</v>
          </cell>
          <cell r="E2" t="str">
            <v>Actual Monthly</v>
          </cell>
          <cell r="F2" t="str">
            <v>Actual Cumulative</v>
          </cell>
        </row>
        <row r="3">
          <cell r="B3">
            <v>39538</v>
          </cell>
          <cell r="D3" t="str">
            <v/>
          </cell>
          <cell r="F3" t="str">
            <v/>
          </cell>
        </row>
        <row r="4">
          <cell r="B4" t="str">
            <v/>
          </cell>
          <cell r="D4" t="e">
            <v>#N/A</v>
          </cell>
          <cell r="F4" t="e">
            <v>#N/A</v>
          </cell>
          <cell r="I4">
            <v>39538</v>
          </cell>
        </row>
        <row r="5">
          <cell r="B5" t="str">
            <v/>
          </cell>
          <cell r="D5" t="e">
            <v>#N/A</v>
          </cell>
          <cell r="F5" t="e">
            <v>#N/A</v>
          </cell>
        </row>
        <row r="6">
          <cell r="B6" t="str">
            <v/>
          </cell>
          <cell r="D6" t="e">
            <v>#N/A</v>
          </cell>
          <cell r="F6" t="e">
            <v>#N/A</v>
          </cell>
        </row>
        <row r="7">
          <cell r="B7" t="str">
            <v/>
          </cell>
          <cell r="D7" t="e">
            <v>#N/A</v>
          </cell>
          <cell r="F7" t="e">
            <v>#N/A</v>
          </cell>
        </row>
        <row r="8">
          <cell r="B8" t="str">
            <v/>
          </cell>
          <cell r="D8" t="e">
            <v>#N/A</v>
          </cell>
          <cell r="F8" t="e">
            <v>#N/A</v>
          </cell>
        </row>
        <row r="9">
          <cell r="B9" t="str">
            <v/>
          </cell>
          <cell r="D9" t="e">
            <v>#N/A</v>
          </cell>
          <cell r="F9" t="e">
            <v>#N/A</v>
          </cell>
        </row>
        <row r="10">
          <cell r="B10" t="str">
            <v/>
          </cell>
          <cell r="D10" t="e">
            <v>#N/A</v>
          </cell>
          <cell r="F10" t="e">
            <v>#N/A</v>
          </cell>
        </row>
        <row r="11">
          <cell r="B11" t="str">
            <v/>
          </cell>
          <cell r="D11" t="e">
            <v>#N/A</v>
          </cell>
          <cell r="F11" t="e">
            <v>#N/A</v>
          </cell>
        </row>
        <row r="12">
          <cell r="B12" t="str">
            <v/>
          </cell>
          <cell r="D12" t="e">
            <v>#N/A</v>
          </cell>
          <cell r="F12" t="e">
            <v>#N/A</v>
          </cell>
        </row>
        <row r="13">
          <cell r="B13" t="str">
            <v/>
          </cell>
          <cell r="D13" t="e">
            <v>#N/A</v>
          </cell>
          <cell r="F13" t="e">
            <v>#N/A</v>
          </cell>
        </row>
        <row r="14">
          <cell r="B14" t="str">
            <v/>
          </cell>
          <cell r="D14" t="e">
            <v>#N/A</v>
          </cell>
          <cell r="F14" t="e">
            <v>#N/A</v>
          </cell>
        </row>
        <row r="15">
          <cell r="B15" t="str">
            <v/>
          </cell>
          <cell r="D15" t="e">
            <v>#N/A</v>
          </cell>
          <cell r="F15" t="e">
            <v>#N/A</v>
          </cell>
        </row>
        <row r="16">
          <cell r="B16" t="str">
            <v/>
          </cell>
          <cell r="D16" t="e">
            <v>#N/A</v>
          </cell>
          <cell r="F16" t="e">
            <v>#N/A</v>
          </cell>
        </row>
        <row r="17">
          <cell r="B17" t="str">
            <v/>
          </cell>
          <cell r="D17" t="e">
            <v>#N/A</v>
          </cell>
          <cell r="F17" t="e">
            <v>#N/A</v>
          </cell>
        </row>
        <row r="18">
          <cell r="B18" t="str">
            <v/>
          </cell>
          <cell r="D18" t="e">
            <v>#N/A</v>
          </cell>
          <cell r="F18" t="e">
            <v>#N/A</v>
          </cell>
        </row>
        <row r="19">
          <cell r="B19" t="str">
            <v/>
          </cell>
          <cell r="D19" t="e">
            <v>#N/A</v>
          </cell>
          <cell r="F19" t="e">
            <v>#N/A</v>
          </cell>
        </row>
        <row r="20">
          <cell r="B20" t="str">
            <v/>
          </cell>
          <cell r="D20" t="e">
            <v>#N/A</v>
          </cell>
          <cell r="F20" t="e">
            <v>#N/A</v>
          </cell>
        </row>
        <row r="21">
          <cell r="B21" t="str">
            <v/>
          </cell>
          <cell r="D21" t="e">
            <v>#N/A</v>
          </cell>
          <cell r="F21" t="e">
            <v>#N/A</v>
          </cell>
        </row>
        <row r="22">
          <cell r="B22" t="str">
            <v/>
          </cell>
          <cell r="D22" t="e">
            <v>#N/A</v>
          </cell>
          <cell r="F22" t="e">
            <v>#N/A</v>
          </cell>
        </row>
        <row r="23">
          <cell r="B23" t="str">
            <v/>
          </cell>
          <cell r="D23" t="e">
            <v>#N/A</v>
          </cell>
          <cell r="F23" t="e">
            <v>#N/A</v>
          </cell>
        </row>
        <row r="24">
          <cell r="B24" t="str">
            <v/>
          </cell>
          <cell r="D24" t="e">
            <v>#N/A</v>
          </cell>
          <cell r="F24" t="e">
            <v>#N/A</v>
          </cell>
        </row>
        <row r="25">
          <cell r="B25" t="str">
            <v/>
          </cell>
          <cell r="D25" t="e">
            <v>#N/A</v>
          </cell>
          <cell r="F25" t="e">
            <v>#N/A</v>
          </cell>
        </row>
        <row r="26">
          <cell r="B26" t="str">
            <v/>
          </cell>
          <cell r="D26" t="e">
            <v>#N/A</v>
          </cell>
          <cell r="F26" t="e">
            <v>#N/A</v>
          </cell>
        </row>
        <row r="27">
          <cell r="B27" t="str">
            <v/>
          </cell>
          <cell r="D27" t="e">
            <v>#N/A</v>
          </cell>
          <cell r="F27" t="e">
            <v>#N/A</v>
          </cell>
        </row>
        <row r="28">
          <cell r="B28" t="str">
            <v/>
          </cell>
          <cell r="D28" t="e">
            <v>#N/A</v>
          </cell>
          <cell r="F28" t="e">
            <v>#N/A</v>
          </cell>
        </row>
        <row r="29">
          <cell r="B29" t="str">
            <v/>
          </cell>
          <cell r="D29" t="e">
            <v>#N/A</v>
          </cell>
          <cell r="F29" t="e">
            <v>#N/A</v>
          </cell>
        </row>
        <row r="30">
          <cell r="B30" t="str">
            <v/>
          </cell>
          <cell r="D30" t="e">
            <v>#N/A</v>
          </cell>
          <cell r="F30" t="e">
            <v>#N/A</v>
          </cell>
        </row>
        <row r="31">
          <cell r="B31" t="str">
            <v/>
          </cell>
          <cell r="D31" t="e">
            <v>#N/A</v>
          </cell>
          <cell r="F31" t="e">
            <v>#N/A</v>
          </cell>
        </row>
        <row r="32">
          <cell r="B32" t="str">
            <v/>
          </cell>
          <cell r="D32" t="e">
            <v>#N/A</v>
          </cell>
          <cell r="F32" t="e">
            <v>#N/A</v>
          </cell>
        </row>
        <row r="33">
          <cell r="B33" t="str">
            <v/>
          </cell>
          <cell r="D33" t="e">
            <v>#N/A</v>
          </cell>
          <cell r="F33" t="e">
            <v>#N/A</v>
          </cell>
        </row>
        <row r="34">
          <cell r="B34" t="str">
            <v/>
          </cell>
          <cell r="D34" t="e">
            <v>#N/A</v>
          </cell>
          <cell r="F34" t="e">
            <v>#N/A</v>
          </cell>
        </row>
        <row r="35">
          <cell r="B35" t="str">
            <v/>
          </cell>
          <cell r="D35" t="e">
            <v>#N/A</v>
          </cell>
          <cell r="F35" t="e">
            <v>#N/A</v>
          </cell>
        </row>
        <row r="36">
          <cell r="B36" t="str">
            <v/>
          </cell>
          <cell r="D36" t="e">
            <v>#N/A</v>
          </cell>
          <cell r="F36" t="e">
            <v>#N/A</v>
          </cell>
        </row>
        <row r="37">
          <cell r="B37" t="str">
            <v/>
          </cell>
          <cell r="D37" t="e">
            <v>#N/A</v>
          </cell>
          <cell r="F37" t="e">
            <v>#N/A</v>
          </cell>
        </row>
        <row r="38">
          <cell r="B38" t="str">
            <v/>
          </cell>
          <cell r="D38" t="e">
            <v>#N/A</v>
          </cell>
          <cell r="F38" t="e">
            <v>#N/A</v>
          </cell>
        </row>
        <row r="39">
          <cell r="B39" t="str">
            <v/>
          </cell>
          <cell r="D39" t="e">
            <v>#N/A</v>
          </cell>
          <cell r="F39" t="e">
            <v>#N/A</v>
          </cell>
        </row>
        <row r="40">
          <cell r="B40" t="str">
            <v/>
          </cell>
        </row>
      </sheetData>
      <sheetData sheetId="7" refreshError="1"/>
      <sheetData sheetId="8" refreshError="1"/>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s"/>
      <sheetName val="summary "/>
      <sheetName val="Exclusions"/>
      <sheetName val="areas "/>
      <sheetName val="Admin"/>
      <sheetName val="Opening Cash Position"/>
      <sheetName val="2-Cash Flow"/>
      <sheetName val="Cash Flow"/>
      <sheetName val="Cashflow"/>
      <sheetName val="Uniliever"/>
      <sheetName val="Project Details"/>
      <sheetName val="1 Exec"/>
      <sheetName val="Cost"/>
      <sheetName val="Chart data"/>
      <sheetName val="Assumptions"/>
      <sheetName val="summary_"/>
      <sheetName val="areas_"/>
      <sheetName val="summary_1"/>
      <sheetName val="areas_1"/>
      <sheetName val="Act Weekly Lab"/>
      <sheetName val="Prelims"/>
      <sheetName val="CVR Detail"/>
      <sheetName val="Cost Code Lookup"/>
      <sheetName val="Data Download"/>
      <sheetName val="CVR Summary"/>
      <sheetName val="Check Sheet"/>
      <sheetName val="D B1CO"/>
      <sheetName val="B B5 Sum"/>
      <sheetName val="C External Works"/>
      <sheetName val="B B Sum"/>
      <sheetName val="B B3A Sum"/>
      <sheetName val="B B3A FO Sum"/>
      <sheetName val="B B4A Sum"/>
      <sheetName val="B B4A FO Sum"/>
      <sheetName val="B B2RT Sum"/>
      <sheetName val="B B2RT FO Sum"/>
      <sheetName val="Macro custom function"/>
      <sheetName val="Raw Data"/>
      <sheetName val="C3"/>
      <sheetName val="BOQ_A"/>
      <sheetName val="BOQ-B"/>
      <sheetName val="BOQ-C"/>
      <sheetName val="Notes"/>
      <sheetName val="기계내역서"/>
      <sheetName val="Option"/>
      <sheetName val="BOQ"/>
      <sheetName val="Ra  stair"/>
      <sheetName val="CERTIFICATE"/>
      <sheetName val="@risk rents and incentives"/>
      <sheetName val="Car park lease"/>
      <sheetName val="Net rent analysis"/>
      <sheetName val="Macro_custom_function"/>
      <sheetName val="Raw_Data"/>
      <sheetName val=" Est "/>
      <sheetName val="Named ranges"/>
      <sheetName val="2-Cash_Flow"/>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s"/>
      <sheetName val="summary "/>
      <sheetName val="Exclusions"/>
      <sheetName val="areas "/>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s"/>
      <sheetName val="cover"/>
      <sheetName val="summary"/>
      <sheetName val="Exclusions"/>
      <sheetName val="areas"/>
      <sheetName val="Option"/>
      <sheetName val="T&amp;M"/>
      <sheetName val="EST-41a"/>
      <sheetName val="EST-41a.xls"/>
      <sheetName val="Detail In Door Stad"/>
      <sheetName val="직노"/>
      <sheetName val="당초"/>
      <sheetName val="입력"/>
      <sheetName val="경산"/>
      <sheetName val="현장"/>
      <sheetName val="C3"/>
      <sheetName val="NPV"/>
      <sheetName val="Intro"/>
      <sheetName val="PriceSummary"/>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Loan account - LCC rate"/>
      <sheetName val="Consolidated summary"/>
      <sheetName val="Sensitivities"/>
      <sheetName val="Value &amp;  distribution summary"/>
      <sheetName val="Monthly report"/>
      <sheetName val="Monthly invoice "/>
      <sheetName val="Partnership summary"/>
      <sheetName val="Fund  summary ex developer"/>
      <sheetName val="Project cashflow totals"/>
      <sheetName val="Hotel resi and sites 21 22 cost"/>
      <sheetName val="Fund cashflow"/>
      <sheetName val="Fund cashflow cumulative"/>
      <sheetName val="LCC profit share calculation"/>
      <sheetName val="Main construction"/>
      <sheetName val="Total equity"/>
      <sheetName val="Grosvenor equity"/>
      <sheetName val="Investor equity"/>
      <sheetName val="Equity and debt split"/>
      <sheetName val="Loan account and shortfalls"/>
      <sheetName val="Letting covenants"/>
      <sheetName val="Assumptions"/>
      <sheetName val="Chart1"/>
      <sheetName val="Residential"/>
      <sheetName val="Car park lease"/>
      <sheetName val="Offices"/>
      <sheetName val="Unit rents and incentives"/>
      <sheetName val="Funding check"/>
      <sheetName val="Changes"/>
      <sheetName val="Net rent analysis"/>
      <sheetName val="@risk rents and incentives"/>
      <sheetName val="Loan_account_-_LCC_rate"/>
      <sheetName val="Consolidated_summary"/>
      <sheetName val="Value_&amp;__distribution_summary"/>
      <sheetName val="Monthly_report"/>
      <sheetName val="Monthly_invoice_"/>
      <sheetName val="Partnership_summary"/>
      <sheetName val="Fund__summary_ex_developer"/>
      <sheetName val="Project_cashflow_totals"/>
      <sheetName val="Hotel_resi_and_sites_21_22_cost"/>
      <sheetName val="Fund_cashflow"/>
      <sheetName val="Fund_cashflow_cumulative"/>
      <sheetName val="LCC_profit_share_calculation"/>
      <sheetName val="Main_construction"/>
      <sheetName val="Total_equity"/>
      <sheetName val="Grosvenor_equity"/>
      <sheetName val="Investor_equity"/>
      <sheetName val="Equity_and_debt_split"/>
      <sheetName val="Loan_account_and_shortfalls"/>
      <sheetName val="Letting_covenants"/>
      <sheetName val="Car_park_lease"/>
      <sheetName val="Unit_rents_and_incentives"/>
      <sheetName val="Funding_check"/>
      <sheetName val="Net_rent_analysis"/>
      <sheetName val="@risk_rents_and_incentives"/>
      <sheetName val="Loan_account_-_LCC_rate1"/>
      <sheetName val="Consolidated_summary1"/>
      <sheetName val="Value_&amp;__distribution_summary1"/>
      <sheetName val="Monthly_report1"/>
      <sheetName val="Monthly_invoice_1"/>
      <sheetName val="Partnership_summary1"/>
      <sheetName val="Fund__summary_ex_developer1"/>
      <sheetName val="Project_cashflow_totals1"/>
      <sheetName val="Hotel_resi_and_sites_21_22_cos1"/>
      <sheetName val="Fund_cashflow1"/>
      <sheetName val="Fund_cashflow_cumulative1"/>
      <sheetName val="LCC_profit_share_calculation1"/>
      <sheetName val="Main_construction1"/>
      <sheetName val="Total_equity1"/>
      <sheetName val="Grosvenor_equity1"/>
      <sheetName val="Investor_equity1"/>
      <sheetName val="Equity_and_debt_split1"/>
      <sheetName val="Loan_account_and_shortfalls1"/>
      <sheetName val="Letting_covenants1"/>
      <sheetName val="Car_park_lease1"/>
      <sheetName val="Unit_rents_and_incentives1"/>
      <sheetName val="Funding_check1"/>
      <sheetName val="Net_rent_analysis1"/>
      <sheetName val="@risk_rents_and_incentives1"/>
      <sheetName val="Basis"/>
      <sheetName val="2-Cash Flow"/>
      <sheetName val="_risk rents and incentives"/>
      <sheetName val="Sheet7"/>
      <sheetName val="ECI Summary"/>
      <sheetName val="NPV new"/>
      <sheetName val="Key Assumptions"/>
      <sheetName val="Control"/>
      <sheetName val="C3"/>
      <sheetName val="CIF COST ITEM"/>
      <sheetName val=""/>
      <sheetName val="Loan_account_-_LCC_rate2"/>
      <sheetName val="Consolidated_summary2"/>
      <sheetName val="Value_&amp;__distribution_summary2"/>
      <sheetName val="Monthly_report2"/>
      <sheetName val="Monthly_invoice_2"/>
      <sheetName val="Partnership_summary2"/>
      <sheetName val="Fund__summary_ex_developer2"/>
      <sheetName val="Project_cashflow_totals2"/>
      <sheetName val="Hotel_resi_and_sites_21_22_cos2"/>
      <sheetName val="Fund_cashflow2"/>
      <sheetName val="Fund_cashflow_cumulative2"/>
      <sheetName val="LCC_profit_share_calculation2"/>
      <sheetName val="Main_construction2"/>
      <sheetName val="Total_equity2"/>
      <sheetName val="Grosvenor_equity2"/>
      <sheetName val="Investor_equity2"/>
      <sheetName val="Equity_and_debt_split2"/>
      <sheetName val="Loan_account_and_shortfalls2"/>
      <sheetName val="Letting_covenants2"/>
      <sheetName val="Car_park_lease2"/>
      <sheetName val="Unit_rents_and_incentives2"/>
      <sheetName val="Funding_check2"/>
      <sheetName val="Net_rent_analysis2"/>
      <sheetName val="@risk_rents_and_incentives2"/>
      <sheetName val="2-Cash_Flow"/>
      <sheetName val="Addition-ProtectionSummary"/>
      <sheetName val="Electrical_database"/>
      <sheetName val="Raw Data"/>
      <sheetName val="SubmitCal"/>
      <sheetName val="Cash Flow"/>
      <sheetName val="Summary"/>
      <sheetName val="Sch. Areas"/>
      <sheetName val="Notes"/>
      <sheetName val="6.2 MR"/>
      <sheetName val="6.3 SS1-MV1"/>
      <sheetName val="6.4 SS2_Genset-MV2"/>
      <sheetName val="6.5 HV_SG"/>
      <sheetName val="6.6ChillerYard"/>
      <sheetName val="6.7 Pump"/>
      <sheetName val="6.8 Xplosive room"/>
      <sheetName val="Equip"/>
      <sheetName val="Pay 13"/>
      <sheetName val="Loan_account_-_LCC_rate3"/>
      <sheetName val="Consolidated_summary3"/>
      <sheetName val="Value_&amp;__distribution_summary3"/>
      <sheetName val="Monthly_report3"/>
      <sheetName val="Monthly_invoice_3"/>
      <sheetName val="Partnership_summary3"/>
      <sheetName val="Fund__summary_ex_developer3"/>
      <sheetName val="Project_cashflow_totals3"/>
      <sheetName val="Hotel_resi_and_sites_21_22_cos3"/>
      <sheetName val="Fund_cashflow3"/>
      <sheetName val="Fund_cashflow_cumulative3"/>
      <sheetName val="LCC_profit_share_calculation3"/>
      <sheetName val="Main_construction3"/>
      <sheetName val="Total_equity3"/>
      <sheetName val="Grosvenor_equity3"/>
      <sheetName val="Investor_equity3"/>
      <sheetName val="Equity_and_debt_split3"/>
      <sheetName val="Loan_account_and_shortfalls3"/>
      <sheetName val="Letting_covenants3"/>
      <sheetName val="Car_park_lease3"/>
      <sheetName val="Unit_rents_and_incentives3"/>
      <sheetName val="Funding_check3"/>
      <sheetName val="Net_rent_analysis3"/>
      <sheetName val="@risk_rents_and_incentives3"/>
      <sheetName val="_risk_rents_and_incentives"/>
      <sheetName val="Loan_account_-_LCC_rate4"/>
      <sheetName val="Consolidated_summary4"/>
      <sheetName val="Value_&amp;__distribution_summary4"/>
      <sheetName val="Monthly_report4"/>
      <sheetName val="Monthly_invoice_4"/>
      <sheetName val="Partnership_summary4"/>
      <sheetName val="Fund__summary_ex_developer4"/>
      <sheetName val="Project_cashflow_totals4"/>
      <sheetName val="Hotel_resi_and_sites_21_22_cos4"/>
      <sheetName val="Fund_cashflow4"/>
      <sheetName val="Fund_cashflow_cumulative4"/>
      <sheetName val="LCC_profit_share_calculation4"/>
      <sheetName val="Main_construction4"/>
      <sheetName val="Total_equity4"/>
      <sheetName val="Grosvenor_equity4"/>
      <sheetName val="Investor_equity4"/>
      <sheetName val="Equity_and_debt_split4"/>
      <sheetName val="Loan_account_and_shortfalls4"/>
      <sheetName val="Letting_covenants4"/>
      <sheetName val="Car_park_lease4"/>
      <sheetName val="Unit_rents_and_incentives4"/>
      <sheetName val="Funding_check4"/>
      <sheetName val="Net_rent_analysis4"/>
      <sheetName val="@risk_rents_and_incentives4"/>
      <sheetName val="_risk_rents_and_incentives1"/>
      <sheetName val="Loan_account_-_LCC_rate5"/>
      <sheetName val="Consolidated_summary5"/>
      <sheetName val="Value_&amp;__distribution_summary5"/>
      <sheetName val="Monthly_report5"/>
      <sheetName val="Monthly_invoice_5"/>
      <sheetName val="Partnership_summary5"/>
      <sheetName val="Fund__summary_ex_developer5"/>
      <sheetName val="Project_cashflow_totals5"/>
      <sheetName val="Hotel_resi_and_sites_21_22_cos5"/>
      <sheetName val="Fund_cashflow5"/>
      <sheetName val="Fund_cashflow_cumulative5"/>
      <sheetName val="LCC_profit_share_calculation5"/>
      <sheetName val="Main_construction5"/>
      <sheetName val="Total_equity5"/>
      <sheetName val="Grosvenor_equity5"/>
      <sheetName val="Investor_equity5"/>
      <sheetName val="Equity_and_debt_split5"/>
      <sheetName val="Loan_account_and_shortfalls5"/>
      <sheetName val="Letting_covenants5"/>
      <sheetName val="Car_park_lease5"/>
      <sheetName val="Unit_rents_and_incentives5"/>
      <sheetName val="Funding_check5"/>
      <sheetName val="Net_rent_analysis5"/>
      <sheetName val="@risk_rents_and_incentives5"/>
      <sheetName val="_risk_rents_and_incentives2"/>
      <sheetName val="Asia Revised 10-1-07"/>
      <sheetName val="All Capital Plan P+L 10-1-07"/>
      <sheetName val="CP08 (2)"/>
      <sheetName val="Planning File 10-1-07"/>
      <sheetName val="Intro"/>
      <sheetName val="March completion - version 3112"/>
      <sheetName val="DATABASE"/>
      <sheetName val="Sheet1"/>
      <sheetName val="2-Cash_Flow1"/>
      <sheetName val="2-Cash_Flow2"/>
      <sheetName val="2-Cash_Flow3"/>
      <sheetName val="Loan_account_-_LCC_rate6"/>
      <sheetName val="Consolidated_summary6"/>
      <sheetName val="Value_&amp;__distribution_summary6"/>
      <sheetName val="Monthly_report6"/>
      <sheetName val="Monthly_invoice_6"/>
      <sheetName val="Partnership_summary6"/>
      <sheetName val="Fund__summary_ex_developer6"/>
      <sheetName val="Project_cashflow_totals6"/>
      <sheetName val="Hotel_resi_and_sites_21_22_cos6"/>
      <sheetName val="Fund_cashflow6"/>
      <sheetName val="Fund_cashflow_cumulative6"/>
      <sheetName val="LCC_profit_share_calculation6"/>
      <sheetName val="Main_construction6"/>
      <sheetName val="Total_equity6"/>
      <sheetName val="Grosvenor_equity6"/>
      <sheetName val="Investor_equity6"/>
      <sheetName val="Equity_and_debt_split6"/>
      <sheetName val="Loan_account_and_shortfalls6"/>
      <sheetName val="Letting_covenants6"/>
      <sheetName val="Car_park_lease6"/>
      <sheetName val="Unit_rents_and_incentives6"/>
      <sheetName val="Funding_check6"/>
      <sheetName val="Net_rent_analysis6"/>
      <sheetName val="@risk_rents_and_incentives6"/>
      <sheetName val="Loan_account_-_LCC_rate7"/>
      <sheetName val="Consolidated_summary7"/>
      <sheetName val="Value_&amp;__distribution_summary7"/>
      <sheetName val="Monthly_report7"/>
      <sheetName val="Monthly_invoice_7"/>
      <sheetName val="Partnership_summary7"/>
      <sheetName val="Fund__summary_ex_developer7"/>
      <sheetName val="Project_cashflow_totals7"/>
      <sheetName val="Hotel_resi_and_sites_21_22_cos7"/>
      <sheetName val="Fund_cashflow7"/>
      <sheetName val="Fund_cashflow_cumulative7"/>
      <sheetName val="LCC_profit_share_calculation7"/>
      <sheetName val="Main_construction7"/>
      <sheetName val="Total_equity7"/>
      <sheetName val="Grosvenor_equity7"/>
      <sheetName val="Investor_equity7"/>
      <sheetName val="Equity_and_debt_split7"/>
      <sheetName val="Loan_account_and_shortfalls7"/>
      <sheetName val="Letting_covenants7"/>
      <sheetName val="Car_park_lease7"/>
      <sheetName val="Unit_rents_and_incentives7"/>
      <sheetName val="Funding_check7"/>
      <sheetName val="Net_rent_analysis7"/>
      <sheetName val="@risk_rents_and_incentives7"/>
      <sheetName val="2-Cash_Flow4"/>
      <sheetName val="Pay_13"/>
      <sheetName val="Loan_account_-_LCC_rate8"/>
      <sheetName val="Consolidated_summary8"/>
      <sheetName val="Value_&amp;__distribution_summary8"/>
      <sheetName val="Monthly_report8"/>
      <sheetName val="Monthly_invoice_8"/>
      <sheetName val="Partnership_summary8"/>
      <sheetName val="Fund__summary_ex_developer8"/>
      <sheetName val="Project_cashflow_totals8"/>
      <sheetName val="Hotel_resi_and_sites_21_22_cos8"/>
      <sheetName val="Fund_cashflow8"/>
      <sheetName val="Fund_cashflow_cumulative8"/>
      <sheetName val="LCC_profit_share_calculation8"/>
      <sheetName val="Main_construction8"/>
      <sheetName val="Total_equity8"/>
      <sheetName val="Grosvenor_equity8"/>
      <sheetName val="Investor_equity8"/>
      <sheetName val="Equity_and_debt_split8"/>
      <sheetName val="Loan_account_and_shortfalls8"/>
      <sheetName val="Letting_covenants8"/>
      <sheetName val="Car_park_lease8"/>
      <sheetName val="Unit_rents_and_incentives8"/>
      <sheetName val="Funding_check8"/>
      <sheetName val="Net_rent_analysis8"/>
      <sheetName val="@risk_rents_and_incentives8"/>
      <sheetName val="2-Cash_Flow5"/>
      <sheetName val="Pay_131"/>
      <sheetName val="Loan_account_-_LCC_rate9"/>
      <sheetName val="Consolidated_summary9"/>
      <sheetName val="Value_&amp;__distribution_summary9"/>
      <sheetName val="Monthly_report9"/>
      <sheetName val="Monthly_invoice_9"/>
      <sheetName val="Partnership_summary9"/>
      <sheetName val="Fund__summary_ex_developer9"/>
      <sheetName val="Project_cashflow_totals9"/>
      <sheetName val="Hotel_resi_and_sites_21_22_cos9"/>
      <sheetName val="Fund_cashflow9"/>
      <sheetName val="Fund_cashflow_cumulative9"/>
      <sheetName val="LCC_profit_share_calculation9"/>
      <sheetName val="Main_construction9"/>
      <sheetName val="Total_equity9"/>
      <sheetName val="Grosvenor_equity9"/>
      <sheetName val="Investor_equity9"/>
      <sheetName val="Equity_and_debt_split9"/>
      <sheetName val="Loan_account_and_shortfalls9"/>
      <sheetName val="Letting_covenants9"/>
      <sheetName val="Car_park_lease9"/>
      <sheetName val="Unit_rents_and_incentives9"/>
      <sheetName val="Funding_check9"/>
      <sheetName val="Net_rent_analysis9"/>
      <sheetName val="@risk_rents_and_incentives9"/>
      <sheetName val="2-Cash_Flow6"/>
      <sheetName val="Pay_132"/>
      <sheetName val="_risk_rents_and_incentives3"/>
      <sheetName val="ECI_Summary"/>
      <sheetName val="NPV_new"/>
      <sheetName val="Key_Assumptions"/>
      <sheetName val="CIF_COST_ITEM"/>
      <sheetName val="Asia_Revised_10-1-07"/>
      <sheetName val="All_Capital_Plan_P+L_10-1-07"/>
      <sheetName val="CP08_(2)"/>
      <sheetName val="Planning_File_10-1-07"/>
      <sheetName val="Raw_Data"/>
      <sheetName val="March_completion_-_version_3112"/>
      <sheetName val="Cash_Flow"/>
      <sheetName val="Sch__Areas"/>
      <sheetName val="6_2_MR"/>
      <sheetName val="6_3_SS1-MV1"/>
      <sheetName val="6_4_SS2_Genset-MV2"/>
      <sheetName val="6_5_HV_SG"/>
      <sheetName val="6_6ChillerYard"/>
      <sheetName val="6_7_Pump"/>
      <sheetName val="6_8_Xplosive_room"/>
      <sheetName val="Option"/>
      <sheetName val="Civil Boq"/>
      <sheetName val="F4.13"/>
      <sheetName val="PriceSummary"/>
      <sheetName val="Details"/>
      <sheetName val="Valves"/>
      <sheetName val="CERTIFICATE"/>
      <sheetName val="Loan_account_-_LCC_rate10"/>
      <sheetName val="Consolidated_summary10"/>
      <sheetName val="Value_&amp;__distribution_summary10"/>
      <sheetName val="Monthly_report10"/>
      <sheetName val="Monthly_invoice_10"/>
      <sheetName val="Partnership_summary10"/>
      <sheetName val="Fund__summary_ex_developer10"/>
      <sheetName val="Project_cashflow_totals10"/>
      <sheetName val="Hotel_resi_and_sites_21_22_co10"/>
      <sheetName val="Fund_cashflow10"/>
      <sheetName val="Fund_cashflow_cumulative10"/>
      <sheetName val="LCC_profit_share_calculation10"/>
      <sheetName val="Main_construction10"/>
      <sheetName val="Total_equity10"/>
      <sheetName val="Grosvenor_equity10"/>
      <sheetName val="Investor_equity10"/>
      <sheetName val="Equity_and_debt_split10"/>
      <sheetName val="Loan_account_and_shortfalls10"/>
      <sheetName val="Letting_covenants10"/>
      <sheetName val="Car_park_lease10"/>
      <sheetName val="Unit_rents_and_incentives10"/>
      <sheetName val="Funding_check10"/>
      <sheetName val="Net_rent_analysis10"/>
      <sheetName val="@risk_rents_and_incentives10"/>
      <sheetName val="2-Cash_Flow7"/>
      <sheetName val="Pay_133"/>
      <sheetName val="Loan_account_-_LCC_rate11"/>
      <sheetName val="Consolidated_summary11"/>
      <sheetName val="Value_&amp;__distribution_summary11"/>
      <sheetName val="Monthly_report11"/>
      <sheetName val="Monthly_invoice_11"/>
      <sheetName val="Partnership_summary11"/>
      <sheetName val="Fund__summary_ex_developer11"/>
      <sheetName val="Project_cashflow_totals11"/>
      <sheetName val="Hotel_resi_and_sites_21_22_co11"/>
      <sheetName val="Fund_cashflow11"/>
      <sheetName val="Fund_cashflow_cumulative11"/>
      <sheetName val="LCC_profit_share_calculation11"/>
      <sheetName val="Main_construction11"/>
      <sheetName val="Total_equity11"/>
      <sheetName val="Grosvenor_equity11"/>
      <sheetName val="Investor_equity11"/>
      <sheetName val="Equity_and_debt_split11"/>
      <sheetName val="Loan_account_and_shortfalls11"/>
      <sheetName val="Letting_covenants11"/>
      <sheetName val="Car_park_lease11"/>
      <sheetName val="Unit_rents_and_incentives11"/>
      <sheetName val="Funding_check11"/>
      <sheetName val="Net_rent_analysis11"/>
      <sheetName val="@risk_rents_and_incentives11"/>
      <sheetName val="_risk_rents_and_incentives4"/>
      <sheetName val="2-Cash_Flow8"/>
      <sheetName val="ECI_Summary1"/>
      <sheetName val="NPV_new1"/>
      <sheetName val="Key_Assumptions1"/>
      <sheetName val="CIF_COST_ITEM1"/>
      <sheetName val="Pay_134"/>
      <sheetName val="Asia_Revised_10-1-071"/>
      <sheetName val="All_Capital_Plan_P+L_10-1-071"/>
      <sheetName val="CP08_(2)1"/>
      <sheetName val="Planning_File_10-1-071"/>
      <sheetName val="Raw_Data1"/>
      <sheetName val="March_completion_-_version_3111"/>
      <sheetName val="Cash_Flow1"/>
      <sheetName val="Sch__Areas1"/>
      <sheetName val="6_2_MR1"/>
      <sheetName val="6_3_SS1-MV11"/>
      <sheetName val="6_4_SS2_Genset-MV21"/>
      <sheetName val="6_5_HV_SG1"/>
      <sheetName val="6_6ChillerYard1"/>
      <sheetName val="6_7_Pump1"/>
      <sheetName val="6_8_Xplosive_room1"/>
      <sheetName val="Loan_account_-_LCC_rate12"/>
      <sheetName val="Consolidated_summary12"/>
      <sheetName val="Value_&amp;__distribution_summary12"/>
      <sheetName val="Monthly_report12"/>
      <sheetName val="Monthly_invoice_12"/>
      <sheetName val="Partnership_summary12"/>
      <sheetName val="Fund__summary_ex_developer12"/>
      <sheetName val="Project_cashflow_totals12"/>
      <sheetName val="Hotel_resi_and_sites_21_22_co12"/>
      <sheetName val="Fund_cashflow12"/>
      <sheetName val="Fund_cashflow_cumulative12"/>
      <sheetName val="LCC_profit_share_calculation12"/>
      <sheetName val="Main_construction12"/>
      <sheetName val="Total_equity12"/>
      <sheetName val="Grosvenor_equity12"/>
      <sheetName val="Investor_equity12"/>
      <sheetName val="Equity_and_debt_split12"/>
      <sheetName val="Loan_account_and_shortfalls12"/>
      <sheetName val="Letting_covenants12"/>
      <sheetName val="Car_park_lease12"/>
      <sheetName val="Unit_rents_and_incentives12"/>
      <sheetName val="Funding_check12"/>
      <sheetName val="Net_rent_analysis12"/>
      <sheetName val="@risk_rents_and_incentives12"/>
      <sheetName val="_risk_rents_and_incentives5"/>
      <sheetName val="2-Cash_Flow9"/>
      <sheetName val="ECI_Summary2"/>
      <sheetName val="NPV_new2"/>
      <sheetName val="Key_Assumptions2"/>
      <sheetName val="CIF_COST_ITEM2"/>
      <sheetName val="Pay_135"/>
      <sheetName val="Asia_Revised_10-1-072"/>
      <sheetName val="All_Capital_Plan_P+L_10-1-072"/>
      <sheetName val="CP08_(2)2"/>
      <sheetName val="Planning_File_10-1-072"/>
      <sheetName val="Raw_Data2"/>
      <sheetName val="March_completion_-_version_3113"/>
      <sheetName val="Cash_Flow2"/>
      <sheetName val="Sch__Areas2"/>
      <sheetName val="6_2_MR2"/>
      <sheetName val="6_3_SS1-MV12"/>
      <sheetName val="6_4_SS2_Genset-MV22"/>
      <sheetName val="6_5_HV_SG2"/>
      <sheetName val="6_6ChillerYard2"/>
      <sheetName val="6_7_Pump2"/>
      <sheetName val="6_8_Xplosive_room2"/>
      <sheetName val="HQ-TO"/>
      <sheetName val="_risk_rents_and_incentives6"/>
      <sheetName val="ECI_Summary3"/>
      <sheetName val="NPV_new3"/>
      <sheetName val="Key_Assumptions3"/>
      <sheetName val="CIF_COST_ITEM3"/>
      <sheetName val="Asia_Revised_10-1-073"/>
      <sheetName val="All_Capital_Plan_P+L_10-1-073"/>
      <sheetName val="CP08_(2)3"/>
      <sheetName val="Planning_File_10-1-073"/>
      <sheetName val="Raw_Data3"/>
      <sheetName val="March_completion_-_version_3114"/>
      <sheetName val="Cash_Flow3"/>
      <sheetName val="Sch__Areas3"/>
      <sheetName val="6_2_MR3"/>
      <sheetName val="6_3_SS1-MV13"/>
      <sheetName val="6_4_SS2_Genset-MV23"/>
      <sheetName val="6_5_HV_SG3"/>
      <sheetName val="6_6ChillerYard3"/>
      <sheetName val="6_7_Pump3"/>
      <sheetName val="6_8_Xplosive_room3"/>
      <sheetName val="BASEMENT"/>
      <sheetName val="P-2002"/>
      <sheetName val="7158303a-ab18-485d-b0d9-99d40aa"/>
      <sheetName val="RBS"/>
      <sheetName val="Loan_account_-_LCC_rate13"/>
      <sheetName val="Consolidated_summary13"/>
      <sheetName val="Value_&amp;__distribution_summary13"/>
      <sheetName val="Monthly_report13"/>
      <sheetName val="Monthly_invoice_13"/>
      <sheetName val="Partnership_summary13"/>
      <sheetName val="Fund__summary_ex_developer13"/>
      <sheetName val="Project_cashflow_totals13"/>
      <sheetName val="Hotel_resi_and_sites_21_22_co13"/>
      <sheetName val="Fund_cashflow13"/>
      <sheetName val="Fund_cashflow_cumulative13"/>
      <sheetName val="LCC_profit_share_calculation13"/>
      <sheetName val="Main_construction13"/>
      <sheetName val="Total_equity13"/>
      <sheetName val="Grosvenor_equity13"/>
      <sheetName val="Investor_equity13"/>
      <sheetName val="Equity_and_debt_split13"/>
      <sheetName val="Loan_account_and_shortfalls13"/>
      <sheetName val="Letting_covenants13"/>
      <sheetName val="Car_park_lease13"/>
      <sheetName val="Unit_rents_and_incentives13"/>
      <sheetName val="Funding_check13"/>
      <sheetName val="Net_rent_analysis13"/>
      <sheetName val="@risk_rents_and_incentives13"/>
      <sheetName val="2-Cash_Flow10"/>
      <sheetName val="Pay_136"/>
      <sheetName val="Loan_account_-_LCC_rate15"/>
      <sheetName val="Consolidated_summary15"/>
      <sheetName val="Value_&amp;__distribution_summary15"/>
      <sheetName val="Monthly_report15"/>
      <sheetName val="Monthly_invoice_15"/>
      <sheetName val="Partnership_summary15"/>
      <sheetName val="Fund__summary_ex_developer15"/>
      <sheetName val="Project_cashflow_totals15"/>
      <sheetName val="Hotel_resi_and_sites_21_22_co15"/>
      <sheetName val="Fund_cashflow15"/>
      <sheetName val="Fund_cashflow_cumulative15"/>
      <sheetName val="LCC_profit_share_calculation15"/>
      <sheetName val="Main_construction15"/>
      <sheetName val="Total_equity15"/>
      <sheetName val="Grosvenor_equity15"/>
      <sheetName val="Investor_equity15"/>
      <sheetName val="Equity_and_debt_split15"/>
      <sheetName val="Loan_account_and_shortfalls15"/>
      <sheetName val="Letting_covenants15"/>
      <sheetName val="Car_park_lease15"/>
      <sheetName val="Unit_rents_and_incentives15"/>
      <sheetName val="Funding_check15"/>
      <sheetName val="Net_rent_analysis15"/>
      <sheetName val="@risk_rents_and_incentives15"/>
      <sheetName val="_risk_rents_and_incentives8"/>
      <sheetName val="2-Cash_Flow12"/>
      <sheetName val="ECI_Summary5"/>
      <sheetName val="NPV_new5"/>
      <sheetName val="Key_Assumptions5"/>
      <sheetName val="CIF_COST_ITEM5"/>
      <sheetName val="Pay_138"/>
      <sheetName val="Raw_Data5"/>
      <sheetName val="Cash_Flow5"/>
      <sheetName val="Sch__Areas5"/>
      <sheetName val="6_2_MR5"/>
      <sheetName val="6_3_SS1-MV15"/>
      <sheetName val="6_4_SS2_Genset-MV25"/>
      <sheetName val="6_5_HV_SG5"/>
      <sheetName val="6_6ChillerYard5"/>
      <sheetName val="6_7_Pump5"/>
      <sheetName val="6_8_Xplosive_room5"/>
      <sheetName val="Asia_Revised_10-1-075"/>
      <sheetName val="All_Capital_Plan_P+L_10-1-075"/>
      <sheetName val="CP08_(2)5"/>
      <sheetName val="Planning_File_10-1-075"/>
      <sheetName val="March_completion_-_version_3116"/>
      <sheetName val="Loan_account_-_LCC_rate14"/>
      <sheetName val="Consolidated_summary14"/>
      <sheetName val="Value_&amp;__distribution_summary14"/>
      <sheetName val="Monthly_report14"/>
      <sheetName val="Monthly_invoice_14"/>
      <sheetName val="Partnership_summary14"/>
      <sheetName val="Fund__summary_ex_developer14"/>
      <sheetName val="Project_cashflow_totals14"/>
      <sheetName val="Hotel_resi_and_sites_21_22_co14"/>
      <sheetName val="Fund_cashflow14"/>
      <sheetName val="Fund_cashflow_cumulative14"/>
      <sheetName val="LCC_profit_share_calculation14"/>
      <sheetName val="Main_construction14"/>
      <sheetName val="Total_equity14"/>
      <sheetName val="Grosvenor_equity14"/>
      <sheetName val="Investor_equity14"/>
      <sheetName val="Equity_and_debt_split14"/>
      <sheetName val="Loan_account_and_shortfalls14"/>
      <sheetName val="Letting_covenants14"/>
      <sheetName val="Car_park_lease14"/>
      <sheetName val="Unit_rents_and_incentives14"/>
      <sheetName val="Funding_check14"/>
      <sheetName val="Net_rent_analysis14"/>
      <sheetName val="@risk_rents_and_incentives14"/>
      <sheetName val="_risk_rents_and_incentives7"/>
      <sheetName val="2-Cash_Flow11"/>
      <sheetName val="ECI_Summary4"/>
      <sheetName val="NPV_new4"/>
      <sheetName val="Key_Assumptions4"/>
      <sheetName val="CIF_COST_ITEM4"/>
      <sheetName val="Pay_137"/>
      <sheetName val="Raw_Data4"/>
      <sheetName val="Cash_Flow4"/>
      <sheetName val="Sch__Areas4"/>
      <sheetName val="6_2_MR4"/>
      <sheetName val="6_3_SS1-MV14"/>
      <sheetName val="6_4_SS2_Genset-MV24"/>
      <sheetName val="6_5_HV_SG4"/>
      <sheetName val="6_6ChillerYard4"/>
      <sheetName val="6_7_Pump4"/>
      <sheetName val="6_8_Xplosive_room4"/>
      <sheetName val="Asia_Revised_10-1-074"/>
      <sheetName val="All_Capital_Plan_P+L_10-1-074"/>
      <sheetName val="CP08_(2)4"/>
      <sheetName val="Planning_File_10-1-074"/>
      <sheetName val="March_completion_-_version_3115"/>
      <sheetName val="Loan_account_-_LCC_rate16"/>
      <sheetName val="Consolidated_summary16"/>
      <sheetName val="Value_&amp;__distribution_summary16"/>
      <sheetName val="Monthly_report16"/>
      <sheetName val="Monthly_invoice_16"/>
      <sheetName val="Partnership_summary16"/>
      <sheetName val="Fund__summary_ex_developer16"/>
      <sheetName val="Project_cashflow_totals16"/>
      <sheetName val="Hotel_resi_and_sites_21_22_co16"/>
      <sheetName val="Fund_cashflow16"/>
      <sheetName val="Fund_cashflow_cumulative16"/>
      <sheetName val="LCC_profit_share_calculation16"/>
      <sheetName val="Main_construction16"/>
      <sheetName val="Total_equity16"/>
      <sheetName val="Grosvenor_equity16"/>
      <sheetName val="Investor_equity16"/>
      <sheetName val="Equity_and_debt_split16"/>
      <sheetName val="Loan_account_and_shortfalls16"/>
      <sheetName val="Letting_covenants16"/>
      <sheetName val="Car_park_lease16"/>
      <sheetName val="Unit_rents_and_incentives16"/>
      <sheetName val="Funding_check16"/>
      <sheetName val="Net_rent_analysis16"/>
      <sheetName val="@risk_rents_and_incentives16"/>
      <sheetName val="_risk_rents_and_incentives9"/>
      <sheetName val="2-Cash_Flow13"/>
      <sheetName val="ECI_Summary6"/>
      <sheetName val="NPV_new6"/>
      <sheetName val="Key_Assumptions6"/>
      <sheetName val="CIF_COST_ITEM6"/>
      <sheetName val="Raw_Data6"/>
      <sheetName val="Cash_Flow6"/>
      <sheetName val="Sch__Areas6"/>
      <sheetName val="6_2_MR6"/>
      <sheetName val="6_3_SS1-MV16"/>
      <sheetName val="6_4_SS2_Genset-MV26"/>
      <sheetName val="6_5_HV_SG6"/>
      <sheetName val="6_6ChillerYard6"/>
      <sheetName val="6_7_Pump6"/>
      <sheetName val="6_8_Xplosive_room6"/>
      <sheetName val="Pay_139"/>
      <sheetName val="Asia_Revised_10-1-076"/>
      <sheetName val="All_Capital_Plan_P+L_10-1-076"/>
      <sheetName val="CP08_(2)6"/>
      <sheetName val="Planning_File_10-1-076"/>
      <sheetName val="March_completion_-_version_3117"/>
      <sheetName val="Civil_Boq"/>
      <sheetName val="F4_13"/>
      <sheetName val="AN"/>
      <sheetName val="COST"/>
    </sheetNames>
    <sheetDataSet>
      <sheetData sheetId="0">
        <row r="1">
          <cell r="B1" t="str">
            <v>no</v>
          </cell>
        </row>
      </sheetData>
      <sheetData sheetId="1">
        <row r="1">
          <cell r="B1" t="str">
            <v>no</v>
          </cell>
        </row>
      </sheetData>
      <sheetData sheetId="2">
        <row r="21">
          <cell r="C21" t="str">
            <v>Year</v>
          </cell>
        </row>
      </sheetData>
      <sheetData sheetId="3">
        <row r="21">
          <cell r="C21" t="str">
            <v>Year</v>
          </cell>
        </row>
      </sheetData>
      <sheetData sheetId="4">
        <row r="1">
          <cell r="B1" t="str">
            <v>no</v>
          </cell>
        </row>
      </sheetData>
      <sheetData sheetId="5">
        <row r="21">
          <cell r="C21" t="str">
            <v>Year</v>
          </cell>
        </row>
      </sheetData>
      <sheetData sheetId="6">
        <row r="1">
          <cell r="B1" t="str">
            <v>no</v>
          </cell>
        </row>
      </sheetData>
      <sheetData sheetId="7">
        <row r="25">
          <cell r="W25">
            <v>39538</v>
          </cell>
        </row>
      </sheetData>
      <sheetData sheetId="8">
        <row r="1">
          <cell r="B1" t="str">
            <v>no</v>
          </cell>
        </row>
      </sheetData>
      <sheetData sheetId="9">
        <row r="21">
          <cell r="C21" t="str">
            <v>Year</v>
          </cell>
        </row>
      </sheetData>
      <sheetData sheetId="10">
        <row r="190">
          <cell r="J190">
            <v>39538</v>
          </cell>
        </row>
      </sheetData>
      <sheetData sheetId="11">
        <row r="1">
          <cell r="B1" t="str">
            <v>no</v>
          </cell>
        </row>
      </sheetData>
      <sheetData sheetId="12">
        <row r="25">
          <cell r="W25">
            <v>39538</v>
          </cell>
        </row>
      </sheetData>
      <sheetData sheetId="13">
        <row r="21">
          <cell r="C21" t="str">
            <v>Year</v>
          </cell>
        </row>
      </sheetData>
      <sheetData sheetId="14">
        <row r="21">
          <cell r="C21" t="str">
            <v>Year</v>
          </cell>
        </row>
      </sheetData>
      <sheetData sheetId="15">
        <row r="21">
          <cell r="C21" t="str">
            <v>Year</v>
          </cell>
        </row>
      </sheetData>
      <sheetData sheetId="16">
        <row r="1">
          <cell r="B1" t="str">
            <v>no</v>
          </cell>
        </row>
      </sheetData>
      <sheetData sheetId="17">
        <row r="1">
          <cell r="B1" t="str">
            <v>no</v>
          </cell>
        </row>
      </sheetData>
      <sheetData sheetId="18">
        <row r="25">
          <cell r="W25">
            <v>39538</v>
          </cell>
        </row>
      </sheetData>
      <sheetData sheetId="19">
        <row r="21">
          <cell r="C21" t="str">
            <v>Year</v>
          </cell>
        </row>
      </sheetData>
      <sheetData sheetId="20">
        <row r="21">
          <cell r="C21" t="str">
            <v>Year</v>
          </cell>
        </row>
      </sheetData>
      <sheetData sheetId="21">
        <row r="1">
          <cell r="B1" t="str">
            <v>no</v>
          </cell>
        </row>
        <row r="46">
          <cell r="C46">
            <v>39538</v>
          </cell>
        </row>
      </sheetData>
      <sheetData sheetId="22" refreshError="1"/>
      <sheetData sheetId="23">
        <row r="25">
          <cell r="W25">
            <v>39538</v>
          </cell>
        </row>
      </sheetData>
      <sheetData sheetId="24">
        <row r="21">
          <cell r="C21" t="str">
            <v>Year</v>
          </cell>
          <cell r="D21" t="str">
            <v>Year calculator</v>
          </cell>
          <cell r="E21" t="str">
            <v>quarter</v>
          </cell>
          <cell r="F21" t="str">
            <v>Cashflow</v>
          </cell>
          <cell r="G21" t="str">
            <v>Discounted cashflow</v>
          </cell>
        </row>
        <row r="22">
          <cell r="A22">
            <v>39538</v>
          </cell>
          <cell r="B22" t="str">
            <v>Year 1</v>
          </cell>
          <cell r="C22">
            <v>1</v>
          </cell>
          <cell r="D22">
            <v>0</v>
          </cell>
          <cell r="E22">
            <v>0</v>
          </cell>
          <cell r="F22">
            <v>0</v>
          </cell>
          <cell r="G22">
            <v>0</v>
          </cell>
        </row>
        <row r="23">
          <cell r="A23">
            <v>39600</v>
          </cell>
          <cell r="B23" t="str">
            <v>Year 1</v>
          </cell>
          <cell r="C23">
            <v>1</v>
          </cell>
          <cell r="D23">
            <v>0</v>
          </cell>
          <cell r="E23">
            <v>1</v>
          </cell>
          <cell r="F23">
            <v>0</v>
          </cell>
          <cell r="G23">
            <v>0</v>
          </cell>
        </row>
        <row r="24">
          <cell r="A24">
            <v>39692</v>
          </cell>
          <cell r="B24" t="str">
            <v>Year 1</v>
          </cell>
          <cell r="C24">
            <v>1</v>
          </cell>
          <cell r="D24">
            <v>0</v>
          </cell>
          <cell r="E24">
            <v>2</v>
          </cell>
          <cell r="F24">
            <v>1125000</v>
          </cell>
          <cell r="G24">
            <v>1093987.4362342092</v>
          </cell>
        </row>
        <row r="25">
          <cell r="A25">
            <v>39783</v>
          </cell>
          <cell r="B25" t="str">
            <v>Year 1</v>
          </cell>
          <cell r="C25">
            <v>1</v>
          </cell>
          <cell r="D25">
            <v>1</v>
          </cell>
          <cell r="E25">
            <v>3</v>
          </cell>
          <cell r="F25">
            <v>1125000</v>
          </cell>
          <cell r="G25">
            <v>1078803.2357783113</v>
          </cell>
        </row>
        <row r="26">
          <cell r="A26">
            <v>39873</v>
          </cell>
          <cell r="B26" t="str">
            <v>Year 2</v>
          </cell>
          <cell r="C26">
            <v>2</v>
          </cell>
          <cell r="D26">
            <v>0</v>
          </cell>
          <cell r="E26">
            <v>4</v>
          </cell>
          <cell r="F26">
            <v>1153125</v>
          </cell>
          <cell r="G26">
            <v>1090425.5319148938</v>
          </cell>
        </row>
        <row r="27">
          <cell r="A27">
            <v>39965</v>
          </cell>
          <cell r="B27" t="str">
            <v>Year 2</v>
          </cell>
          <cell r="C27">
            <v>2</v>
          </cell>
          <cell r="D27">
            <v>0</v>
          </cell>
          <cell r="E27">
            <v>5</v>
          </cell>
          <cell r="F27">
            <v>1153125</v>
          </cell>
          <cell r="G27">
            <v>1075290.7695671476</v>
          </cell>
        </row>
        <row r="28">
          <cell r="A28">
            <v>40057</v>
          </cell>
          <cell r="B28" t="str">
            <v>Year 2</v>
          </cell>
          <cell r="C28">
            <v>2</v>
          </cell>
          <cell r="D28">
            <v>0</v>
          </cell>
          <cell r="E28">
            <v>6</v>
          </cell>
          <cell r="F28">
            <v>1153125</v>
          </cell>
          <cell r="G28">
            <v>1060366.0729456877</v>
          </cell>
        </row>
        <row r="29">
          <cell r="A29">
            <v>40148</v>
          </cell>
          <cell r="B29" t="str">
            <v>Year 2</v>
          </cell>
          <cell r="C29">
            <v>2</v>
          </cell>
          <cell r="D29">
            <v>1</v>
          </cell>
          <cell r="E29">
            <v>7</v>
          </cell>
          <cell r="F29">
            <v>1153125</v>
          </cell>
          <cell r="G29">
            <v>1045648.5264045098</v>
          </cell>
        </row>
        <row r="30">
          <cell r="A30">
            <v>40238</v>
          </cell>
          <cell r="B30" t="str">
            <v>Year 3</v>
          </cell>
          <cell r="C30">
            <v>3</v>
          </cell>
          <cell r="D30">
            <v>0</v>
          </cell>
          <cell r="E30">
            <v>8</v>
          </cell>
          <cell r="F30">
            <v>1181953.125</v>
          </cell>
          <cell r="G30">
            <v>1056913.6361350035</v>
          </cell>
        </row>
        <row r="31">
          <cell r="A31">
            <v>40330</v>
          </cell>
          <cell r="B31" t="str">
            <v>Year 3</v>
          </cell>
          <cell r="C31">
            <v>3</v>
          </cell>
          <cell r="D31">
            <v>0</v>
          </cell>
          <cell r="E31">
            <v>9</v>
          </cell>
          <cell r="F31">
            <v>1181953.125</v>
          </cell>
          <cell r="G31">
            <v>1042244.0083274952</v>
          </cell>
        </row>
        <row r="32">
          <cell r="A32">
            <v>40422</v>
          </cell>
          <cell r="B32" t="str">
            <v>Year 3</v>
          </cell>
          <cell r="C32">
            <v>3</v>
          </cell>
          <cell r="D32">
            <v>0</v>
          </cell>
          <cell r="E32">
            <v>10</v>
          </cell>
          <cell r="F32">
            <v>1181953.125</v>
          </cell>
          <cell r="G32">
            <v>1027777.9903256074</v>
          </cell>
        </row>
        <row r="33">
          <cell r="A33">
            <v>40513</v>
          </cell>
          <cell r="B33" t="str">
            <v>Year 3</v>
          </cell>
          <cell r="C33">
            <v>3</v>
          </cell>
          <cell r="D33">
            <v>1</v>
          </cell>
          <cell r="E33">
            <v>11</v>
          </cell>
          <cell r="F33">
            <v>1181953.125</v>
          </cell>
          <cell r="G33">
            <v>1013512.7560894777</v>
          </cell>
        </row>
        <row r="34">
          <cell r="A34">
            <v>40603</v>
          </cell>
          <cell r="B34" t="str">
            <v>Year 4</v>
          </cell>
          <cell r="C34">
            <v>4</v>
          </cell>
          <cell r="D34">
            <v>0</v>
          </cell>
          <cell r="E34">
            <v>12</v>
          </cell>
          <cell r="F34">
            <v>1211501.953125</v>
          </cell>
          <cell r="G34">
            <v>1024431.6567738805</v>
          </cell>
        </row>
        <row r="35">
          <cell r="A35">
            <v>40695</v>
          </cell>
          <cell r="B35" t="str">
            <v>Year 4</v>
          </cell>
          <cell r="C35">
            <v>4</v>
          </cell>
          <cell r="D35">
            <v>0</v>
          </cell>
          <cell r="E35">
            <v>13</v>
          </cell>
          <cell r="F35">
            <v>1211501.953125</v>
          </cell>
          <cell r="G35">
            <v>1010212.8685916623</v>
          </cell>
        </row>
        <row r="36">
          <cell r="A36">
            <v>40787</v>
          </cell>
          <cell r="B36" t="str">
            <v>Year 4</v>
          </cell>
          <cell r="C36">
            <v>4</v>
          </cell>
          <cell r="D36">
            <v>0</v>
          </cell>
          <cell r="E36">
            <v>14</v>
          </cell>
          <cell r="F36">
            <v>1211501.953125</v>
          </cell>
          <cell r="G36">
            <v>996191.43270330748</v>
          </cell>
        </row>
        <row r="37">
          <cell r="A37">
            <v>40878</v>
          </cell>
          <cell r="B37" t="str">
            <v>Year 4</v>
          </cell>
          <cell r="C37">
            <v>4</v>
          </cell>
          <cell r="D37">
            <v>1</v>
          </cell>
          <cell r="E37">
            <v>15</v>
          </cell>
          <cell r="F37">
            <v>1211501.953125</v>
          </cell>
          <cell r="G37">
            <v>982364.60992124327</v>
          </cell>
        </row>
        <row r="38">
          <cell r="A38">
            <v>40969</v>
          </cell>
          <cell r="B38" t="str">
            <v>Year 5</v>
          </cell>
          <cell r="C38">
            <v>5</v>
          </cell>
          <cell r="D38">
            <v>0</v>
          </cell>
          <cell r="E38">
            <v>16</v>
          </cell>
          <cell r="F38">
            <v>1241789.501953125</v>
          </cell>
          <cell r="G38">
            <v>992947.94155387941</v>
          </cell>
        </row>
        <row r="39">
          <cell r="A39">
            <v>41061</v>
          </cell>
          <cell r="B39" t="str">
            <v>Year 5</v>
          </cell>
          <cell r="C39">
            <v>5</v>
          </cell>
          <cell r="D39">
            <v>0</v>
          </cell>
          <cell r="E39">
            <v>17</v>
          </cell>
          <cell r="F39">
            <v>1241789.501953125</v>
          </cell>
          <cell r="G39">
            <v>979166.13740563008</v>
          </cell>
        </row>
        <row r="40">
          <cell r="A40">
            <v>41153</v>
          </cell>
          <cell r="B40" t="str">
            <v>Year 5</v>
          </cell>
          <cell r="C40">
            <v>5</v>
          </cell>
          <cell r="D40">
            <v>0</v>
          </cell>
          <cell r="E40">
            <v>18</v>
          </cell>
          <cell r="F40">
            <v>1241789.501953125</v>
          </cell>
          <cell r="G40">
            <v>965575.62035072362</v>
          </cell>
        </row>
        <row r="41">
          <cell r="A41">
            <v>41244</v>
          </cell>
          <cell r="B41" t="str">
            <v>Year 5</v>
          </cell>
          <cell r="C41">
            <v>5</v>
          </cell>
          <cell r="D41">
            <v>1</v>
          </cell>
          <cell r="E41">
            <v>19</v>
          </cell>
          <cell r="F41">
            <v>1241789.501953125</v>
          </cell>
          <cell r="G41">
            <v>952173.73538465658</v>
          </cell>
        </row>
        <row r="42">
          <cell r="A42">
            <v>41334</v>
          </cell>
          <cell r="B42" t="str">
            <v>Year 6</v>
          </cell>
          <cell r="C42">
            <v>6</v>
          </cell>
          <cell r="D42">
            <v>0</v>
          </cell>
          <cell r="E42">
            <v>20</v>
          </cell>
          <cell r="F42">
            <v>1272834.2395019531</v>
          </cell>
          <cell r="G42">
            <v>962431.81096238922</v>
          </cell>
        </row>
        <row r="43">
          <cell r="A43">
            <v>41426</v>
          </cell>
          <cell r="B43" t="str">
            <v>Year 6</v>
          </cell>
          <cell r="C43">
            <v>6</v>
          </cell>
          <cell r="D43">
            <v>0</v>
          </cell>
          <cell r="E43">
            <v>21</v>
          </cell>
          <cell r="F43">
            <v>1272834.2395019531</v>
          </cell>
          <cell r="G43">
            <v>949073.56107874319</v>
          </cell>
        </row>
        <row r="44">
          <cell r="A44">
            <v>41518</v>
          </cell>
          <cell r="B44" t="str">
            <v>Year 6</v>
          </cell>
          <cell r="C44">
            <v>6</v>
          </cell>
          <cell r="D44">
            <v>0</v>
          </cell>
          <cell r="E44">
            <v>22</v>
          </cell>
          <cell r="F44">
            <v>1272834.2395019531</v>
          </cell>
          <cell r="G44">
            <v>935900.71948888106</v>
          </cell>
        </row>
        <row r="45">
          <cell r="A45">
            <v>41609</v>
          </cell>
          <cell r="B45" t="str">
            <v>Year 6</v>
          </cell>
          <cell r="C45">
            <v>6</v>
          </cell>
          <cell r="D45">
            <v>1</v>
          </cell>
          <cell r="E45">
            <v>23</v>
          </cell>
          <cell r="F45">
            <v>1272834.2395019531</v>
          </cell>
          <cell r="G45">
            <v>922910.71278418251</v>
          </cell>
        </row>
        <row r="46">
          <cell r="A46">
            <v>41699</v>
          </cell>
          <cell r="B46" t="str">
            <v>Year 7</v>
          </cell>
          <cell r="C46">
            <v>7</v>
          </cell>
          <cell r="D46">
            <v>0</v>
          </cell>
          <cell r="E46">
            <v>24</v>
          </cell>
          <cell r="F46">
            <v>1304655.095489502</v>
          </cell>
          <cell r="G46">
            <v>932853.52835598006</v>
          </cell>
        </row>
        <row r="47">
          <cell r="A47">
            <v>41791</v>
          </cell>
          <cell r="B47" t="str">
            <v>Year 7</v>
          </cell>
          <cell r="C47">
            <v>7</v>
          </cell>
          <cell r="D47">
            <v>0</v>
          </cell>
          <cell r="E47">
            <v>25</v>
          </cell>
          <cell r="F47">
            <v>1304655.095489502</v>
          </cell>
          <cell r="G47">
            <v>919905.81570280064</v>
          </cell>
        </row>
        <row r="48">
          <cell r="A48">
            <v>41883</v>
          </cell>
          <cell r="B48" t="str">
            <v>Year 7</v>
          </cell>
          <cell r="C48">
            <v>7</v>
          </cell>
          <cell r="D48">
            <v>0</v>
          </cell>
          <cell r="E48">
            <v>26</v>
          </cell>
          <cell r="F48">
            <v>1304655.095489502</v>
          </cell>
          <cell r="G48">
            <v>907137.81321617321</v>
          </cell>
        </row>
        <row r="49">
          <cell r="A49">
            <v>41974</v>
          </cell>
          <cell r="B49" t="str">
            <v>Year 7</v>
          </cell>
          <cell r="C49">
            <v>7</v>
          </cell>
          <cell r="D49">
            <v>1</v>
          </cell>
          <cell r="E49">
            <v>27</v>
          </cell>
          <cell r="F49">
            <v>1304655.095489502</v>
          </cell>
          <cell r="G49">
            <v>894547.02657568536</v>
          </cell>
        </row>
        <row r="50">
          <cell r="A50">
            <v>42064</v>
          </cell>
          <cell r="B50" t="str">
            <v>Year 8</v>
          </cell>
          <cell r="C50">
            <v>8</v>
          </cell>
          <cell r="D50">
            <v>0</v>
          </cell>
          <cell r="E50">
            <v>28</v>
          </cell>
          <cell r="F50">
            <v>1337271.4728767395</v>
          </cell>
          <cell r="G50">
            <v>904184.27098333777</v>
          </cell>
        </row>
        <row r="51">
          <cell r="A51">
            <v>42156</v>
          </cell>
          <cell r="B51" t="str">
            <v>Year 8</v>
          </cell>
          <cell r="C51">
            <v>8</v>
          </cell>
          <cell r="D51">
            <v>0</v>
          </cell>
          <cell r="E51">
            <v>29</v>
          </cell>
          <cell r="F51">
            <v>1337271.4728767395</v>
          </cell>
          <cell r="G51">
            <v>891634.47857718286</v>
          </cell>
        </row>
        <row r="52">
          <cell r="A52">
            <v>42248</v>
          </cell>
          <cell r="B52" t="str">
            <v>Year 8</v>
          </cell>
          <cell r="C52">
            <v>8</v>
          </cell>
          <cell r="D52">
            <v>0</v>
          </cell>
          <cell r="E52">
            <v>30</v>
          </cell>
          <cell r="F52">
            <v>1337271.4728767395</v>
          </cell>
          <cell r="G52">
            <v>879258.87333009695</v>
          </cell>
        </row>
        <row r="53">
          <cell r="A53">
            <v>42339</v>
          </cell>
          <cell r="B53" t="str">
            <v>Year 8</v>
          </cell>
          <cell r="C53">
            <v>8</v>
          </cell>
          <cell r="D53">
            <v>1</v>
          </cell>
          <cell r="E53">
            <v>31</v>
          </cell>
          <cell r="F53">
            <v>1337271.4728767395</v>
          </cell>
          <cell r="G53">
            <v>867055.0375792695</v>
          </cell>
        </row>
        <row r="54">
          <cell r="A54">
            <v>42430</v>
          </cell>
          <cell r="B54" t="str">
            <v>Year 9</v>
          </cell>
          <cell r="C54">
            <v>9</v>
          </cell>
          <cell r="D54">
            <v>0</v>
          </cell>
          <cell r="E54">
            <v>32</v>
          </cell>
          <cell r="F54">
            <v>1370703.2596986578</v>
          </cell>
          <cell r="G54">
            <v>876396.10189874331</v>
          </cell>
        </row>
        <row r="55">
          <cell r="A55">
            <v>42522</v>
          </cell>
          <cell r="B55" t="str">
            <v>Year 9</v>
          </cell>
          <cell r="C55">
            <v>9</v>
          </cell>
          <cell r="D55">
            <v>0</v>
          </cell>
          <cell r="E55">
            <v>33</v>
          </cell>
          <cell r="F55">
            <v>1370703.2596986578</v>
          </cell>
          <cell r="G55">
            <v>864232.00051216281</v>
          </cell>
        </row>
        <row r="56">
          <cell r="A56">
            <v>42614</v>
          </cell>
          <cell r="B56" t="str">
            <v>Year 9</v>
          </cell>
          <cell r="C56">
            <v>9</v>
          </cell>
          <cell r="D56">
            <v>0</v>
          </cell>
          <cell r="E56">
            <v>34</v>
          </cell>
          <cell r="F56">
            <v>1370703.2596986578</v>
          </cell>
          <cell r="G56">
            <v>852236.73301498743</v>
          </cell>
        </row>
        <row r="57">
          <cell r="A57">
            <v>42705</v>
          </cell>
          <cell r="B57" t="str">
            <v>Year 9</v>
          </cell>
          <cell r="C57">
            <v>9</v>
          </cell>
          <cell r="D57">
            <v>1</v>
          </cell>
          <cell r="E57">
            <v>35</v>
          </cell>
          <cell r="F57">
            <v>1370703.2596986578</v>
          </cell>
          <cell r="G57">
            <v>840407.95604610036</v>
          </cell>
        </row>
        <row r="58">
          <cell r="A58">
            <v>42795</v>
          </cell>
          <cell r="B58" t="str">
            <v>Year 10</v>
          </cell>
          <cell r="C58">
            <v>10</v>
          </cell>
          <cell r="D58">
            <v>0</v>
          </cell>
          <cell r="E58">
            <v>36</v>
          </cell>
          <cell r="F58">
            <v>1404970.8411911242</v>
          </cell>
          <cell r="G58">
            <v>849461.94273873465</v>
          </cell>
        </row>
        <row r="59">
          <cell r="A59">
            <v>42887</v>
          </cell>
          <cell r="B59" t="str">
            <v>Year 10</v>
          </cell>
          <cell r="C59">
            <v>10</v>
          </cell>
          <cell r="D59">
            <v>0</v>
          </cell>
          <cell r="E59">
            <v>37</v>
          </cell>
          <cell r="F59">
            <v>1404970.8411911242</v>
          </cell>
          <cell r="G59">
            <v>837671.67898342025</v>
          </cell>
        </row>
        <row r="60">
          <cell r="A60">
            <v>42979</v>
          </cell>
          <cell r="B60" t="str">
            <v>Year 10</v>
          </cell>
          <cell r="C60">
            <v>10</v>
          </cell>
          <cell r="D60">
            <v>0</v>
          </cell>
          <cell r="E60">
            <v>38</v>
          </cell>
          <cell r="F60">
            <v>1404970.8411911242</v>
          </cell>
          <cell r="G60">
            <v>826045.06036913686</v>
          </cell>
        </row>
        <row r="61">
          <cell r="A61">
            <v>43070</v>
          </cell>
          <cell r="B61" t="str">
            <v>Year 10</v>
          </cell>
          <cell r="C61">
            <v>10</v>
          </cell>
          <cell r="D61">
            <v>1</v>
          </cell>
          <cell r="E61">
            <v>39</v>
          </cell>
          <cell r="F61">
            <v>1404970.8411911242</v>
          </cell>
          <cell r="G61">
            <v>814579.81555295782</v>
          </cell>
        </row>
        <row r="62">
          <cell r="A62">
            <v>43160</v>
          </cell>
          <cell r="B62" t="str">
            <v>Year 11</v>
          </cell>
          <cell r="C62">
            <v>11</v>
          </cell>
          <cell r="D62">
            <v>0</v>
          </cell>
          <cell r="E62">
            <v>40</v>
          </cell>
          <cell r="F62">
            <v>1440095.1122209022</v>
          </cell>
          <cell r="G62">
            <v>823355.54733541654</v>
          </cell>
        </row>
        <row r="63">
          <cell r="A63">
            <v>43252</v>
          </cell>
          <cell r="B63" t="str">
            <v>Year 11</v>
          </cell>
          <cell r="C63">
            <v>11</v>
          </cell>
          <cell r="D63">
            <v>0</v>
          </cell>
          <cell r="E63">
            <v>41</v>
          </cell>
          <cell r="F63">
            <v>1440095.1122209022</v>
          </cell>
          <cell r="G63">
            <v>811927.63211158942</v>
          </cell>
        </row>
        <row r="64">
          <cell r="A64">
            <v>43344</v>
          </cell>
          <cell r="B64" t="str">
            <v>Year 11</v>
          </cell>
          <cell r="C64">
            <v>11</v>
          </cell>
          <cell r="D64">
            <v>0</v>
          </cell>
          <cell r="E64">
            <v>42</v>
          </cell>
          <cell r="F64">
            <v>1440095.1122209022</v>
          </cell>
          <cell r="G64">
            <v>800658.33274549909</v>
          </cell>
        </row>
        <row r="65">
          <cell r="A65">
            <v>43435</v>
          </cell>
          <cell r="B65" t="str">
            <v>Year 11</v>
          </cell>
          <cell r="C65">
            <v>11</v>
          </cell>
          <cell r="D65">
            <v>1</v>
          </cell>
          <cell r="E65">
            <v>43</v>
          </cell>
          <cell r="F65">
            <v>1440095.1122209022</v>
          </cell>
          <cell r="G65">
            <v>789545.44769908441</v>
          </cell>
        </row>
        <row r="66">
          <cell r="A66">
            <v>43525</v>
          </cell>
          <cell r="B66" t="str">
            <v>Year 12</v>
          </cell>
          <cell r="C66">
            <v>12</v>
          </cell>
          <cell r="D66">
            <v>0</v>
          </cell>
          <cell r="E66">
            <v>44</v>
          </cell>
          <cell r="F66">
            <v>1476097.4900264246</v>
          </cell>
          <cell r="G66">
            <v>798051.47614071111</v>
          </cell>
        </row>
        <row r="67">
          <cell r="A67">
            <v>43617</v>
          </cell>
          <cell r="B67" t="str">
            <v>Year 12</v>
          </cell>
          <cell r="C67">
            <v>12</v>
          </cell>
          <cell r="D67">
            <v>0</v>
          </cell>
          <cell r="E67">
            <v>45</v>
          </cell>
          <cell r="F67">
            <v>1476097.4900264246</v>
          </cell>
          <cell r="G67">
            <v>786974.77344149328</v>
          </cell>
        </row>
        <row r="68">
          <cell r="A68">
            <v>43709</v>
          </cell>
          <cell r="B68" t="str">
            <v>Year 12</v>
          </cell>
          <cell r="C68">
            <v>12</v>
          </cell>
          <cell r="D68">
            <v>0</v>
          </cell>
          <cell r="E68">
            <v>46</v>
          </cell>
          <cell r="F68">
            <v>1476097.4900264246</v>
          </cell>
          <cell r="G68">
            <v>776051.81188098015</v>
          </cell>
        </row>
        <row r="69">
          <cell r="A69">
            <v>43800</v>
          </cell>
          <cell r="B69" t="str">
            <v>Year 12</v>
          </cell>
          <cell r="C69">
            <v>12</v>
          </cell>
          <cell r="D69">
            <v>1</v>
          </cell>
          <cell r="E69">
            <v>47</v>
          </cell>
          <cell r="F69">
            <v>1476097.4900264246</v>
          </cell>
          <cell r="G69">
            <v>765280.45758067281</v>
          </cell>
        </row>
        <row r="70">
          <cell r="A70">
            <v>43891</v>
          </cell>
          <cell r="B70" t="str">
            <v>Year 13</v>
          </cell>
          <cell r="C70">
            <v>13</v>
          </cell>
          <cell r="D70">
            <v>0</v>
          </cell>
          <cell r="E70">
            <v>48</v>
          </cell>
          <cell r="F70">
            <v>1512999.9272770851</v>
          </cell>
          <cell r="G70">
            <v>773525.07143662299</v>
          </cell>
        </row>
        <row r="71">
          <cell r="A71">
            <v>43983</v>
          </cell>
          <cell r="B71" t="str">
            <v>Year 13</v>
          </cell>
          <cell r="C71">
            <v>13</v>
          </cell>
          <cell r="D71">
            <v>0</v>
          </cell>
          <cell r="E71">
            <v>49</v>
          </cell>
          <cell r="F71">
            <v>1512999.9272770851</v>
          </cell>
          <cell r="G71">
            <v>762788.78749648284</v>
          </cell>
        </row>
        <row r="72">
          <cell r="A72">
            <v>44075</v>
          </cell>
          <cell r="B72" t="str">
            <v>Year 13</v>
          </cell>
          <cell r="C72">
            <v>13</v>
          </cell>
          <cell r="D72">
            <v>0</v>
          </cell>
          <cell r="E72">
            <v>50</v>
          </cell>
          <cell r="F72">
            <v>1512999.9272770851</v>
          </cell>
          <cell r="G72">
            <v>752201.51979007525</v>
          </cell>
        </row>
        <row r="73">
          <cell r="A73">
            <v>44166</v>
          </cell>
          <cell r="B73" t="str">
            <v>Year 13</v>
          </cell>
          <cell r="C73">
            <v>13</v>
          </cell>
          <cell r="D73">
            <v>1</v>
          </cell>
          <cell r="E73">
            <v>51</v>
          </cell>
          <cell r="F73">
            <v>1512999.9272770851</v>
          </cell>
          <cell r="G73">
            <v>741761.20001909183</v>
          </cell>
        </row>
        <row r="74">
          <cell r="A74">
            <v>44256</v>
          </cell>
          <cell r="B74" t="str">
            <v>Year 14</v>
          </cell>
          <cell r="C74">
            <v>14</v>
          </cell>
          <cell r="D74">
            <v>0</v>
          </cell>
          <cell r="E74">
            <v>52</v>
          </cell>
          <cell r="F74">
            <v>1550824.9254590122</v>
          </cell>
          <cell r="G74">
            <v>749752.43330736517</v>
          </cell>
        </row>
        <row r="75">
          <cell r="A75">
            <v>44348</v>
          </cell>
          <cell r="B75" t="str">
            <v>Year 14</v>
          </cell>
          <cell r="C75">
            <v>14</v>
          </cell>
          <cell r="D75">
            <v>0</v>
          </cell>
          <cell r="E75">
            <v>53</v>
          </cell>
          <cell r="F75">
            <v>1550824.9254590122</v>
          </cell>
          <cell r="G75">
            <v>739346.10608406144</v>
          </cell>
        </row>
        <row r="76">
          <cell r="A76">
            <v>44440</v>
          </cell>
          <cell r="B76" t="str">
            <v>Year 14</v>
          </cell>
          <cell r="C76">
            <v>14</v>
          </cell>
          <cell r="D76">
            <v>0</v>
          </cell>
          <cell r="E76">
            <v>54</v>
          </cell>
          <cell r="F76">
            <v>1550824.9254590122</v>
          </cell>
          <cell r="G76">
            <v>729084.21539936389</v>
          </cell>
        </row>
        <row r="77">
          <cell r="A77">
            <v>44531</v>
          </cell>
          <cell r="B77" t="str">
            <v>Year 14</v>
          </cell>
          <cell r="C77">
            <v>14</v>
          </cell>
          <cell r="D77">
            <v>1</v>
          </cell>
          <cell r="E77">
            <v>55</v>
          </cell>
          <cell r="F77">
            <v>1550824.9254590122</v>
          </cell>
          <cell r="G77">
            <v>718964.75651968713</v>
          </cell>
        </row>
        <row r="78">
          <cell r="A78">
            <v>44621</v>
          </cell>
          <cell r="B78" t="str">
            <v>Year 15</v>
          </cell>
          <cell r="C78">
            <v>15</v>
          </cell>
          <cell r="D78">
            <v>0</v>
          </cell>
          <cell r="E78">
            <v>56</v>
          </cell>
          <cell r="F78">
            <v>1589595.5485954874</v>
          </cell>
          <cell r="G78">
            <v>726710.39634992823</v>
          </cell>
        </row>
        <row r="79">
          <cell r="A79">
            <v>44713</v>
          </cell>
          <cell r="B79" t="str">
            <v>Year 15</v>
          </cell>
          <cell r="C79">
            <v>15</v>
          </cell>
          <cell r="D79">
            <v>0</v>
          </cell>
          <cell r="E79">
            <v>57</v>
          </cell>
          <cell r="F79">
            <v>1589595.5485954874</v>
          </cell>
          <cell r="G79">
            <v>716623.88532970473</v>
          </cell>
        </row>
        <row r="80">
          <cell r="A80">
            <v>44805</v>
          </cell>
          <cell r="B80" t="str">
            <v>Year 15</v>
          </cell>
          <cell r="C80">
            <v>15</v>
          </cell>
          <cell r="D80">
            <v>0</v>
          </cell>
          <cell r="E80">
            <v>58</v>
          </cell>
          <cell r="F80">
            <v>1589595.5485954874</v>
          </cell>
          <cell r="G80">
            <v>706677.37190009258</v>
          </cell>
        </row>
        <row r="81">
          <cell r="A81">
            <v>44896</v>
          </cell>
          <cell r="B81" t="str">
            <v>Year 15</v>
          </cell>
          <cell r="C81">
            <v>15</v>
          </cell>
          <cell r="D81">
            <v>1</v>
          </cell>
          <cell r="E81">
            <v>59</v>
          </cell>
          <cell r="F81">
            <v>1589595.5485954874</v>
          </cell>
          <cell r="G81">
            <v>696868.9129387039</v>
          </cell>
        </row>
        <row r="82">
          <cell r="A82">
            <v>44986</v>
          </cell>
          <cell r="B82" t="str">
            <v>Year 16</v>
          </cell>
          <cell r="C82">
            <v>16</v>
          </cell>
          <cell r="D82">
            <v>0</v>
          </cell>
          <cell r="E82">
            <v>60</v>
          </cell>
          <cell r="F82">
            <v>1629335.4373103743</v>
          </cell>
          <cell r="G82">
            <v>704376.50710040331</v>
          </cell>
        </row>
        <row r="83">
          <cell r="A83">
            <v>45078</v>
          </cell>
          <cell r="B83" t="str">
            <v>Year 16</v>
          </cell>
          <cell r="C83">
            <v>16</v>
          </cell>
          <cell r="D83">
            <v>0</v>
          </cell>
          <cell r="E83">
            <v>61</v>
          </cell>
          <cell r="F83">
            <v>1629335.4373103743</v>
          </cell>
          <cell r="G83">
            <v>694599.98341649887</v>
          </cell>
        </row>
        <row r="84">
          <cell r="A84">
            <v>45170</v>
          </cell>
          <cell r="B84" t="str">
            <v>Year 16</v>
          </cell>
          <cell r="C84">
            <v>16</v>
          </cell>
          <cell r="D84">
            <v>0</v>
          </cell>
          <cell r="E84">
            <v>62</v>
          </cell>
          <cell r="F84">
            <v>1629335.4373103743</v>
          </cell>
          <cell r="G84">
            <v>684959.15479677997</v>
          </cell>
        </row>
        <row r="85">
          <cell r="A85">
            <v>45261</v>
          </cell>
          <cell r="B85" t="str">
            <v>Year 16</v>
          </cell>
          <cell r="C85">
            <v>16</v>
          </cell>
          <cell r="D85">
            <v>1</v>
          </cell>
          <cell r="E85">
            <v>63</v>
          </cell>
          <cell r="F85">
            <v>1629335.4373103743</v>
          </cell>
          <cell r="G85">
            <v>675452.13783656876</v>
          </cell>
        </row>
        <row r="86">
          <cell r="A86">
            <v>45352</v>
          </cell>
          <cell r="B86" t="str">
            <v>Year 17</v>
          </cell>
          <cell r="C86">
            <v>17</v>
          </cell>
          <cell r="D86">
            <v>0</v>
          </cell>
          <cell r="E86">
            <v>64</v>
          </cell>
          <cell r="F86">
            <v>1670068.8232431335</v>
          </cell>
          <cell r="G86">
            <v>682729.00215405505</v>
          </cell>
        </row>
        <row r="87">
          <cell r="A87">
            <v>45444</v>
          </cell>
          <cell r="B87" t="str">
            <v>Year 17</v>
          </cell>
          <cell r="C87">
            <v>17</v>
          </cell>
          <cell r="D87">
            <v>0</v>
          </cell>
          <cell r="E87">
            <v>65</v>
          </cell>
          <cell r="F87">
            <v>1670068.8232431335</v>
          </cell>
          <cell r="G87">
            <v>673252.93900889938</v>
          </cell>
        </row>
        <row r="88">
          <cell r="A88">
            <v>45536</v>
          </cell>
          <cell r="B88" t="str">
            <v>Year 17</v>
          </cell>
          <cell r="C88">
            <v>17</v>
          </cell>
          <cell r="D88">
            <v>0</v>
          </cell>
          <cell r="E88">
            <v>66</v>
          </cell>
          <cell r="F88">
            <v>1670068.8232431335</v>
          </cell>
          <cell r="G88">
            <v>663908.4006304486</v>
          </cell>
        </row>
        <row r="89">
          <cell r="A89">
            <v>45627</v>
          </cell>
          <cell r="B89" t="str">
            <v>Year 17</v>
          </cell>
          <cell r="C89">
            <v>17</v>
          </cell>
          <cell r="D89">
            <v>1</v>
          </cell>
          <cell r="E89">
            <v>67</v>
          </cell>
          <cell r="F89">
            <v>1670068.8232431335</v>
          </cell>
          <cell r="G89">
            <v>654693.56149643764</v>
          </cell>
        </row>
        <row r="90">
          <cell r="A90">
            <v>45717</v>
          </cell>
          <cell r="B90" t="str">
            <v>Year 18</v>
          </cell>
          <cell r="C90">
            <v>18</v>
          </cell>
          <cell r="D90">
            <v>0</v>
          </cell>
          <cell r="E90">
            <v>68</v>
          </cell>
          <cell r="F90">
            <v>1711820.5438242117</v>
          </cell>
          <cell r="G90">
            <v>661746.78695783112</v>
          </cell>
        </row>
        <row r="91">
          <cell r="A91">
            <v>45809</v>
          </cell>
          <cell r="B91" t="str">
            <v>Year 18</v>
          </cell>
          <cell r="C91">
            <v>18</v>
          </cell>
          <cell r="D91">
            <v>0</v>
          </cell>
          <cell r="E91">
            <v>69</v>
          </cell>
          <cell r="F91">
            <v>1711820.5438242117</v>
          </cell>
          <cell r="G91">
            <v>652561.95033959521</v>
          </cell>
        </row>
        <row r="92">
          <cell r="A92">
            <v>45901</v>
          </cell>
          <cell r="B92" t="str">
            <v>Year 18</v>
          </cell>
          <cell r="C92">
            <v>18</v>
          </cell>
          <cell r="D92">
            <v>0</v>
          </cell>
          <cell r="E92">
            <v>70</v>
          </cell>
          <cell r="F92">
            <v>1711820.5438242117</v>
          </cell>
          <cell r="G92">
            <v>643504.59635575395</v>
          </cell>
        </row>
        <row r="93">
          <cell r="A93">
            <v>45992</v>
          </cell>
          <cell r="B93" t="str">
            <v>Year 18</v>
          </cell>
          <cell r="C93">
            <v>18</v>
          </cell>
          <cell r="D93">
            <v>1</v>
          </cell>
          <cell r="E93">
            <v>71</v>
          </cell>
          <cell r="F93">
            <v>1711820.5438242117</v>
          </cell>
          <cell r="G93">
            <v>634572.95558756357</v>
          </cell>
        </row>
        <row r="94">
          <cell r="A94">
            <v>46082</v>
          </cell>
          <cell r="B94" t="str">
            <v>Year 19</v>
          </cell>
          <cell r="C94">
            <v>19</v>
          </cell>
          <cell r="D94">
            <v>0</v>
          </cell>
          <cell r="E94">
            <v>72</v>
          </cell>
          <cell r="F94">
            <v>1754616.0574198167</v>
          </cell>
          <cell r="G94">
            <v>641409.41525463539</v>
          </cell>
        </row>
        <row r="95">
          <cell r="A95">
            <v>46174</v>
          </cell>
          <cell r="B95" t="str">
            <v>Year 19</v>
          </cell>
          <cell r="C95">
            <v>19</v>
          </cell>
          <cell r="D95">
            <v>0</v>
          </cell>
          <cell r="E95">
            <v>73</v>
          </cell>
          <cell r="F95">
            <v>1754616.0574198167</v>
          </cell>
          <cell r="G95">
            <v>632506.85493908741</v>
          </cell>
        </row>
        <row r="96">
          <cell r="A96">
            <v>46266</v>
          </cell>
          <cell r="B96" t="str">
            <v>Year 19</v>
          </cell>
          <cell r="C96">
            <v>19</v>
          </cell>
          <cell r="D96">
            <v>0</v>
          </cell>
          <cell r="E96">
            <v>74</v>
          </cell>
          <cell r="F96">
            <v>1754616.0574198167</v>
          </cell>
          <cell r="G96">
            <v>623727.85935191275</v>
          </cell>
        </row>
        <row r="97">
          <cell r="A97">
            <v>46357</v>
          </cell>
          <cell r="B97" t="str">
            <v>Year 19</v>
          </cell>
          <cell r="C97">
            <v>19</v>
          </cell>
          <cell r="D97">
            <v>1</v>
          </cell>
          <cell r="E97">
            <v>75</v>
          </cell>
          <cell r="F97">
            <v>1754616.0574198167</v>
          </cell>
          <cell r="G97">
            <v>615070.71345366677</v>
          </cell>
        </row>
        <row r="98">
          <cell r="A98">
            <v>46447</v>
          </cell>
          <cell r="B98" t="str">
            <v>Year 20</v>
          </cell>
          <cell r="C98">
            <v>20</v>
          </cell>
          <cell r="D98">
            <v>0</v>
          </cell>
          <cell r="E98">
            <v>76</v>
          </cell>
          <cell r="F98">
            <v>1798481.4588553121</v>
          </cell>
          <cell r="G98">
            <v>621697.0691593393</v>
          </cell>
        </row>
        <row r="99">
          <cell r="A99">
            <v>46539</v>
          </cell>
          <cell r="B99" t="str">
            <v>Year 20</v>
          </cell>
          <cell r="C99">
            <v>20</v>
          </cell>
          <cell r="D99">
            <v>0</v>
          </cell>
          <cell r="E99">
            <v>77</v>
          </cell>
          <cell r="F99">
            <v>1798481.4588553121</v>
          </cell>
          <cell r="G99">
            <v>613068.10998824087</v>
          </cell>
        </row>
        <row r="100">
          <cell r="A100">
            <v>46631</v>
          </cell>
          <cell r="B100" t="str">
            <v>Year 20</v>
          </cell>
          <cell r="C100">
            <v>20</v>
          </cell>
          <cell r="D100">
            <v>0</v>
          </cell>
          <cell r="E100">
            <v>78</v>
          </cell>
          <cell r="F100">
            <v>1798481.4588553121</v>
          </cell>
          <cell r="G100">
            <v>604558.91804795328</v>
          </cell>
        </row>
        <row r="101">
          <cell r="A101">
            <v>46722</v>
          </cell>
          <cell r="B101" t="str">
            <v>Year 20</v>
          </cell>
          <cell r="C101">
            <v>20</v>
          </cell>
          <cell r="D101">
            <v>1</v>
          </cell>
          <cell r="E101">
            <v>79</v>
          </cell>
          <cell r="F101">
            <v>1798481.4588553121</v>
          </cell>
          <cell r="G101">
            <v>596167.83100710029</v>
          </cell>
        </row>
        <row r="102">
          <cell r="A102">
            <v>46813</v>
          </cell>
          <cell r="B102" t="str">
            <v>Year 21</v>
          </cell>
          <cell r="C102">
            <v>21</v>
          </cell>
          <cell r="D102">
            <v>0</v>
          </cell>
          <cell r="E102">
            <v>80</v>
          </cell>
          <cell r="F102">
            <v>1843443.4953266948</v>
          </cell>
          <cell r="G102">
            <v>602590.53984711366</v>
          </cell>
        </row>
        <row r="103">
          <cell r="A103">
            <v>46905</v>
          </cell>
          <cell r="B103" t="str">
            <v>Year 21</v>
          </cell>
          <cell r="C103">
            <v>21</v>
          </cell>
          <cell r="D103">
            <v>0</v>
          </cell>
          <cell r="E103">
            <v>81</v>
          </cell>
          <cell r="F103">
            <v>1843443.4953266948</v>
          </cell>
          <cell r="G103">
            <v>594226.77327465417</v>
          </cell>
        </row>
        <row r="104">
          <cell r="A104">
            <v>46997</v>
          </cell>
          <cell r="B104" t="str">
            <v>Year 21</v>
          </cell>
          <cell r="C104">
            <v>21</v>
          </cell>
          <cell r="D104">
            <v>0</v>
          </cell>
          <cell r="E104">
            <v>82</v>
          </cell>
          <cell r="F104">
            <v>1843443.4953266948</v>
          </cell>
          <cell r="G104">
            <v>585979.09314340632</v>
          </cell>
        </row>
        <row r="105">
          <cell r="A105">
            <v>47088</v>
          </cell>
          <cell r="B105" t="str">
            <v>Year 21</v>
          </cell>
          <cell r="C105">
            <v>21</v>
          </cell>
          <cell r="D105">
            <v>1</v>
          </cell>
          <cell r="E105">
            <v>83</v>
          </cell>
          <cell r="F105">
            <v>1843443.4953266948</v>
          </cell>
          <cell r="G105">
            <v>577845.88821019174</v>
          </cell>
        </row>
        <row r="106">
          <cell r="A106">
            <v>47178</v>
          </cell>
          <cell r="B106" t="str">
            <v>Year 22</v>
          </cell>
          <cell r="C106">
            <v>22</v>
          </cell>
          <cell r="D106">
            <v>0</v>
          </cell>
          <cell r="E106">
            <v>84</v>
          </cell>
          <cell r="F106">
            <v>1889529.5827098619</v>
          </cell>
          <cell r="G106">
            <v>584071.20883526385</v>
          </cell>
        </row>
        <row r="107">
          <cell r="A107">
            <v>47270</v>
          </cell>
          <cell r="B107" t="str">
            <v>Year 22</v>
          </cell>
          <cell r="C107">
            <v>22</v>
          </cell>
          <cell r="D107">
            <v>0</v>
          </cell>
          <cell r="E107">
            <v>85</v>
          </cell>
          <cell r="F107">
            <v>1889529.5827098619</v>
          </cell>
          <cell r="G107">
            <v>575964.48473429843</v>
          </cell>
        </row>
        <row r="108">
          <cell r="A108">
            <v>47362</v>
          </cell>
          <cell r="B108" t="str">
            <v>Year 22</v>
          </cell>
          <cell r="C108">
            <v>22</v>
          </cell>
          <cell r="D108">
            <v>0</v>
          </cell>
          <cell r="E108">
            <v>86</v>
          </cell>
          <cell r="F108">
            <v>1889529.5827098619</v>
          </cell>
          <cell r="G108">
            <v>567970.27940613835</v>
          </cell>
        </row>
        <row r="109">
          <cell r="A109">
            <v>47453</v>
          </cell>
          <cell r="B109" t="str">
            <v>Year 22</v>
          </cell>
          <cell r="C109">
            <v>22</v>
          </cell>
          <cell r="D109">
            <v>1</v>
          </cell>
          <cell r="E109">
            <v>87</v>
          </cell>
          <cell r="F109">
            <v>1889529.5827098619</v>
          </cell>
          <cell r="G109">
            <v>560087.03112571768</v>
          </cell>
        </row>
        <row r="110">
          <cell r="A110">
            <v>47543</v>
          </cell>
          <cell r="B110" t="str">
            <v>Year 23</v>
          </cell>
          <cell r="C110">
            <v>23</v>
          </cell>
          <cell r="D110">
            <v>0</v>
          </cell>
          <cell r="E110">
            <v>88</v>
          </cell>
          <cell r="F110">
            <v>1936767.8222776083</v>
          </cell>
          <cell r="G110">
            <v>566121.02984032664</v>
          </cell>
        </row>
        <row r="111">
          <cell r="A111">
            <v>47635</v>
          </cell>
          <cell r="B111" t="str">
            <v>Year 23</v>
          </cell>
          <cell r="C111">
            <v>23</v>
          </cell>
          <cell r="D111">
            <v>0</v>
          </cell>
          <cell r="E111">
            <v>89</v>
          </cell>
          <cell r="F111">
            <v>1936767.8222776083</v>
          </cell>
          <cell r="G111">
            <v>558263.44856043102</v>
          </cell>
        </row>
        <row r="112">
          <cell r="A112">
            <v>47727</v>
          </cell>
          <cell r="B112" t="str">
            <v>Year 23</v>
          </cell>
          <cell r="C112">
            <v>23</v>
          </cell>
          <cell r="D112">
            <v>0</v>
          </cell>
          <cell r="E112">
            <v>90</v>
          </cell>
          <cell r="F112">
            <v>1936767.8222776083</v>
          </cell>
          <cell r="G112">
            <v>550514.9280295904</v>
          </cell>
        </row>
        <row r="113">
          <cell r="A113">
            <v>47818</v>
          </cell>
          <cell r="B113" t="str">
            <v>Year 23</v>
          </cell>
          <cell r="C113">
            <v>23</v>
          </cell>
          <cell r="D113">
            <v>1</v>
          </cell>
          <cell r="E113">
            <v>91</v>
          </cell>
          <cell r="F113">
            <v>1936767.8222776083</v>
          </cell>
          <cell r="G113">
            <v>542873.95451901725</v>
          </cell>
        </row>
        <row r="114">
          <cell r="A114">
            <v>47908</v>
          </cell>
          <cell r="B114" t="str">
            <v>Year 24</v>
          </cell>
          <cell r="C114">
            <v>24</v>
          </cell>
          <cell r="D114">
            <v>0</v>
          </cell>
          <cell r="E114">
            <v>92</v>
          </cell>
          <cell r="F114">
            <v>1985187.0178345484</v>
          </cell>
          <cell r="G114">
            <v>548722.51119275158</v>
          </cell>
        </row>
        <row r="115">
          <cell r="A115">
            <v>48000</v>
          </cell>
          <cell r="B115" t="str">
            <v>Year 24</v>
          </cell>
          <cell r="C115">
            <v>24</v>
          </cell>
          <cell r="D115">
            <v>0</v>
          </cell>
          <cell r="E115">
            <v>93</v>
          </cell>
          <cell r="F115">
            <v>1985187.0178345484</v>
          </cell>
          <cell r="G115">
            <v>541106.41586235643</v>
          </cell>
        </row>
        <row r="116">
          <cell r="A116">
            <v>48092</v>
          </cell>
          <cell r="B116" t="str">
            <v>Year 24</v>
          </cell>
          <cell r="C116">
            <v>24</v>
          </cell>
          <cell r="D116">
            <v>0</v>
          </cell>
          <cell r="E116">
            <v>94</v>
          </cell>
          <cell r="F116">
            <v>1985187.0178345484</v>
          </cell>
          <cell r="G116">
            <v>533596.02953222708</v>
          </cell>
        </row>
        <row r="117">
          <cell r="A117">
            <v>48183</v>
          </cell>
          <cell r="B117" t="str">
            <v>Year 24</v>
          </cell>
          <cell r="C117">
            <v>24</v>
          </cell>
          <cell r="D117">
            <v>1</v>
          </cell>
          <cell r="E117">
            <v>95</v>
          </cell>
          <cell r="F117">
            <v>1985187.0178345484</v>
          </cell>
          <cell r="G117">
            <v>526189.88499479205</v>
          </cell>
        </row>
        <row r="118">
          <cell r="A118">
            <v>48274</v>
          </cell>
          <cell r="B118" t="str">
            <v>Year 25</v>
          </cell>
          <cell r="C118">
            <v>25</v>
          </cell>
          <cell r="D118">
            <v>0</v>
          </cell>
          <cell r="E118">
            <v>96</v>
          </cell>
          <cell r="F118">
            <v>2034816.6932804119</v>
          </cell>
          <cell r="G118">
            <v>531858.69879202871</v>
          </cell>
        </row>
        <row r="119">
          <cell r="A119">
            <v>48366</v>
          </cell>
          <cell r="B119" t="str">
            <v>Year 25</v>
          </cell>
          <cell r="C119">
            <v>25</v>
          </cell>
          <cell r="D119">
            <v>0</v>
          </cell>
          <cell r="E119">
            <v>97</v>
          </cell>
          <cell r="F119">
            <v>2034816.6932804119</v>
          </cell>
          <cell r="G119">
            <v>524476.66785713017</v>
          </cell>
        </row>
        <row r="120">
          <cell r="A120">
            <v>48458</v>
          </cell>
          <cell r="B120" t="str">
            <v>Year 25</v>
          </cell>
          <cell r="C120">
            <v>25</v>
          </cell>
          <cell r="D120">
            <v>0</v>
          </cell>
          <cell r="E120">
            <v>98</v>
          </cell>
          <cell r="F120">
            <v>2034816.6932804119</v>
          </cell>
          <cell r="G120">
            <v>517197.09718253685</v>
          </cell>
        </row>
        <row r="121">
          <cell r="A121">
            <v>48549</v>
          </cell>
          <cell r="B121" t="str">
            <v>Year 25</v>
          </cell>
          <cell r="C121">
            <v>25</v>
          </cell>
          <cell r="D121">
            <v>1</v>
          </cell>
          <cell r="E121">
            <v>99</v>
          </cell>
          <cell r="F121">
            <v>2034816.6932804119</v>
          </cell>
          <cell r="G121">
            <v>510018.56465216249</v>
          </cell>
        </row>
        <row r="122">
          <cell r="A122">
            <v>48639</v>
          </cell>
          <cell r="B122" t="str">
            <v>Year 26</v>
          </cell>
          <cell r="C122">
            <v>26</v>
          </cell>
          <cell r="D122">
            <v>0</v>
          </cell>
          <cell r="E122">
            <v>100</v>
          </cell>
          <cell r="F122">
            <v>2085687.110612422</v>
          </cell>
          <cell r="G122">
            <v>515513.15958565433</v>
          </cell>
        </row>
        <row r="123">
          <cell r="A123">
            <v>48731</v>
          </cell>
          <cell r="B123" t="str">
            <v>Year 26</v>
          </cell>
          <cell r="C123">
            <v>26</v>
          </cell>
          <cell r="D123">
            <v>0</v>
          </cell>
          <cell r="E123">
            <v>101</v>
          </cell>
          <cell r="F123">
            <v>2085687.110612422</v>
          </cell>
          <cell r="G123">
            <v>508357.99957783299</v>
          </cell>
        </row>
        <row r="124">
          <cell r="A124">
            <v>48823</v>
          </cell>
          <cell r="B124" t="str">
            <v>Year 26</v>
          </cell>
          <cell r="C124">
            <v>26</v>
          </cell>
          <cell r="D124">
            <v>0</v>
          </cell>
          <cell r="E124">
            <v>102</v>
          </cell>
          <cell r="F124">
            <v>2085687.110612422</v>
          </cell>
          <cell r="G124">
            <v>501302.1509334282</v>
          </cell>
        </row>
        <row r="125">
          <cell r="A125">
            <v>48914</v>
          </cell>
          <cell r="B125" t="str">
            <v>Year 26</v>
          </cell>
          <cell r="C125">
            <v>26</v>
          </cell>
          <cell r="D125">
            <v>1</v>
          </cell>
          <cell r="E125">
            <v>103</v>
          </cell>
          <cell r="F125">
            <v>2085687.110612422</v>
          </cell>
          <cell r="G125">
            <v>494344.23524204874</v>
          </cell>
        </row>
        <row r="126">
          <cell r="A126">
            <v>49004</v>
          </cell>
          <cell r="B126" t="str">
            <v>Year 27</v>
          </cell>
          <cell r="C126">
            <v>27</v>
          </cell>
          <cell r="D126">
            <v>0</v>
          </cell>
          <cell r="E126">
            <v>104</v>
          </cell>
          <cell r="F126">
            <v>2137829.2883777325</v>
          </cell>
          <cell r="G126">
            <v>499669.96555583511</v>
          </cell>
        </row>
        <row r="127">
          <cell r="A127">
            <v>49096</v>
          </cell>
          <cell r="B127" t="str">
            <v>Year 27</v>
          </cell>
          <cell r="C127">
            <v>27</v>
          </cell>
          <cell r="D127">
            <v>0</v>
          </cell>
          <cell r="E127">
            <v>105</v>
          </cell>
          <cell r="F127">
            <v>2137829.2883777325</v>
          </cell>
          <cell r="G127">
            <v>492734.70408253319</v>
          </cell>
        </row>
        <row r="128">
          <cell r="A128">
            <v>49188</v>
          </cell>
          <cell r="B128" t="str">
            <v>Year 27</v>
          </cell>
          <cell r="C128">
            <v>27</v>
          </cell>
          <cell r="D128">
            <v>0</v>
          </cell>
          <cell r="E128">
            <v>106</v>
          </cell>
          <cell r="F128">
            <v>2137829.2883777325</v>
          </cell>
          <cell r="G128">
            <v>485895.70185036771</v>
          </cell>
        </row>
        <row r="129">
          <cell r="A129">
            <v>49279</v>
          </cell>
          <cell r="B129" t="str">
            <v>Year 27</v>
          </cell>
          <cell r="C129">
            <v>27</v>
          </cell>
          <cell r="D129">
            <v>1</v>
          </cell>
          <cell r="E129">
            <v>107</v>
          </cell>
          <cell r="F129">
            <v>2137829.2883777325</v>
          </cell>
          <cell r="G129">
            <v>479151.62281144207</v>
          </cell>
        </row>
        <row r="130">
          <cell r="A130">
            <v>49369</v>
          </cell>
          <cell r="B130" t="str">
            <v>Year 28</v>
          </cell>
          <cell r="C130">
            <v>28</v>
          </cell>
          <cell r="D130">
            <v>0</v>
          </cell>
          <cell r="E130">
            <v>108</v>
          </cell>
          <cell r="F130">
            <v>2191275.0205871756</v>
          </cell>
          <cell r="G130">
            <v>484313.67819832725</v>
          </cell>
        </row>
        <row r="131">
          <cell r="A131">
            <v>49461</v>
          </cell>
          <cell r="B131" t="str">
            <v>Year 28</v>
          </cell>
          <cell r="C131">
            <v>28</v>
          </cell>
          <cell r="D131">
            <v>0</v>
          </cell>
          <cell r="E131">
            <v>109</v>
          </cell>
          <cell r="F131">
            <v>2191275.0205871756</v>
          </cell>
          <cell r="G131">
            <v>477591.55714855465</v>
          </cell>
        </row>
        <row r="132">
          <cell r="A132">
            <v>49553</v>
          </cell>
          <cell r="B132" t="str">
            <v>Year 28</v>
          </cell>
          <cell r="C132">
            <v>28</v>
          </cell>
          <cell r="D132">
            <v>0</v>
          </cell>
          <cell r="E132">
            <v>110</v>
          </cell>
          <cell r="F132">
            <v>2191275.0205871756</v>
          </cell>
          <cell r="G132">
            <v>470962.73701808695</v>
          </cell>
        </row>
        <row r="133">
          <cell r="A133">
            <v>49644</v>
          </cell>
          <cell r="B133" t="str">
            <v>Year 28</v>
          </cell>
          <cell r="C133">
            <v>28</v>
          </cell>
          <cell r="D133">
            <v>1</v>
          </cell>
          <cell r="E133">
            <v>111</v>
          </cell>
          <cell r="F133">
            <v>2191275.0205871756</v>
          </cell>
          <cell r="G133">
            <v>464425.92281960102</v>
          </cell>
        </row>
        <row r="134">
          <cell r="A134">
            <v>49735</v>
          </cell>
          <cell r="B134" t="str">
            <v>Year 29</v>
          </cell>
          <cell r="C134">
            <v>29</v>
          </cell>
          <cell r="D134">
            <v>0</v>
          </cell>
          <cell r="E134">
            <v>112</v>
          </cell>
          <cell r="F134">
            <v>2246056.8961018547</v>
          </cell>
          <cell r="G134">
            <v>469429.33347828401</v>
          </cell>
        </row>
        <row r="135">
          <cell r="A135">
            <v>49827</v>
          </cell>
          <cell r="B135" t="str">
            <v>Year 29</v>
          </cell>
          <cell r="C135">
            <v>29</v>
          </cell>
          <cell r="D135">
            <v>0</v>
          </cell>
          <cell r="E135">
            <v>113</v>
          </cell>
          <cell r="F135">
            <v>2246056.8961018547</v>
          </cell>
          <cell r="G135">
            <v>462913.80243713333</v>
          </cell>
        </row>
        <row r="136">
          <cell r="A136">
            <v>49919</v>
          </cell>
          <cell r="B136" t="str">
            <v>Year 29</v>
          </cell>
          <cell r="C136">
            <v>29</v>
          </cell>
          <cell r="D136">
            <v>0</v>
          </cell>
          <cell r="E136">
            <v>114</v>
          </cell>
          <cell r="F136">
            <v>2246056.8961018547</v>
          </cell>
          <cell r="G136">
            <v>456488.704911148</v>
          </cell>
        </row>
        <row r="137">
          <cell r="A137">
            <v>50010</v>
          </cell>
          <cell r="B137" t="str">
            <v>Year 29</v>
          </cell>
          <cell r="C137">
            <v>29</v>
          </cell>
          <cell r="D137">
            <v>1</v>
          </cell>
          <cell r="E137">
            <v>115</v>
          </cell>
          <cell r="F137">
            <v>2246056.8961018547</v>
          </cell>
          <cell r="G137">
            <v>450152.78571167</v>
          </cell>
        </row>
        <row r="138">
          <cell r="A138">
            <v>50100</v>
          </cell>
          <cell r="B138" t="str">
            <v>Year 30</v>
          </cell>
          <cell r="C138">
            <v>30</v>
          </cell>
          <cell r="D138">
            <v>0</v>
          </cell>
          <cell r="E138">
            <v>116</v>
          </cell>
          <cell r="F138">
            <v>2302208.318504401</v>
          </cell>
          <cell r="G138">
            <v>455002.42724845494</v>
          </cell>
        </row>
        <row r="139">
          <cell r="A139">
            <v>50192</v>
          </cell>
          <cell r="B139" t="str">
            <v>Year 30</v>
          </cell>
          <cell r="C139">
            <v>30</v>
          </cell>
          <cell r="D139">
            <v>0</v>
          </cell>
          <cell r="E139">
            <v>117</v>
          </cell>
          <cell r="F139">
            <v>2302208.318504401</v>
          </cell>
          <cell r="G139">
            <v>448687.13711400639</v>
          </cell>
        </row>
        <row r="140">
          <cell r="A140">
            <v>50284</v>
          </cell>
          <cell r="B140" t="str">
            <v>Year 30</v>
          </cell>
          <cell r="C140">
            <v>30</v>
          </cell>
          <cell r="D140">
            <v>0</v>
          </cell>
          <cell r="E140">
            <v>118</v>
          </cell>
          <cell r="F140">
            <v>2302208.318504401</v>
          </cell>
          <cell r="G140">
            <v>442459.50121411518</v>
          </cell>
        </row>
        <row r="141">
          <cell r="A141">
            <v>50375</v>
          </cell>
          <cell r="B141" t="str">
            <v>Year 30</v>
          </cell>
          <cell r="C141">
            <v>30</v>
          </cell>
          <cell r="D141">
            <v>1</v>
          </cell>
          <cell r="E141">
            <v>119</v>
          </cell>
          <cell r="F141">
            <v>2302208.318504401</v>
          </cell>
          <cell r="G141">
            <v>436318.30293566122</v>
          </cell>
        </row>
        <row r="142">
          <cell r="A142">
            <v>50465</v>
          </cell>
          <cell r="B142" t="str">
            <v>Year 31</v>
          </cell>
          <cell r="C142">
            <v>31</v>
          </cell>
          <cell r="D142">
            <v>0</v>
          </cell>
          <cell r="E142">
            <v>120</v>
          </cell>
          <cell r="F142">
            <v>2359763.5264670108</v>
          </cell>
          <cell r="G142">
            <v>441018.90111552365</v>
          </cell>
        </row>
        <row r="143">
          <cell r="A143">
            <v>50557</v>
          </cell>
          <cell r="B143" t="str">
            <v>Year 31</v>
          </cell>
          <cell r="C143">
            <v>31</v>
          </cell>
          <cell r="D143">
            <v>0</v>
          </cell>
          <cell r="E143">
            <v>121</v>
          </cell>
          <cell r="F143">
            <v>2359763.5264670108</v>
          </cell>
          <cell r="G143">
            <v>434897.6979119209</v>
          </cell>
        </row>
        <row r="144">
          <cell r="A144">
            <v>50649</v>
          </cell>
          <cell r="B144" t="str">
            <v>Year 31</v>
          </cell>
          <cell r="C144">
            <v>31</v>
          </cell>
          <cell r="D144">
            <v>0</v>
          </cell>
          <cell r="E144">
            <v>122</v>
          </cell>
          <cell r="F144">
            <v>2359763.5264670108</v>
          </cell>
          <cell r="G144">
            <v>428861.45507751108</v>
          </cell>
        </row>
        <row r="145">
          <cell r="A145">
            <v>50740</v>
          </cell>
          <cell r="B145" t="str">
            <v>Year 31</v>
          </cell>
          <cell r="C145">
            <v>31</v>
          </cell>
          <cell r="D145">
            <v>1</v>
          </cell>
          <cell r="E145">
            <v>123</v>
          </cell>
          <cell r="F145">
            <v>2359763.5264670108</v>
          </cell>
          <cell r="G145">
            <v>422908.99338917522</v>
          </cell>
        </row>
        <row r="146">
          <cell r="A146">
            <v>50830</v>
          </cell>
          <cell r="B146" t="str">
            <v>Year 32</v>
          </cell>
          <cell r="C146">
            <v>32</v>
          </cell>
          <cell r="D146">
            <v>0</v>
          </cell>
          <cell r="E146">
            <v>124</v>
          </cell>
          <cell r="F146">
            <v>2418757.6146286861</v>
          </cell>
          <cell r="G146">
            <v>427465.12874081492</v>
          </cell>
        </row>
        <row r="147">
          <cell r="A147">
            <v>50922</v>
          </cell>
          <cell r="B147" t="str">
            <v>Year 32</v>
          </cell>
          <cell r="C147">
            <v>32</v>
          </cell>
          <cell r="D147">
            <v>0</v>
          </cell>
          <cell r="E147">
            <v>125</v>
          </cell>
          <cell r="F147">
            <v>2418757.6146286861</v>
          </cell>
          <cell r="G147">
            <v>421532.0476214838</v>
          </cell>
        </row>
        <row r="148">
          <cell r="A148">
            <v>51014</v>
          </cell>
          <cell r="B148" t="str">
            <v>Year 32</v>
          </cell>
          <cell r="C148">
            <v>32</v>
          </cell>
          <cell r="D148">
            <v>0</v>
          </cell>
          <cell r="E148">
            <v>126</v>
          </cell>
          <cell r="F148">
            <v>2418757.6146286861</v>
          </cell>
          <cell r="G148">
            <v>415681.31579616916</v>
          </cell>
        </row>
        <row r="149">
          <cell r="A149">
            <v>51105</v>
          </cell>
          <cell r="B149" t="str">
            <v>Year 32</v>
          </cell>
          <cell r="C149">
            <v>32</v>
          </cell>
          <cell r="D149">
            <v>1</v>
          </cell>
          <cell r="E149">
            <v>127</v>
          </cell>
          <cell r="F149">
            <v>2418757.6146286861</v>
          </cell>
          <cell r="G149">
            <v>409911.79028265213</v>
          </cell>
        </row>
        <row r="150">
          <cell r="A150">
            <v>51196</v>
          </cell>
          <cell r="B150" t="str">
            <v>Year 33</v>
          </cell>
          <cell r="C150">
            <v>33</v>
          </cell>
          <cell r="D150">
            <v>0</v>
          </cell>
          <cell r="E150">
            <v>128</v>
          </cell>
          <cell r="F150">
            <v>2479226.5549944029</v>
          </cell>
          <cell r="G150">
            <v>414327.90256201918</v>
          </cell>
        </row>
        <row r="151">
          <cell r="A151">
            <v>51288</v>
          </cell>
          <cell r="B151" t="str">
            <v>Year 33</v>
          </cell>
          <cell r="C151">
            <v>33</v>
          </cell>
          <cell r="D151">
            <v>0</v>
          </cell>
          <cell r="E151">
            <v>129</v>
          </cell>
          <cell r="F151">
            <v>2479226.5549944029</v>
          </cell>
          <cell r="G151">
            <v>408577.16199718276</v>
          </cell>
        </row>
        <row r="152">
          <cell r="A152">
            <v>51380</v>
          </cell>
          <cell r="B152" t="str">
            <v>Year 33</v>
          </cell>
          <cell r="C152">
            <v>33</v>
          </cell>
          <cell r="D152">
            <v>0</v>
          </cell>
          <cell r="E152">
            <v>130</v>
          </cell>
          <cell r="F152">
            <v>2479226.5549944029</v>
          </cell>
          <cell r="G152">
            <v>402906.23989699612</v>
          </cell>
        </row>
        <row r="153">
          <cell r="A153">
            <v>51471</v>
          </cell>
          <cell r="B153" t="str">
            <v>Year 33</v>
          </cell>
          <cell r="C153">
            <v>33</v>
          </cell>
          <cell r="D153">
            <v>1</v>
          </cell>
          <cell r="E153">
            <v>131</v>
          </cell>
          <cell r="F153">
            <v>2479226.5549944029</v>
          </cell>
          <cell r="G153">
            <v>397314.02840635303</v>
          </cell>
        </row>
        <row r="154">
          <cell r="A154">
            <v>51561</v>
          </cell>
          <cell r="B154" t="str">
            <v>Year 34</v>
          </cell>
          <cell r="C154">
            <v>34</v>
          </cell>
          <cell r="D154">
            <v>0</v>
          </cell>
          <cell r="E154">
            <v>132</v>
          </cell>
          <cell r="F154">
            <v>2541207.2188692628</v>
          </cell>
          <cell r="G154">
            <v>401594.42092299729</v>
          </cell>
        </row>
        <row r="155">
          <cell r="A155">
            <v>51653</v>
          </cell>
          <cell r="B155" t="str">
            <v>Year 34</v>
          </cell>
          <cell r="C155">
            <v>34</v>
          </cell>
          <cell r="D155">
            <v>0</v>
          </cell>
          <cell r="E155">
            <v>133</v>
          </cell>
          <cell r="F155">
            <v>2541207.2188692628</v>
          </cell>
          <cell r="G155">
            <v>396020.41706582729</v>
          </cell>
        </row>
        <row r="156">
          <cell r="A156">
            <v>51745</v>
          </cell>
          <cell r="B156" t="str">
            <v>Year 34</v>
          </cell>
          <cell r="C156">
            <v>34</v>
          </cell>
          <cell r="D156">
            <v>0</v>
          </cell>
          <cell r="E156">
            <v>134</v>
          </cell>
          <cell r="F156">
            <v>2541207.2188692628</v>
          </cell>
          <cell r="G156">
            <v>390523.77862356597</v>
          </cell>
        </row>
        <row r="157">
          <cell r="A157">
            <v>51836</v>
          </cell>
          <cell r="B157" t="str">
            <v>Year 34</v>
          </cell>
          <cell r="C157">
            <v>34</v>
          </cell>
          <cell r="D157">
            <v>1</v>
          </cell>
          <cell r="E157">
            <v>135</v>
          </cell>
          <cell r="F157">
            <v>2541207.2188692628</v>
          </cell>
          <cell r="G157">
            <v>385103.43178866367</v>
          </cell>
        </row>
        <row r="158">
          <cell r="A158">
            <v>51926</v>
          </cell>
          <cell r="B158" t="str">
            <v>Year 35</v>
          </cell>
          <cell r="C158">
            <v>35</v>
          </cell>
          <cell r="D158">
            <v>0</v>
          </cell>
          <cell r="E158">
            <v>136</v>
          </cell>
          <cell r="F158">
            <v>2604737.3993409942</v>
          </cell>
          <cell r="G158">
            <v>389252.27559912269</v>
          </cell>
        </row>
        <row r="159">
          <cell r="A159">
            <v>52018</v>
          </cell>
          <cell r="B159" t="str">
            <v>Year 35</v>
          </cell>
          <cell r="C159">
            <v>35</v>
          </cell>
          <cell r="D159">
            <v>0</v>
          </cell>
          <cell r="E159">
            <v>137</v>
          </cell>
          <cell r="F159">
            <v>2604737.3993409942</v>
          </cell>
          <cell r="G159">
            <v>383849.57682503347</v>
          </cell>
        </row>
        <row r="160">
          <cell r="A160">
            <v>52110</v>
          </cell>
          <cell r="B160" t="str">
            <v>Year 35</v>
          </cell>
          <cell r="C160">
            <v>35</v>
          </cell>
          <cell r="D160">
            <v>0</v>
          </cell>
          <cell r="E160">
            <v>138</v>
          </cell>
          <cell r="F160">
            <v>2604737.3993409942</v>
          </cell>
          <cell r="G160">
            <v>378521.86580534762</v>
          </cell>
        </row>
        <row r="161">
          <cell r="A161">
            <v>52201</v>
          </cell>
          <cell r="B161" t="str">
            <v>Year 35</v>
          </cell>
          <cell r="C161">
            <v>35</v>
          </cell>
          <cell r="D161">
            <v>1</v>
          </cell>
          <cell r="E161">
            <v>139</v>
          </cell>
          <cell r="F161">
            <v>2604737.3993409942</v>
          </cell>
          <cell r="G161">
            <v>373268.10173369292</v>
          </cell>
        </row>
      </sheetData>
      <sheetData sheetId="25">
        <row r="21">
          <cell r="C21" t="str">
            <v>Year</v>
          </cell>
        </row>
      </sheetData>
      <sheetData sheetId="26">
        <row r="190">
          <cell r="J190">
            <v>39538</v>
          </cell>
        </row>
      </sheetData>
      <sheetData sheetId="27">
        <row r="25">
          <cell r="W25">
            <v>39538</v>
          </cell>
        </row>
      </sheetData>
      <sheetData sheetId="28">
        <row r="21">
          <cell r="C21" t="str">
            <v>Year</v>
          </cell>
        </row>
      </sheetData>
      <sheetData sheetId="29">
        <row r="190">
          <cell r="J190">
            <v>39538</v>
          </cell>
          <cell r="K190">
            <v>39600</v>
          </cell>
          <cell r="L190">
            <v>39692</v>
          </cell>
          <cell r="M190">
            <v>39783</v>
          </cell>
          <cell r="N190">
            <v>39873</v>
          </cell>
          <cell r="O190">
            <v>39965</v>
          </cell>
          <cell r="P190">
            <v>40057</v>
          </cell>
          <cell r="Q190">
            <v>40148</v>
          </cell>
          <cell r="R190">
            <v>40238</v>
          </cell>
          <cell r="S190">
            <v>40330</v>
          </cell>
          <cell r="T190">
            <v>40422</v>
          </cell>
          <cell r="U190">
            <v>40513</v>
          </cell>
          <cell r="V190">
            <v>40603</v>
          </cell>
          <cell r="W190">
            <v>40695</v>
          </cell>
          <cell r="X190">
            <v>40787</v>
          </cell>
        </row>
        <row r="191">
          <cell r="J191">
            <v>31101.369863013701</v>
          </cell>
          <cell r="K191">
            <v>33000</v>
          </cell>
          <cell r="L191">
            <v>12729616.438356156</v>
          </cell>
          <cell r="M191">
            <v>12040500</v>
          </cell>
          <cell r="N191">
            <v>12213403.561643835</v>
          </cell>
          <cell r="O191">
            <v>12221850</v>
          </cell>
          <cell r="P191">
            <v>12221850</v>
          </cell>
          <cell r="Q191">
            <v>12221850</v>
          </cell>
          <cell r="R191">
            <v>12221850</v>
          </cell>
          <cell r="S191">
            <v>12221850</v>
          </cell>
          <cell r="T191">
            <v>12221850</v>
          </cell>
          <cell r="U191">
            <v>12221850</v>
          </cell>
          <cell r="V191">
            <v>12221850</v>
          </cell>
          <cell r="W191">
            <v>12221850</v>
          </cell>
          <cell r="X191">
            <v>12221850</v>
          </cell>
        </row>
      </sheetData>
      <sheetData sheetId="30">
        <row r="25">
          <cell r="W25">
            <v>39538</v>
          </cell>
          <cell r="X25">
            <v>39600</v>
          </cell>
          <cell r="Y25">
            <v>39692</v>
          </cell>
          <cell r="Z25">
            <v>39783</v>
          </cell>
          <cell r="AA25">
            <v>39873</v>
          </cell>
          <cell r="AB25">
            <v>39965</v>
          </cell>
          <cell r="AC25">
            <v>40057</v>
          </cell>
          <cell r="AD25">
            <v>40148</v>
          </cell>
          <cell r="AE25">
            <v>40238</v>
          </cell>
          <cell r="AF25">
            <v>40330</v>
          </cell>
          <cell r="AG25">
            <v>40422</v>
          </cell>
          <cell r="AH25">
            <v>40513</v>
          </cell>
          <cell r="AI25">
            <v>40603</v>
          </cell>
          <cell r="AJ25">
            <v>40695</v>
          </cell>
          <cell r="AK25">
            <v>40787</v>
          </cell>
          <cell r="AL25">
            <v>40878</v>
          </cell>
        </row>
        <row r="26">
          <cell r="W26">
            <v>0</v>
          </cell>
          <cell r="X26">
            <v>3265130.495174204</v>
          </cell>
          <cell r="Y26">
            <v>11329821.749806153</v>
          </cell>
          <cell r="Z26">
            <v>11513941.983764587</v>
          </cell>
          <cell r="AA26">
            <v>11677947.644503837</v>
          </cell>
          <cell r="AB26">
            <v>11813850</v>
          </cell>
          <cell r="AC26">
            <v>11813850</v>
          </cell>
          <cell r="AD26">
            <v>11813850</v>
          </cell>
          <cell r="AE26">
            <v>11813850</v>
          </cell>
          <cell r="AF26">
            <v>11813850</v>
          </cell>
          <cell r="AG26">
            <v>11813850</v>
          </cell>
          <cell r="AH26">
            <v>11813850</v>
          </cell>
          <cell r="AI26">
            <v>11813850</v>
          </cell>
          <cell r="AJ26">
            <v>11813850</v>
          </cell>
          <cell r="AK26">
            <v>11813850</v>
          </cell>
          <cell r="AL26">
            <v>11813850</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21">
          <cell r="C21" t="str">
            <v>Year</v>
          </cell>
        </row>
      </sheetData>
      <sheetData sheetId="49">
        <row r="21">
          <cell r="C21" t="str">
            <v>Year</v>
          </cell>
        </row>
      </sheetData>
      <sheetData sheetId="50">
        <row r="21">
          <cell r="C21" t="str">
            <v>Year</v>
          </cell>
        </row>
      </sheetData>
      <sheetData sheetId="51">
        <row r="21">
          <cell r="C21" t="str">
            <v>Year</v>
          </cell>
        </row>
      </sheetData>
      <sheetData sheetId="52">
        <row r="21">
          <cell r="C21" t="str">
            <v>Year</v>
          </cell>
        </row>
      </sheetData>
      <sheetData sheetId="53">
        <row r="21">
          <cell r="C21" t="str">
            <v>Year</v>
          </cell>
        </row>
      </sheetData>
      <sheetData sheetId="54">
        <row r="25">
          <cell r="W25">
            <v>39538</v>
          </cell>
        </row>
      </sheetData>
      <sheetData sheetId="55">
        <row r="25">
          <cell r="W25">
            <v>39538</v>
          </cell>
        </row>
      </sheetData>
      <sheetData sheetId="56">
        <row r="25">
          <cell r="W25">
            <v>39538</v>
          </cell>
        </row>
      </sheetData>
      <sheetData sheetId="57">
        <row r="25">
          <cell r="W25">
            <v>39538</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21">
          <cell r="C21" t="str">
            <v>Year</v>
          </cell>
        </row>
      </sheetData>
      <sheetData sheetId="73">
        <row r="21">
          <cell r="C21" t="str">
            <v>Year</v>
          </cell>
        </row>
      </sheetData>
      <sheetData sheetId="74">
        <row r="21">
          <cell r="C21" t="str">
            <v>Year</v>
          </cell>
        </row>
      </sheetData>
      <sheetData sheetId="75">
        <row r="21">
          <cell r="C21" t="str">
            <v>Year</v>
          </cell>
        </row>
      </sheetData>
      <sheetData sheetId="76">
        <row r="21">
          <cell r="C21" t="str">
            <v>Year</v>
          </cell>
        </row>
      </sheetData>
      <sheetData sheetId="77">
        <row r="25">
          <cell r="W25">
            <v>39538</v>
          </cell>
        </row>
      </sheetData>
      <sheetData sheetId="78">
        <row r="25">
          <cell r="W25">
            <v>39538</v>
          </cell>
        </row>
      </sheetData>
      <sheetData sheetId="79" refreshError="1"/>
      <sheetData sheetId="80" refreshError="1"/>
      <sheetData sheetId="81">
        <row r="25">
          <cell r="W25">
            <v>39538</v>
          </cell>
        </row>
      </sheetData>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1">
          <cell r="B1" t="str">
            <v>no</v>
          </cell>
        </row>
      </sheetData>
      <sheetData sheetId="91">
        <row r="25">
          <cell r="W25">
            <v>39538</v>
          </cell>
        </row>
      </sheetData>
      <sheetData sheetId="92">
        <row r="190">
          <cell r="J190">
            <v>39538</v>
          </cell>
        </row>
      </sheetData>
      <sheetData sheetId="93"/>
      <sheetData sheetId="94"/>
      <sheetData sheetId="95">
        <row r="21">
          <cell r="C21" t="str">
            <v>Year</v>
          </cell>
        </row>
      </sheetData>
      <sheetData sheetId="96">
        <row r="21">
          <cell r="C21" t="str">
            <v>Year</v>
          </cell>
        </row>
      </sheetData>
      <sheetData sheetId="97">
        <row r="21">
          <cell r="C21" t="str">
            <v>Year</v>
          </cell>
        </row>
      </sheetData>
      <sheetData sheetId="98">
        <row r="21">
          <cell r="C21" t="str">
            <v>Year</v>
          </cell>
        </row>
      </sheetData>
      <sheetData sheetId="99">
        <row r="21">
          <cell r="C21" t="str">
            <v>Year</v>
          </cell>
        </row>
      </sheetData>
      <sheetData sheetId="100">
        <row r="25">
          <cell r="W25">
            <v>39538</v>
          </cell>
        </row>
      </sheetData>
      <sheetData sheetId="101">
        <row r="25">
          <cell r="W25">
            <v>39538</v>
          </cell>
        </row>
      </sheetData>
      <sheetData sheetId="102">
        <row r="21">
          <cell r="C21" t="str">
            <v>Year</v>
          </cell>
        </row>
      </sheetData>
      <sheetData sheetId="103">
        <row r="21">
          <cell r="C21" t="str">
            <v>Year</v>
          </cell>
        </row>
      </sheetData>
      <sheetData sheetId="104">
        <row r="21">
          <cell r="C21" t="str">
            <v>Year</v>
          </cell>
        </row>
      </sheetData>
      <sheetData sheetId="105">
        <row r="21">
          <cell r="C21" t="str">
            <v>Year</v>
          </cell>
        </row>
      </sheetData>
      <sheetData sheetId="106">
        <row r="25">
          <cell r="W25">
            <v>39538</v>
          </cell>
        </row>
      </sheetData>
      <sheetData sheetId="107">
        <row r="21">
          <cell r="C21" t="str">
            <v>Year</v>
          </cell>
        </row>
      </sheetData>
      <sheetData sheetId="108">
        <row r="21">
          <cell r="C21" t="str">
            <v>Year</v>
          </cell>
        </row>
      </sheetData>
      <sheetData sheetId="109">
        <row r="21">
          <cell r="C21" t="str">
            <v>Year</v>
          </cell>
        </row>
      </sheetData>
      <sheetData sheetId="110">
        <row r="21">
          <cell r="C21" t="str">
            <v>Year</v>
          </cell>
        </row>
      </sheetData>
      <sheetData sheetId="111"/>
      <sheetData sheetId="112">
        <row r="190">
          <cell r="J190">
            <v>39538</v>
          </cell>
        </row>
      </sheetData>
      <sheetData sheetId="113">
        <row r="25">
          <cell r="W25">
            <v>39538</v>
          </cell>
        </row>
      </sheetData>
      <sheetData sheetId="114">
        <row r="25">
          <cell r="W25">
            <v>39538</v>
          </cell>
        </row>
      </sheetData>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row r="25">
          <cell r="W25">
            <v>39538</v>
          </cell>
        </row>
      </sheetData>
      <sheetData sheetId="133">
        <row r="21">
          <cell r="C21" t="str">
            <v>Year</v>
          </cell>
        </row>
      </sheetData>
      <sheetData sheetId="134">
        <row r="21">
          <cell r="C21" t="str">
            <v>Year</v>
          </cell>
        </row>
      </sheetData>
      <sheetData sheetId="135">
        <row r="25">
          <cell r="W25">
            <v>39538</v>
          </cell>
        </row>
      </sheetData>
      <sheetData sheetId="136">
        <row r="190">
          <cell r="J190">
            <v>39538</v>
          </cell>
        </row>
      </sheetData>
      <sheetData sheetId="137">
        <row r="25">
          <cell r="W25">
            <v>39538</v>
          </cell>
        </row>
      </sheetData>
      <sheetData sheetId="138">
        <row r="25">
          <cell r="W25">
            <v>39538</v>
          </cell>
        </row>
      </sheetData>
      <sheetData sheetId="139">
        <row r="21">
          <cell r="C21" t="str">
            <v>Year</v>
          </cell>
        </row>
      </sheetData>
      <sheetData sheetId="140"/>
      <sheetData sheetId="141"/>
      <sheetData sheetId="142">
        <row r="190">
          <cell r="J190">
            <v>39538</v>
          </cell>
        </row>
      </sheetData>
      <sheetData sheetId="143">
        <row r="21">
          <cell r="C21" t="str">
            <v>Year</v>
          </cell>
        </row>
      </sheetData>
      <sheetData sheetId="144"/>
      <sheetData sheetId="145">
        <row r="21">
          <cell r="C21" t="str">
            <v>Year</v>
          </cell>
        </row>
      </sheetData>
      <sheetData sheetId="146">
        <row r="190">
          <cell r="J190">
            <v>39538</v>
          </cell>
        </row>
      </sheetData>
      <sheetData sheetId="147">
        <row r="25">
          <cell r="W25">
            <v>39538</v>
          </cell>
        </row>
      </sheetData>
      <sheetData sheetId="148">
        <row r="190">
          <cell r="J190">
            <v>39538</v>
          </cell>
        </row>
      </sheetData>
      <sheetData sheetId="149">
        <row r="25">
          <cell r="W25">
            <v>39538</v>
          </cell>
        </row>
      </sheetData>
      <sheetData sheetId="150"/>
      <sheetData sheetId="151">
        <row r="21">
          <cell r="C21" t="str">
            <v>Year</v>
          </cell>
        </row>
      </sheetData>
      <sheetData sheetId="152"/>
      <sheetData sheetId="153">
        <row r="21">
          <cell r="C21" t="str">
            <v>Year</v>
          </cell>
        </row>
      </sheetData>
      <sheetData sheetId="154">
        <row r="21">
          <cell r="C21" t="str">
            <v>Year</v>
          </cell>
        </row>
      </sheetData>
      <sheetData sheetId="155">
        <row r="25">
          <cell r="W25">
            <v>39538</v>
          </cell>
        </row>
      </sheetData>
      <sheetData sheetId="156">
        <row r="190">
          <cell r="J190">
            <v>39538</v>
          </cell>
        </row>
      </sheetData>
      <sheetData sheetId="157">
        <row r="25">
          <cell r="W25">
            <v>39538</v>
          </cell>
        </row>
      </sheetData>
      <sheetData sheetId="158">
        <row r="25">
          <cell r="W25">
            <v>39538</v>
          </cell>
        </row>
      </sheetData>
      <sheetData sheetId="159">
        <row r="21">
          <cell r="C21" t="str">
            <v>Year</v>
          </cell>
        </row>
      </sheetData>
      <sheetData sheetId="160">
        <row r="25">
          <cell r="W25">
            <v>39538</v>
          </cell>
        </row>
      </sheetData>
      <sheetData sheetId="161"/>
      <sheetData sheetId="162">
        <row r="190">
          <cell r="J190">
            <v>39538</v>
          </cell>
        </row>
      </sheetData>
      <sheetData sheetId="163">
        <row r="25">
          <cell r="W25">
            <v>39538</v>
          </cell>
        </row>
      </sheetData>
      <sheetData sheetId="164">
        <row r="21">
          <cell r="C21" t="str">
            <v>Year</v>
          </cell>
        </row>
      </sheetData>
      <sheetData sheetId="165"/>
      <sheetData sheetId="166"/>
      <sheetData sheetId="167">
        <row r="190">
          <cell r="J190">
            <v>39538</v>
          </cell>
        </row>
      </sheetData>
      <sheetData sheetId="168">
        <row r="21">
          <cell r="C21" t="str">
            <v>Year</v>
          </cell>
        </row>
      </sheetData>
      <sheetData sheetId="169"/>
      <sheetData sheetId="170">
        <row r="21">
          <cell r="C21" t="str">
            <v>Year</v>
          </cell>
        </row>
      </sheetData>
      <sheetData sheetId="171">
        <row r="190">
          <cell r="J190">
            <v>39538</v>
          </cell>
        </row>
      </sheetData>
      <sheetData sheetId="172">
        <row r="25">
          <cell r="W25">
            <v>39538</v>
          </cell>
        </row>
      </sheetData>
      <sheetData sheetId="173">
        <row r="190">
          <cell r="J190">
            <v>39538</v>
          </cell>
        </row>
      </sheetData>
      <sheetData sheetId="174">
        <row r="25">
          <cell r="W25">
            <v>39538</v>
          </cell>
        </row>
      </sheetData>
      <sheetData sheetId="175">
        <row r="25">
          <cell r="W25">
            <v>39538</v>
          </cell>
        </row>
      </sheetData>
      <sheetData sheetId="176">
        <row r="21">
          <cell r="C21" t="str">
            <v>Year</v>
          </cell>
        </row>
      </sheetData>
      <sheetData sheetId="177"/>
      <sheetData sheetId="178">
        <row r="21">
          <cell r="C21" t="str">
            <v>Year</v>
          </cell>
        </row>
      </sheetData>
      <sheetData sheetId="179">
        <row r="190">
          <cell r="J190">
            <v>39538</v>
          </cell>
        </row>
      </sheetData>
      <sheetData sheetId="180">
        <row r="25">
          <cell r="W25">
            <v>39538</v>
          </cell>
        </row>
      </sheetData>
      <sheetData sheetId="181">
        <row r="190">
          <cell r="J190">
            <v>39538</v>
          </cell>
        </row>
      </sheetData>
      <sheetData sheetId="182">
        <row r="25">
          <cell r="W25">
            <v>39538</v>
          </cell>
        </row>
      </sheetData>
      <sheetData sheetId="183"/>
      <sheetData sheetId="184">
        <row r="21">
          <cell r="C21" t="str">
            <v>Year</v>
          </cell>
        </row>
      </sheetData>
      <sheetData sheetId="185">
        <row r="25">
          <cell r="W25">
            <v>39538</v>
          </cell>
        </row>
      </sheetData>
      <sheetData sheetId="186"/>
      <sheetData sheetId="187">
        <row r="21">
          <cell r="C21" t="str">
            <v>Year</v>
          </cell>
        </row>
      </sheetData>
      <sheetData sheetId="188">
        <row r="25">
          <cell r="W25">
            <v>39538</v>
          </cell>
        </row>
      </sheetData>
      <sheetData sheetId="189"/>
      <sheetData sheetId="190">
        <row r="190">
          <cell r="J190">
            <v>39538</v>
          </cell>
        </row>
      </sheetData>
      <sheetData sheetId="191">
        <row r="25">
          <cell r="W25">
            <v>39538</v>
          </cell>
        </row>
      </sheetData>
      <sheetData sheetId="192"/>
      <sheetData sheetId="193"/>
      <sheetData sheetId="194"/>
      <sheetData sheetId="195">
        <row r="21">
          <cell r="C21" t="str">
            <v>Year</v>
          </cell>
        </row>
      </sheetData>
      <sheetData sheetId="196"/>
      <sheetData sheetId="197"/>
      <sheetData sheetId="198">
        <row r="190">
          <cell r="J190">
            <v>39538</v>
          </cell>
        </row>
      </sheetData>
      <sheetData sheetId="199">
        <row r="25">
          <cell r="W25">
            <v>39538</v>
          </cell>
        </row>
      </sheetData>
      <sheetData sheetId="200"/>
      <sheetData sheetId="201">
        <row r="21">
          <cell r="C21" t="str">
            <v>Year</v>
          </cell>
        </row>
      </sheetData>
      <sheetData sheetId="202"/>
      <sheetData sheetId="203"/>
      <sheetData sheetId="204">
        <row r="190">
          <cell r="J190">
            <v>39538</v>
          </cell>
        </row>
      </sheetData>
      <sheetData sheetId="205">
        <row r="25">
          <cell r="W25">
            <v>39538</v>
          </cell>
        </row>
      </sheetData>
      <sheetData sheetId="206">
        <row r="25">
          <cell r="W25">
            <v>39538</v>
          </cell>
        </row>
      </sheetData>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ow r="21">
          <cell r="C21" t="str">
            <v>Year</v>
          </cell>
        </row>
      </sheetData>
      <sheetData sheetId="216">
        <row r="21">
          <cell r="C21" t="str">
            <v>Year</v>
          </cell>
        </row>
      </sheetData>
      <sheetData sheetId="217"/>
      <sheetData sheetId="218">
        <row r="1">
          <cell r="B1" t="str">
            <v>no</v>
          </cell>
        </row>
      </sheetData>
      <sheetData sheetId="219">
        <row r="21">
          <cell r="C21" t="str">
            <v>Year</v>
          </cell>
        </row>
      </sheetData>
      <sheetData sheetId="220">
        <row r="1">
          <cell r="B1" t="str">
            <v>no</v>
          </cell>
        </row>
      </sheetData>
      <sheetData sheetId="221">
        <row r="1">
          <cell r="B1" t="str">
            <v>no</v>
          </cell>
        </row>
      </sheetData>
      <sheetData sheetId="222">
        <row r="1">
          <cell r="B1" t="str">
            <v>no</v>
          </cell>
        </row>
      </sheetData>
      <sheetData sheetId="223">
        <row r="1">
          <cell r="B1" t="str">
            <v>no</v>
          </cell>
        </row>
      </sheetData>
      <sheetData sheetId="224">
        <row r="1">
          <cell r="B1" t="str">
            <v>no</v>
          </cell>
        </row>
      </sheetData>
      <sheetData sheetId="225">
        <row r="21">
          <cell r="C21" t="str">
            <v>Year</v>
          </cell>
        </row>
      </sheetData>
      <sheetData sheetId="226">
        <row r="25">
          <cell r="W25">
            <v>39538</v>
          </cell>
        </row>
      </sheetData>
      <sheetData sheetId="227">
        <row r="25">
          <cell r="W25">
            <v>39538</v>
          </cell>
        </row>
      </sheetData>
      <sheetData sheetId="228"/>
      <sheetData sheetId="229"/>
      <sheetData sheetId="230"/>
      <sheetData sheetId="231"/>
      <sheetData sheetId="232"/>
      <sheetData sheetId="233"/>
      <sheetData sheetId="234"/>
      <sheetData sheetId="235">
        <row r="21">
          <cell r="C21" t="str">
            <v>Year</v>
          </cell>
        </row>
      </sheetData>
      <sheetData sheetId="236">
        <row r="21">
          <cell r="C21" t="str">
            <v>Year</v>
          </cell>
        </row>
      </sheetData>
      <sheetData sheetId="237">
        <row r="21">
          <cell r="C21" t="str">
            <v>Year</v>
          </cell>
        </row>
      </sheetData>
      <sheetData sheetId="238">
        <row r="21">
          <cell r="C21" t="str">
            <v>Year</v>
          </cell>
        </row>
      </sheetData>
      <sheetData sheetId="239">
        <row r="21">
          <cell r="C21" t="str">
            <v>Year</v>
          </cell>
        </row>
      </sheetData>
      <sheetData sheetId="240">
        <row r="21">
          <cell r="C21" t="str">
            <v>Year</v>
          </cell>
        </row>
      </sheetData>
      <sheetData sheetId="241">
        <row r="21">
          <cell r="C21" t="str">
            <v>Year</v>
          </cell>
        </row>
      </sheetData>
      <sheetData sheetId="242">
        <row r="1">
          <cell r="B1" t="str">
            <v>no</v>
          </cell>
        </row>
      </sheetData>
      <sheetData sheetId="243">
        <row r="1">
          <cell r="B1" t="str">
            <v>no</v>
          </cell>
        </row>
      </sheetData>
      <sheetData sheetId="244">
        <row r="1">
          <cell r="B1" t="str">
            <v>no</v>
          </cell>
        </row>
      </sheetData>
      <sheetData sheetId="245">
        <row r="1">
          <cell r="B1" t="str">
            <v>no</v>
          </cell>
        </row>
      </sheetData>
      <sheetData sheetId="246">
        <row r="21">
          <cell r="C21" t="str">
            <v>Year</v>
          </cell>
        </row>
      </sheetData>
      <sheetData sheetId="247">
        <row r="25">
          <cell r="W25">
            <v>39538</v>
          </cell>
        </row>
      </sheetData>
      <sheetData sheetId="248">
        <row r="1">
          <cell r="B1" t="str">
            <v>no</v>
          </cell>
        </row>
      </sheetData>
      <sheetData sheetId="249">
        <row r="1">
          <cell r="B1" t="str">
            <v>no</v>
          </cell>
        </row>
      </sheetData>
      <sheetData sheetId="250">
        <row r="21">
          <cell r="C21" t="str">
            <v>Year</v>
          </cell>
        </row>
      </sheetData>
      <sheetData sheetId="251">
        <row r="25">
          <cell r="W25">
            <v>39538</v>
          </cell>
        </row>
      </sheetData>
      <sheetData sheetId="252">
        <row r="25">
          <cell r="W25">
            <v>39538</v>
          </cell>
        </row>
      </sheetData>
      <sheetData sheetId="253"/>
      <sheetData sheetId="254"/>
      <sheetData sheetId="255"/>
      <sheetData sheetId="256"/>
      <sheetData sheetId="257">
        <row r="1">
          <cell r="B1" t="str">
            <v>no</v>
          </cell>
        </row>
      </sheetData>
      <sheetData sheetId="258"/>
      <sheetData sheetId="259">
        <row r="21">
          <cell r="C21" t="str">
            <v>Year</v>
          </cell>
        </row>
      </sheetData>
      <sheetData sheetId="260">
        <row r="21">
          <cell r="C21" t="str">
            <v>Year</v>
          </cell>
        </row>
      </sheetData>
      <sheetData sheetId="261">
        <row r="21">
          <cell r="C21" t="str">
            <v>Year</v>
          </cell>
        </row>
      </sheetData>
      <sheetData sheetId="262">
        <row r="21">
          <cell r="C21" t="str">
            <v>Year</v>
          </cell>
        </row>
      </sheetData>
      <sheetData sheetId="263">
        <row r="190">
          <cell r="J190">
            <v>39538</v>
          </cell>
        </row>
      </sheetData>
      <sheetData sheetId="264">
        <row r="190">
          <cell r="J190">
            <v>39538</v>
          </cell>
        </row>
      </sheetData>
      <sheetData sheetId="265">
        <row r="25">
          <cell r="W25">
            <v>39538</v>
          </cell>
        </row>
      </sheetData>
      <sheetData sheetId="266">
        <row r="1">
          <cell r="B1" t="str">
            <v>no</v>
          </cell>
        </row>
      </sheetData>
      <sheetData sheetId="267">
        <row r="21">
          <cell r="C21" t="str">
            <v>Year</v>
          </cell>
        </row>
      </sheetData>
      <sheetData sheetId="268">
        <row r="1">
          <cell r="B1" t="str">
            <v>no</v>
          </cell>
        </row>
      </sheetData>
      <sheetData sheetId="269">
        <row r="1">
          <cell r="B1" t="str">
            <v>no</v>
          </cell>
        </row>
      </sheetData>
      <sheetData sheetId="270">
        <row r="1">
          <cell r="B1" t="str">
            <v>no</v>
          </cell>
        </row>
      </sheetData>
      <sheetData sheetId="271">
        <row r="1">
          <cell r="B1" t="str">
            <v>no</v>
          </cell>
        </row>
      </sheetData>
      <sheetData sheetId="272">
        <row r="1">
          <cell r="B1" t="str">
            <v>no</v>
          </cell>
        </row>
      </sheetData>
      <sheetData sheetId="273">
        <row r="21">
          <cell r="C21" t="str">
            <v>Year</v>
          </cell>
        </row>
      </sheetData>
      <sheetData sheetId="274">
        <row r="1">
          <cell r="B1" t="str">
            <v>no</v>
          </cell>
        </row>
      </sheetData>
      <sheetData sheetId="275">
        <row r="1">
          <cell r="B1" t="str">
            <v>no</v>
          </cell>
        </row>
      </sheetData>
      <sheetData sheetId="276">
        <row r="21">
          <cell r="C21" t="str">
            <v>Year</v>
          </cell>
        </row>
      </sheetData>
      <sheetData sheetId="277">
        <row r="25">
          <cell r="W25">
            <v>39538</v>
          </cell>
        </row>
      </sheetData>
      <sheetData sheetId="278">
        <row r="25">
          <cell r="W25">
            <v>39538</v>
          </cell>
        </row>
      </sheetData>
      <sheetData sheetId="279"/>
      <sheetData sheetId="280"/>
      <sheetData sheetId="281"/>
      <sheetData sheetId="282"/>
      <sheetData sheetId="283">
        <row r="21">
          <cell r="C21" t="str">
            <v>Year</v>
          </cell>
        </row>
      </sheetData>
      <sheetData sheetId="284">
        <row r="21">
          <cell r="C21" t="str">
            <v>Year</v>
          </cell>
        </row>
      </sheetData>
      <sheetData sheetId="285">
        <row r="21">
          <cell r="C21" t="str">
            <v>Year</v>
          </cell>
        </row>
      </sheetData>
      <sheetData sheetId="286">
        <row r="21">
          <cell r="C21" t="str">
            <v>Year</v>
          </cell>
        </row>
      </sheetData>
      <sheetData sheetId="287">
        <row r="21">
          <cell r="C21" t="str">
            <v>Year</v>
          </cell>
        </row>
      </sheetData>
      <sheetData sheetId="288">
        <row r="21">
          <cell r="C21" t="str">
            <v>Year</v>
          </cell>
        </row>
      </sheetData>
      <sheetData sheetId="289">
        <row r="25">
          <cell r="W25">
            <v>39538</v>
          </cell>
        </row>
      </sheetData>
      <sheetData sheetId="290">
        <row r="190">
          <cell r="J190">
            <v>39538</v>
          </cell>
        </row>
      </sheetData>
      <sheetData sheetId="291">
        <row r="1">
          <cell r="B1" t="str">
            <v>no</v>
          </cell>
        </row>
      </sheetData>
      <sheetData sheetId="292">
        <row r="21">
          <cell r="C21" t="str">
            <v>Year</v>
          </cell>
        </row>
      </sheetData>
      <sheetData sheetId="293">
        <row r="1">
          <cell r="B1" t="str">
            <v>no</v>
          </cell>
        </row>
      </sheetData>
      <sheetData sheetId="294">
        <row r="1">
          <cell r="B1" t="str">
            <v>no</v>
          </cell>
        </row>
      </sheetData>
      <sheetData sheetId="295">
        <row r="1">
          <cell r="B1" t="str">
            <v>no</v>
          </cell>
        </row>
      </sheetData>
      <sheetData sheetId="296">
        <row r="1">
          <cell r="B1" t="str">
            <v>no</v>
          </cell>
        </row>
      </sheetData>
      <sheetData sheetId="297">
        <row r="1">
          <cell r="B1" t="str">
            <v>no</v>
          </cell>
        </row>
      </sheetData>
      <sheetData sheetId="298">
        <row r="21">
          <cell r="C21" t="str">
            <v>Year</v>
          </cell>
        </row>
      </sheetData>
      <sheetData sheetId="299">
        <row r="25">
          <cell r="W25">
            <v>39538</v>
          </cell>
        </row>
      </sheetData>
      <sheetData sheetId="300">
        <row r="1">
          <cell r="B1" t="str">
            <v>no</v>
          </cell>
        </row>
      </sheetData>
      <sheetData sheetId="301">
        <row r="1">
          <cell r="B1" t="str">
            <v>no</v>
          </cell>
        </row>
      </sheetData>
      <sheetData sheetId="302">
        <row r="21">
          <cell r="C21" t="str">
            <v>Year</v>
          </cell>
        </row>
      </sheetData>
      <sheetData sheetId="303">
        <row r="25">
          <cell r="W25">
            <v>39538</v>
          </cell>
        </row>
      </sheetData>
      <sheetData sheetId="304">
        <row r="25">
          <cell r="W25">
            <v>39538</v>
          </cell>
        </row>
      </sheetData>
      <sheetData sheetId="305"/>
      <sheetData sheetId="306"/>
      <sheetData sheetId="307"/>
      <sheetData sheetId="308">
        <row r="21">
          <cell r="C21" t="str">
            <v>Year</v>
          </cell>
        </row>
      </sheetData>
      <sheetData sheetId="309">
        <row r="21">
          <cell r="C21" t="str">
            <v>Year</v>
          </cell>
        </row>
      </sheetData>
      <sheetData sheetId="310">
        <row r="21">
          <cell r="C21" t="str">
            <v>Year</v>
          </cell>
        </row>
      </sheetData>
      <sheetData sheetId="311">
        <row r="21">
          <cell r="C21" t="str">
            <v>Year</v>
          </cell>
        </row>
      </sheetData>
      <sheetData sheetId="312">
        <row r="21">
          <cell r="C21" t="str">
            <v>Year</v>
          </cell>
        </row>
      </sheetData>
      <sheetData sheetId="313">
        <row r="21">
          <cell r="C21" t="str">
            <v>Year</v>
          </cell>
        </row>
      </sheetData>
      <sheetData sheetId="314">
        <row r="21">
          <cell r="C21" t="str">
            <v>Year</v>
          </cell>
        </row>
      </sheetData>
      <sheetData sheetId="315">
        <row r="190">
          <cell r="J190">
            <v>39538</v>
          </cell>
        </row>
      </sheetData>
      <sheetData sheetId="316">
        <row r="190">
          <cell r="J190">
            <v>39538</v>
          </cell>
        </row>
      </sheetData>
      <sheetData sheetId="317">
        <row r="1">
          <cell r="B1" t="str">
            <v>no</v>
          </cell>
        </row>
      </sheetData>
      <sheetData sheetId="318">
        <row r="21">
          <cell r="C21" t="str">
            <v>Year</v>
          </cell>
        </row>
      </sheetData>
      <sheetData sheetId="319">
        <row r="1">
          <cell r="B1" t="str">
            <v>no</v>
          </cell>
        </row>
      </sheetData>
      <sheetData sheetId="320">
        <row r="25">
          <cell r="W25">
            <v>39538</v>
          </cell>
        </row>
      </sheetData>
      <sheetData sheetId="321">
        <row r="1">
          <cell r="B1" t="str">
            <v>no</v>
          </cell>
        </row>
      </sheetData>
      <sheetData sheetId="322">
        <row r="21">
          <cell r="C21" t="str">
            <v>Year</v>
          </cell>
        </row>
      </sheetData>
      <sheetData sheetId="323">
        <row r="190">
          <cell r="J190">
            <v>39538</v>
          </cell>
        </row>
      </sheetData>
      <sheetData sheetId="324">
        <row r="25">
          <cell r="W25">
            <v>39538</v>
          </cell>
        </row>
      </sheetData>
      <sheetData sheetId="325"/>
      <sheetData sheetId="326"/>
      <sheetData sheetId="327"/>
      <sheetData sheetId="328"/>
      <sheetData sheetId="329"/>
      <sheetData sheetId="330"/>
      <sheetData sheetId="331"/>
      <sheetData sheetId="332">
        <row r="21">
          <cell r="C21" t="str">
            <v>Year</v>
          </cell>
        </row>
      </sheetData>
      <sheetData sheetId="333">
        <row r="21">
          <cell r="C21" t="str">
            <v>Year</v>
          </cell>
        </row>
      </sheetData>
      <sheetData sheetId="334">
        <row r="21">
          <cell r="C21" t="str">
            <v>Year</v>
          </cell>
        </row>
      </sheetData>
      <sheetData sheetId="335">
        <row r="190">
          <cell r="J190">
            <v>39538</v>
          </cell>
        </row>
      </sheetData>
      <sheetData sheetId="336"/>
      <sheetData sheetId="337">
        <row r="190">
          <cell r="J190">
            <v>39538</v>
          </cell>
        </row>
      </sheetData>
      <sheetData sheetId="338">
        <row r="25">
          <cell r="W25">
            <v>39538</v>
          </cell>
        </row>
      </sheetData>
      <sheetData sheetId="339"/>
      <sheetData sheetId="340" refreshError="1"/>
      <sheetData sheetId="341" refreshError="1"/>
      <sheetData sheetId="342" refreshError="1"/>
      <sheetData sheetId="343" refreshError="1"/>
      <sheetData sheetId="344" refreshError="1"/>
      <sheetData sheetId="345" refreshError="1"/>
      <sheetData sheetId="346" refreshError="1"/>
      <sheetData sheetId="347">
        <row r="1">
          <cell r="B1" t="str">
            <v>no</v>
          </cell>
        </row>
      </sheetData>
      <sheetData sheetId="348">
        <row r="21">
          <cell r="C21" t="str">
            <v>Year</v>
          </cell>
        </row>
      </sheetData>
      <sheetData sheetId="349">
        <row r="1">
          <cell r="B1" t="str">
            <v>no</v>
          </cell>
        </row>
      </sheetData>
      <sheetData sheetId="350">
        <row r="21">
          <cell r="C21" t="str">
            <v>Year</v>
          </cell>
        </row>
      </sheetData>
      <sheetData sheetId="351">
        <row r="1">
          <cell r="B1" t="str">
            <v>no</v>
          </cell>
        </row>
      </sheetData>
      <sheetData sheetId="352">
        <row r="25">
          <cell r="W25">
            <v>39538</v>
          </cell>
        </row>
      </sheetData>
      <sheetData sheetId="353">
        <row r="1">
          <cell r="B1" t="str">
            <v>no</v>
          </cell>
        </row>
      </sheetData>
      <sheetData sheetId="354">
        <row r="21">
          <cell r="C21" t="str">
            <v>Year</v>
          </cell>
        </row>
      </sheetData>
      <sheetData sheetId="355">
        <row r="190">
          <cell r="J190">
            <v>39538</v>
          </cell>
        </row>
      </sheetData>
      <sheetData sheetId="356">
        <row r="1">
          <cell r="B1" t="str">
            <v>no</v>
          </cell>
        </row>
      </sheetData>
      <sheetData sheetId="357">
        <row r="25">
          <cell r="W25">
            <v>39538</v>
          </cell>
        </row>
      </sheetData>
      <sheetData sheetId="358">
        <row r="21">
          <cell r="C21" t="str">
            <v>Year</v>
          </cell>
        </row>
      </sheetData>
      <sheetData sheetId="359">
        <row r="21">
          <cell r="C21" t="str">
            <v>Year</v>
          </cell>
        </row>
      </sheetData>
      <sheetData sheetId="360">
        <row r="21">
          <cell r="C21" t="str">
            <v>Year</v>
          </cell>
        </row>
      </sheetData>
      <sheetData sheetId="361">
        <row r="1">
          <cell r="B1" t="str">
            <v>no</v>
          </cell>
        </row>
      </sheetData>
      <sheetData sheetId="362">
        <row r="1">
          <cell r="B1" t="str">
            <v>no</v>
          </cell>
        </row>
      </sheetData>
      <sheetData sheetId="363">
        <row r="25">
          <cell r="W25">
            <v>39538</v>
          </cell>
        </row>
      </sheetData>
      <sheetData sheetId="364">
        <row r="21">
          <cell r="C21" t="str">
            <v>Year</v>
          </cell>
        </row>
      </sheetData>
      <sheetData sheetId="365">
        <row r="21">
          <cell r="C21" t="str">
            <v>Year</v>
          </cell>
        </row>
      </sheetData>
      <sheetData sheetId="366">
        <row r="21">
          <cell r="C21" t="str">
            <v>Year</v>
          </cell>
        </row>
      </sheetData>
      <sheetData sheetId="367">
        <row r="190">
          <cell r="J190">
            <v>39538</v>
          </cell>
        </row>
      </sheetData>
      <sheetData sheetId="368">
        <row r="25">
          <cell r="W25">
            <v>39538</v>
          </cell>
        </row>
      </sheetData>
      <sheetData sheetId="369">
        <row r="190">
          <cell r="J190">
            <v>39538</v>
          </cell>
        </row>
      </sheetData>
      <sheetData sheetId="370">
        <row r="25">
          <cell r="W25">
            <v>39538</v>
          </cell>
        </row>
      </sheetData>
      <sheetData sheetId="371"/>
      <sheetData sheetId="372"/>
      <sheetData sheetId="373">
        <row r="1">
          <cell r="B1" t="str">
            <v>no</v>
          </cell>
        </row>
      </sheetData>
      <sheetData sheetId="374">
        <row r="21">
          <cell r="C21" t="str">
            <v>Year</v>
          </cell>
        </row>
      </sheetData>
      <sheetData sheetId="375">
        <row r="1">
          <cell r="B1" t="str">
            <v>no</v>
          </cell>
        </row>
      </sheetData>
      <sheetData sheetId="376">
        <row r="21">
          <cell r="C21" t="str">
            <v>Year</v>
          </cell>
        </row>
      </sheetData>
      <sheetData sheetId="377">
        <row r="1">
          <cell r="B1" t="str">
            <v>no</v>
          </cell>
        </row>
      </sheetData>
      <sheetData sheetId="378">
        <row r="25">
          <cell r="W25">
            <v>39538</v>
          </cell>
        </row>
      </sheetData>
      <sheetData sheetId="379">
        <row r="1">
          <cell r="B1" t="str">
            <v>no</v>
          </cell>
        </row>
      </sheetData>
      <sheetData sheetId="380">
        <row r="21">
          <cell r="C21" t="str">
            <v>Year</v>
          </cell>
        </row>
      </sheetData>
      <sheetData sheetId="381">
        <row r="190">
          <cell r="J190">
            <v>39538</v>
          </cell>
        </row>
      </sheetData>
      <sheetData sheetId="382">
        <row r="1">
          <cell r="B1" t="str">
            <v>no</v>
          </cell>
        </row>
      </sheetData>
      <sheetData sheetId="383">
        <row r="25">
          <cell r="W25">
            <v>39538</v>
          </cell>
        </row>
      </sheetData>
      <sheetData sheetId="384">
        <row r="21">
          <cell r="C21" t="str">
            <v>Year</v>
          </cell>
        </row>
      </sheetData>
      <sheetData sheetId="385">
        <row r="21">
          <cell r="C21" t="str">
            <v>Year</v>
          </cell>
        </row>
      </sheetData>
      <sheetData sheetId="386">
        <row r="21">
          <cell r="C21" t="str">
            <v>Year</v>
          </cell>
        </row>
      </sheetData>
      <sheetData sheetId="387">
        <row r="1">
          <cell r="B1" t="str">
            <v>no</v>
          </cell>
        </row>
      </sheetData>
      <sheetData sheetId="388">
        <row r="1">
          <cell r="B1" t="str">
            <v>no</v>
          </cell>
        </row>
      </sheetData>
      <sheetData sheetId="389">
        <row r="25">
          <cell r="W25">
            <v>39538</v>
          </cell>
        </row>
      </sheetData>
      <sheetData sheetId="390">
        <row r="21">
          <cell r="C21" t="str">
            <v>Year</v>
          </cell>
        </row>
      </sheetData>
      <sheetData sheetId="391">
        <row r="21">
          <cell r="C21" t="str">
            <v>Year</v>
          </cell>
        </row>
      </sheetData>
      <sheetData sheetId="392">
        <row r="21">
          <cell r="C21" t="str">
            <v>Year</v>
          </cell>
        </row>
      </sheetData>
      <sheetData sheetId="393">
        <row r="190">
          <cell r="J190">
            <v>39538</v>
          </cell>
        </row>
      </sheetData>
      <sheetData sheetId="394">
        <row r="25">
          <cell r="W25">
            <v>39538</v>
          </cell>
        </row>
      </sheetData>
      <sheetData sheetId="395">
        <row r="190">
          <cell r="J190">
            <v>39538</v>
          </cell>
        </row>
      </sheetData>
      <sheetData sheetId="396">
        <row r="25">
          <cell r="W25">
            <v>39538</v>
          </cell>
        </row>
      </sheetData>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1">
          <cell r="B1" t="str">
            <v>no</v>
          </cell>
        </row>
      </sheetData>
      <sheetData sheetId="420">
        <row r="21">
          <cell r="C21" t="str">
            <v>Year</v>
          </cell>
        </row>
      </sheetData>
      <sheetData sheetId="421">
        <row r="1">
          <cell r="B1" t="str">
            <v>no</v>
          </cell>
        </row>
      </sheetData>
      <sheetData sheetId="422">
        <row r="21">
          <cell r="C21" t="str">
            <v>Year</v>
          </cell>
        </row>
      </sheetData>
      <sheetData sheetId="423">
        <row r="190">
          <cell r="J190">
            <v>39538</v>
          </cell>
        </row>
      </sheetData>
      <sheetData sheetId="424">
        <row r="25">
          <cell r="W25">
            <v>39538</v>
          </cell>
        </row>
      </sheetData>
      <sheetData sheetId="425">
        <row r="1">
          <cell r="B1" t="str">
            <v>no</v>
          </cell>
        </row>
      </sheetData>
      <sheetData sheetId="426">
        <row r="21">
          <cell r="C21" t="str">
            <v>Year</v>
          </cell>
        </row>
      </sheetData>
      <sheetData sheetId="427">
        <row r="190">
          <cell r="J190">
            <v>39538</v>
          </cell>
        </row>
      </sheetData>
      <sheetData sheetId="428">
        <row r="25">
          <cell r="W25">
            <v>39538</v>
          </cell>
        </row>
      </sheetData>
      <sheetData sheetId="429"/>
      <sheetData sheetId="430"/>
      <sheetData sheetId="431"/>
      <sheetData sheetId="432"/>
      <sheetData sheetId="433"/>
      <sheetData sheetId="434">
        <row r="1">
          <cell r="B1" t="str">
            <v>no</v>
          </cell>
        </row>
      </sheetData>
      <sheetData sheetId="435"/>
      <sheetData sheetId="436">
        <row r="21">
          <cell r="C21" t="str">
            <v>Year</v>
          </cell>
        </row>
      </sheetData>
      <sheetData sheetId="437">
        <row r="21">
          <cell r="C21" t="str">
            <v>Year</v>
          </cell>
        </row>
      </sheetData>
      <sheetData sheetId="438">
        <row r="21">
          <cell r="C21" t="str">
            <v>Year</v>
          </cell>
        </row>
      </sheetData>
      <sheetData sheetId="439">
        <row r="190">
          <cell r="J190">
            <v>39538</v>
          </cell>
        </row>
      </sheetData>
      <sheetData sheetId="440">
        <row r="190">
          <cell r="J190">
            <v>39538</v>
          </cell>
        </row>
      </sheetData>
      <sheetData sheetId="441">
        <row r="190">
          <cell r="J190">
            <v>39538</v>
          </cell>
        </row>
      </sheetData>
      <sheetData sheetId="442">
        <row r="25">
          <cell r="W25">
            <v>39538</v>
          </cell>
        </row>
      </sheetData>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row r="1">
          <cell r="B1" t="str">
            <v>no</v>
          </cell>
        </row>
      </sheetData>
      <sheetData sheetId="491">
        <row r="21">
          <cell r="C21" t="str">
            <v>Year</v>
          </cell>
        </row>
      </sheetData>
      <sheetData sheetId="492">
        <row r="1">
          <cell r="B1" t="str">
            <v>no</v>
          </cell>
        </row>
      </sheetData>
      <sheetData sheetId="493">
        <row r="21">
          <cell r="C21" t="str">
            <v>Year</v>
          </cell>
        </row>
      </sheetData>
      <sheetData sheetId="494">
        <row r="190">
          <cell r="J190">
            <v>39538</v>
          </cell>
        </row>
      </sheetData>
      <sheetData sheetId="495">
        <row r="25">
          <cell r="W25">
            <v>39538</v>
          </cell>
        </row>
      </sheetData>
      <sheetData sheetId="496">
        <row r="1">
          <cell r="B1" t="str">
            <v>no</v>
          </cell>
        </row>
      </sheetData>
      <sheetData sheetId="497">
        <row r="21">
          <cell r="C21" t="str">
            <v>Year</v>
          </cell>
        </row>
      </sheetData>
      <sheetData sheetId="498">
        <row r="190">
          <cell r="J190">
            <v>39538</v>
          </cell>
        </row>
      </sheetData>
      <sheetData sheetId="499">
        <row r="25">
          <cell r="W25">
            <v>39538</v>
          </cell>
        </row>
      </sheetData>
      <sheetData sheetId="500"/>
      <sheetData sheetId="501"/>
      <sheetData sheetId="502"/>
      <sheetData sheetId="503"/>
      <sheetData sheetId="504"/>
      <sheetData sheetId="505">
        <row r="1">
          <cell r="B1" t="str">
            <v>no</v>
          </cell>
        </row>
      </sheetData>
      <sheetData sheetId="506"/>
      <sheetData sheetId="507">
        <row r="21">
          <cell r="C21" t="str">
            <v>Year</v>
          </cell>
        </row>
      </sheetData>
      <sheetData sheetId="508">
        <row r="21">
          <cell r="C21" t="str">
            <v>Year</v>
          </cell>
        </row>
      </sheetData>
      <sheetData sheetId="509">
        <row r="21">
          <cell r="C21" t="str">
            <v>Year</v>
          </cell>
        </row>
      </sheetData>
      <sheetData sheetId="510">
        <row r="190">
          <cell r="J190">
            <v>39538</v>
          </cell>
        </row>
      </sheetData>
      <sheetData sheetId="511">
        <row r="190">
          <cell r="J190">
            <v>39538</v>
          </cell>
        </row>
      </sheetData>
      <sheetData sheetId="512">
        <row r="190">
          <cell r="J190">
            <v>39538</v>
          </cell>
        </row>
      </sheetData>
      <sheetData sheetId="513">
        <row r="25">
          <cell r="W25">
            <v>39538</v>
          </cell>
        </row>
      </sheetData>
      <sheetData sheetId="514"/>
      <sheetData sheetId="515"/>
      <sheetData sheetId="516">
        <row r="1">
          <cell r="B1" t="str">
            <v>no</v>
          </cell>
        </row>
      </sheetData>
      <sheetData sheetId="517">
        <row r="21">
          <cell r="C21" t="str">
            <v>Year</v>
          </cell>
        </row>
      </sheetData>
      <sheetData sheetId="518">
        <row r="1">
          <cell r="B1" t="str">
            <v>no</v>
          </cell>
        </row>
      </sheetData>
      <sheetData sheetId="519">
        <row r="21">
          <cell r="C21" t="str">
            <v>Year</v>
          </cell>
        </row>
      </sheetData>
      <sheetData sheetId="520">
        <row r="190">
          <cell r="J190">
            <v>39538</v>
          </cell>
        </row>
      </sheetData>
      <sheetData sheetId="521">
        <row r="25">
          <cell r="W25">
            <v>39538</v>
          </cell>
        </row>
      </sheetData>
      <sheetData sheetId="522">
        <row r="1">
          <cell r="B1" t="str">
            <v>no</v>
          </cell>
        </row>
      </sheetData>
      <sheetData sheetId="523">
        <row r="21">
          <cell r="C21" t="str">
            <v>Year</v>
          </cell>
        </row>
      </sheetData>
      <sheetData sheetId="524">
        <row r="190">
          <cell r="J190">
            <v>39538</v>
          </cell>
        </row>
      </sheetData>
      <sheetData sheetId="525">
        <row r="25">
          <cell r="W25">
            <v>39538</v>
          </cell>
        </row>
      </sheetData>
      <sheetData sheetId="526"/>
      <sheetData sheetId="527"/>
      <sheetData sheetId="528"/>
      <sheetData sheetId="529"/>
      <sheetData sheetId="530"/>
      <sheetData sheetId="531">
        <row r="1">
          <cell r="B1" t="str">
            <v>no</v>
          </cell>
        </row>
      </sheetData>
      <sheetData sheetId="532"/>
      <sheetData sheetId="533">
        <row r="21">
          <cell r="C21" t="str">
            <v>Year</v>
          </cell>
        </row>
      </sheetData>
      <sheetData sheetId="534">
        <row r="21">
          <cell r="C21" t="str">
            <v>Year</v>
          </cell>
        </row>
      </sheetData>
      <sheetData sheetId="535">
        <row r="21">
          <cell r="C21" t="str">
            <v>Year</v>
          </cell>
        </row>
      </sheetData>
      <sheetData sheetId="536">
        <row r="190">
          <cell r="J190">
            <v>39538</v>
          </cell>
        </row>
      </sheetData>
      <sheetData sheetId="537">
        <row r="190">
          <cell r="J190">
            <v>39538</v>
          </cell>
        </row>
      </sheetData>
      <sheetData sheetId="538">
        <row r="190">
          <cell r="J190">
            <v>39538</v>
          </cell>
        </row>
      </sheetData>
      <sheetData sheetId="539">
        <row r="25">
          <cell r="W25">
            <v>39538</v>
          </cell>
        </row>
      </sheetData>
      <sheetData sheetId="540">
        <row r="25">
          <cell r="W25">
            <v>39538</v>
          </cell>
        </row>
      </sheetData>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ow r="1">
          <cell r="B1" t="str">
            <v>no</v>
          </cell>
        </row>
      </sheetData>
      <sheetData sheetId="563">
        <row r="21">
          <cell r="C21" t="str">
            <v>Year</v>
          </cell>
        </row>
      </sheetData>
      <sheetData sheetId="564">
        <row r="1">
          <cell r="B1" t="str">
            <v>no</v>
          </cell>
        </row>
      </sheetData>
      <sheetData sheetId="565">
        <row r="21">
          <cell r="C21" t="str">
            <v>Year</v>
          </cell>
        </row>
      </sheetData>
      <sheetData sheetId="566">
        <row r="190">
          <cell r="J190">
            <v>39538</v>
          </cell>
        </row>
      </sheetData>
      <sheetData sheetId="567">
        <row r="25">
          <cell r="W25">
            <v>39538</v>
          </cell>
        </row>
      </sheetData>
      <sheetData sheetId="568">
        <row r="1">
          <cell r="B1" t="str">
            <v>no</v>
          </cell>
        </row>
      </sheetData>
      <sheetData sheetId="569">
        <row r="21">
          <cell r="C21" t="str">
            <v>Year</v>
          </cell>
        </row>
      </sheetData>
      <sheetData sheetId="570">
        <row r="190">
          <cell r="J190">
            <v>39538</v>
          </cell>
        </row>
      </sheetData>
      <sheetData sheetId="571">
        <row r="25">
          <cell r="W25">
            <v>39538</v>
          </cell>
        </row>
      </sheetData>
      <sheetData sheetId="572"/>
      <sheetData sheetId="573"/>
      <sheetData sheetId="574"/>
      <sheetData sheetId="575"/>
      <sheetData sheetId="576"/>
      <sheetData sheetId="577">
        <row r="1">
          <cell r="B1" t="str">
            <v>no</v>
          </cell>
        </row>
      </sheetData>
      <sheetData sheetId="578"/>
      <sheetData sheetId="579">
        <row r="21">
          <cell r="C21" t="str">
            <v>Year</v>
          </cell>
        </row>
      </sheetData>
      <sheetData sheetId="580">
        <row r="21">
          <cell r="C21" t="str">
            <v>Year</v>
          </cell>
        </row>
      </sheetData>
      <sheetData sheetId="581">
        <row r="21">
          <cell r="C21" t="str">
            <v>Year</v>
          </cell>
        </row>
      </sheetData>
      <sheetData sheetId="582">
        <row r="190">
          <cell r="J190">
            <v>39538</v>
          </cell>
        </row>
      </sheetData>
      <sheetData sheetId="583">
        <row r="190">
          <cell r="J190">
            <v>39538</v>
          </cell>
        </row>
      </sheetData>
      <sheetData sheetId="584">
        <row r="190">
          <cell r="J190">
            <v>39538</v>
          </cell>
        </row>
      </sheetData>
      <sheetData sheetId="585">
        <row r="25">
          <cell r="W25">
            <v>39538</v>
          </cell>
        </row>
      </sheetData>
      <sheetData sheetId="586">
        <row r="25">
          <cell r="W25">
            <v>39538</v>
          </cell>
        </row>
      </sheetData>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ow r="1">
          <cell r="B1" t="str">
            <v>no</v>
          </cell>
        </row>
      </sheetData>
      <sheetData sheetId="609">
        <row r="21">
          <cell r="C21" t="str">
            <v>Year</v>
          </cell>
        </row>
      </sheetData>
      <sheetData sheetId="610">
        <row r="1">
          <cell r="B1" t="str">
            <v>no</v>
          </cell>
        </row>
      </sheetData>
      <sheetData sheetId="611">
        <row r="21">
          <cell r="C21" t="str">
            <v>Year</v>
          </cell>
        </row>
      </sheetData>
      <sheetData sheetId="612">
        <row r="1">
          <cell r="B1" t="str">
            <v>no</v>
          </cell>
        </row>
      </sheetData>
      <sheetData sheetId="613">
        <row r="25">
          <cell r="W25">
            <v>39538</v>
          </cell>
        </row>
      </sheetData>
      <sheetData sheetId="614">
        <row r="1">
          <cell r="B1" t="str">
            <v>no</v>
          </cell>
        </row>
      </sheetData>
      <sheetData sheetId="615">
        <row r="21">
          <cell r="C21" t="str">
            <v>Year</v>
          </cell>
        </row>
      </sheetData>
      <sheetData sheetId="616">
        <row r="190">
          <cell r="J190">
            <v>39538</v>
          </cell>
        </row>
      </sheetData>
      <sheetData sheetId="617">
        <row r="1">
          <cell r="B1" t="str">
            <v>no</v>
          </cell>
        </row>
      </sheetData>
      <sheetData sheetId="618">
        <row r="25">
          <cell r="W25">
            <v>39538</v>
          </cell>
        </row>
      </sheetData>
      <sheetData sheetId="619">
        <row r="21">
          <cell r="C21" t="str">
            <v>Year</v>
          </cell>
        </row>
      </sheetData>
      <sheetData sheetId="620">
        <row r="21">
          <cell r="C21" t="str">
            <v>Year</v>
          </cell>
        </row>
      </sheetData>
      <sheetData sheetId="621">
        <row r="21">
          <cell r="C21" t="str">
            <v>Year</v>
          </cell>
        </row>
      </sheetData>
      <sheetData sheetId="622">
        <row r="1">
          <cell r="B1" t="str">
            <v>no</v>
          </cell>
        </row>
      </sheetData>
      <sheetData sheetId="623">
        <row r="1">
          <cell r="B1" t="str">
            <v>no</v>
          </cell>
        </row>
      </sheetData>
      <sheetData sheetId="624">
        <row r="25">
          <cell r="W25">
            <v>39538</v>
          </cell>
        </row>
      </sheetData>
      <sheetData sheetId="625">
        <row r="21">
          <cell r="C21" t="str">
            <v>Year</v>
          </cell>
        </row>
      </sheetData>
      <sheetData sheetId="626">
        <row r="21">
          <cell r="C21" t="str">
            <v>Year</v>
          </cell>
        </row>
      </sheetData>
      <sheetData sheetId="627">
        <row r="21">
          <cell r="C21" t="str">
            <v>Year</v>
          </cell>
        </row>
      </sheetData>
      <sheetData sheetId="628">
        <row r="190">
          <cell r="J190">
            <v>39538</v>
          </cell>
        </row>
      </sheetData>
      <sheetData sheetId="629">
        <row r="25">
          <cell r="W25">
            <v>39538</v>
          </cell>
        </row>
      </sheetData>
      <sheetData sheetId="630">
        <row r="190">
          <cell r="J190">
            <v>39538</v>
          </cell>
        </row>
      </sheetData>
      <sheetData sheetId="631">
        <row r="25">
          <cell r="W25">
            <v>39538</v>
          </cell>
        </row>
      </sheetData>
      <sheetData sheetId="632">
        <row r="25">
          <cell r="W25">
            <v>39538</v>
          </cell>
        </row>
      </sheetData>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efreshError="1"/>
      <sheetData sheetId="65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s"/>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s"/>
      <sheetName val="cover"/>
      <sheetName val="summary"/>
      <sheetName val="Exclusions"/>
      <sheetName val="areas"/>
      <sheetName val="Option"/>
      <sheetName val="T&amp;M"/>
      <sheetName val="EST-41a"/>
      <sheetName val="EST-41a.xls"/>
      <sheetName val="Detail In Door Stad"/>
      <sheetName val="직노"/>
      <sheetName val="당초"/>
      <sheetName val="입력"/>
      <sheetName val="경산"/>
      <sheetName val="현장"/>
      <sheetName val="C3"/>
      <sheetName val="NPV"/>
      <sheetName val="Intro"/>
      <sheetName val="PriceSummary"/>
      <sheetName val="#REF"/>
      <sheetName val="S"/>
      <sheetName val="AN"/>
      <sheetName val="worksheet"/>
      <sheetName val="boq"/>
      <sheetName val="Sheet7"/>
      <sheetName val="Sheet1"/>
      <sheetName val="Consolidated BOQ-2.15"/>
      <sheetName val="Consolidated BOQ-1.03"/>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A ADVANCE - Prelims"/>
      <sheetName val="1B ADVANCE - Substructure"/>
      <sheetName val="2A MAIN - Pre-Construction"/>
      <sheetName val="2B MAIN - Prelims"/>
      <sheetName val="OHP"/>
      <sheetName val="1A_ADVANCE_-_Prelims"/>
      <sheetName val="1B_ADVANCE_-_Substructure"/>
      <sheetName val="2A_MAIN_-_Pre-Construction"/>
      <sheetName val="2B_MAIN_-_Prelims"/>
      <sheetName val="1A_ADVANCE_-_Prelims28"/>
      <sheetName val="1B_ADVANCE_-_Substructure28"/>
      <sheetName val="2A_MAIN_-_Pre-Construction28"/>
      <sheetName val="2B_MAIN_-_Prelims28"/>
      <sheetName val="1A_ADVANCE_-_Prelims4"/>
      <sheetName val="1B_ADVANCE_-_Substructure4"/>
      <sheetName val="2A_MAIN_-_Pre-Construction4"/>
      <sheetName val="2B_MAIN_-_Prelims4"/>
      <sheetName val="1A_ADVANCE_-_Prelims1"/>
      <sheetName val="1B_ADVANCE_-_Substructure1"/>
      <sheetName val="2A_MAIN_-_Pre-Construction1"/>
      <sheetName val="2B_MAIN_-_Prelims1"/>
      <sheetName val="1A_ADVANCE_-_Prelims2"/>
      <sheetName val="1B_ADVANCE_-_Substructure2"/>
      <sheetName val="2A_MAIN_-_Pre-Construction2"/>
      <sheetName val="2B_MAIN_-_Prelims2"/>
      <sheetName val="1A_ADVANCE_-_Prelims3"/>
      <sheetName val="1B_ADVANCE_-_Substructure3"/>
      <sheetName val="2A_MAIN_-_Pre-Construction3"/>
      <sheetName val="2B_MAIN_-_Prelims3"/>
      <sheetName val="1A_ADVANCE_-_Prelims5"/>
      <sheetName val="1B_ADVANCE_-_Substructure5"/>
      <sheetName val="2A_MAIN_-_Pre-Construction5"/>
      <sheetName val="2B_MAIN_-_Prelims5"/>
      <sheetName val="1A_ADVANCE_-_Prelims6"/>
      <sheetName val="1B_ADVANCE_-_Substructure6"/>
      <sheetName val="2A_MAIN_-_Pre-Construction6"/>
      <sheetName val="2B_MAIN_-_Prelims6"/>
      <sheetName val="1A_ADVANCE_-_Prelims7"/>
      <sheetName val="1B_ADVANCE_-_Substructure7"/>
      <sheetName val="2A_MAIN_-_Pre-Construction7"/>
      <sheetName val="2B_MAIN_-_Prelims7"/>
      <sheetName val="1A_ADVANCE_-_Prelims8"/>
      <sheetName val="1B_ADVANCE_-_Substructure8"/>
      <sheetName val="2A_MAIN_-_Pre-Construction8"/>
      <sheetName val="2B_MAIN_-_Prelims8"/>
      <sheetName val="1A_ADVANCE_-_Prelims9"/>
      <sheetName val="1B_ADVANCE_-_Substructure9"/>
      <sheetName val="2A_MAIN_-_Pre-Construction9"/>
      <sheetName val="2B_MAIN_-_Prelims9"/>
      <sheetName val="1A_ADVANCE_-_Prelims12"/>
      <sheetName val="1B_ADVANCE_-_Substructure12"/>
      <sheetName val="2A_MAIN_-_Pre-Construction12"/>
      <sheetName val="2B_MAIN_-_Prelims12"/>
      <sheetName val="1A_ADVANCE_-_Prelims10"/>
      <sheetName val="1B_ADVANCE_-_Substructure10"/>
      <sheetName val="2A_MAIN_-_Pre-Construction10"/>
      <sheetName val="2B_MAIN_-_Prelims10"/>
      <sheetName val="1A_ADVANCE_-_Prelims11"/>
      <sheetName val="1B_ADVANCE_-_Substructure11"/>
      <sheetName val="2A_MAIN_-_Pre-Construction11"/>
      <sheetName val="2B_MAIN_-_Prelims11"/>
      <sheetName val="1A_ADVANCE_-_Prelims13"/>
      <sheetName val="1B_ADVANCE_-_Substructure13"/>
      <sheetName val="2A_MAIN_-_Pre-Construction13"/>
      <sheetName val="2B_MAIN_-_Prelims13"/>
      <sheetName val="1A_ADVANCE_-_Prelims14"/>
      <sheetName val="1B_ADVANCE_-_Substructure14"/>
      <sheetName val="2A_MAIN_-_Pre-Construction14"/>
      <sheetName val="2B_MAIN_-_Prelims14"/>
      <sheetName val="1A_ADVANCE_-_Prelims15"/>
      <sheetName val="1B_ADVANCE_-_Substructure15"/>
      <sheetName val="2A_MAIN_-_Pre-Construction15"/>
      <sheetName val="2B_MAIN_-_Prelims15"/>
      <sheetName val="1A_ADVANCE_-_Prelims16"/>
      <sheetName val="1B_ADVANCE_-_Substructure16"/>
      <sheetName val="2A_MAIN_-_Pre-Construction16"/>
      <sheetName val="2B_MAIN_-_Prelims16"/>
      <sheetName val="1A_ADVANCE_-_Prelims17"/>
      <sheetName val="1B_ADVANCE_-_Substructure17"/>
      <sheetName val="2A_MAIN_-_Pre-Construction17"/>
      <sheetName val="2B_MAIN_-_Prelims17"/>
      <sheetName val="1A_ADVANCE_-_Prelims18"/>
      <sheetName val="1B_ADVANCE_-_Substructure18"/>
      <sheetName val="2A_MAIN_-_Pre-Construction18"/>
      <sheetName val="2B_MAIN_-_Prelims18"/>
      <sheetName val="1A_ADVANCE_-_Prelims19"/>
      <sheetName val="1B_ADVANCE_-_Substructure19"/>
      <sheetName val="2A_MAIN_-_Pre-Construction19"/>
      <sheetName val="2B_MAIN_-_Prelims19"/>
      <sheetName val="1A_ADVANCE_-_Prelims20"/>
      <sheetName val="1B_ADVANCE_-_Substructure20"/>
      <sheetName val="2A_MAIN_-_Pre-Construction20"/>
      <sheetName val="2B_MAIN_-_Prelims20"/>
      <sheetName val="1A_ADVANCE_-_Prelims21"/>
      <sheetName val="1B_ADVANCE_-_Substructure21"/>
      <sheetName val="2A_MAIN_-_Pre-Construction21"/>
      <sheetName val="2B_MAIN_-_Prelims21"/>
      <sheetName val="1A_ADVANCE_-_Prelims22"/>
      <sheetName val="1B_ADVANCE_-_Substructure22"/>
      <sheetName val="2A_MAIN_-_Pre-Construction22"/>
      <sheetName val="2B_MAIN_-_Prelims22"/>
      <sheetName val="1A_ADVANCE_-_Prelims23"/>
      <sheetName val="1B_ADVANCE_-_Substructure23"/>
      <sheetName val="2A_MAIN_-_Pre-Construction23"/>
      <sheetName val="2B_MAIN_-_Prelims23"/>
      <sheetName val="1A_ADVANCE_-_Prelims24"/>
      <sheetName val="1B_ADVANCE_-_Substructure24"/>
      <sheetName val="2A_MAIN_-_Pre-Construction24"/>
      <sheetName val="2B_MAIN_-_Prelims24"/>
      <sheetName val="1A_ADVANCE_-_Prelims26"/>
      <sheetName val="1B_ADVANCE_-_Substructure26"/>
      <sheetName val="2A_MAIN_-_Pre-Construction26"/>
      <sheetName val="2B_MAIN_-_Prelims26"/>
      <sheetName val="1A_ADVANCE_-_Prelims25"/>
      <sheetName val="1B_ADVANCE_-_Substructure25"/>
      <sheetName val="2A_MAIN_-_Pre-Construction25"/>
      <sheetName val="2B_MAIN_-_Prelims25"/>
      <sheetName val="1A_ADVANCE_-_Prelims27"/>
      <sheetName val="1B_ADVANCE_-_Substructure27"/>
      <sheetName val="2A_MAIN_-_Pre-Construction27"/>
      <sheetName val="2B_MAIN_-_Prelims27"/>
      <sheetName val="1A_ADVANCE_-_Prelims29"/>
      <sheetName val="1B_ADVANCE_-_Substructure29"/>
      <sheetName val="2A_MAIN_-_Pre-Construction29"/>
      <sheetName val="2B_MAIN_-_Prelims29"/>
      <sheetName val="1A_ADVANCE_-_Prelims30"/>
      <sheetName val="1B_ADVANCE_-_Substructure30"/>
      <sheetName val="2A_MAIN_-_Pre-Construction30"/>
      <sheetName val="2B_MAIN_-_Prelims30"/>
      <sheetName val="1A_ADVANCE_-_Prelims31"/>
      <sheetName val="1B_ADVANCE_-_Substructure31"/>
      <sheetName val="2A_MAIN_-_Pre-Construction31"/>
      <sheetName val="2B_MAIN_-_Prelims31"/>
      <sheetName val="1A_ADVANCE_-_Prelims32"/>
      <sheetName val="1B_ADVANCE_-_Substructure32"/>
      <sheetName val="2A_MAIN_-_Pre-Construction32"/>
      <sheetName val="2B_MAIN_-_Prelims32"/>
      <sheetName val="1A_ADVANCE_-_Prelims33"/>
      <sheetName val="1B_ADVANCE_-_Substructure33"/>
      <sheetName val="2A_MAIN_-_Pre-Construction33"/>
      <sheetName val="2B_MAIN_-_Prelims33"/>
      <sheetName val="1A_ADVANCE_-_Prelims34"/>
      <sheetName val="1B_ADVANCE_-_Substructure34"/>
      <sheetName val="2A_MAIN_-_Pre-Construction34"/>
      <sheetName val="2B_MAIN_-_Prelims34"/>
      <sheetName val="1A_ADVANCE_-_Prelims35"/>
      <sheetName val="1B_ADVANCE_-_Substructure35"/>
      <sheetName val="2A_MAIN_-_Pre-Construction35"/>
      <sheetName val="2B_MAIN_-_Prelims35"/>
      <sheetName val="1A_ADVANCE_-_Prelims36"/>
      <sheetName val="1B_ADVANCE_-_Substructure36"/>
      <sheetName val="2A_MAIN_-_Pre-Construction36"/>
      <sheetName val="2B_MAIN_-_Prelims36"/>
      <sheetName val="1A_ADVANCE_-_Prelims37"/>
      <sheetName val="1B_ADVANCE_-_Substructure37"/>
      <sheetName val="2A_MAIN_-_Pre-Construction37"/>
      <sheetName val="2B_MAIN_-_Prelims37"/>
      <sheetName val="1A_ADVANCE_-_Prelims38"/>
      <sheetName val="1B_ADVANCE_-_Substructure38"/>
      <sheetName val="2A_MAIN_-_Pre-Construction38"/>
      <sheetName val="2B_MAIN_-_Prelims38"/>
      <sheetName val="1A_ADVANCE_-_Prelims39"/>
      <sheetName val="1B_ADVANCE_-_Substructure39"/>
      <sheetName val="2A_MAIN_-_Pre-Construction39"/>
      <sheetName val="2B_MAIN_-_Prelims39"/>
      <sheetName val="1A_ADVANCE_-_Prelims40"/>
      <sheetName val="1B_ADVANCE_-_Substructure40"/>
      <sheetName val="2A_MAIN_-_Pre-Construction40"/>
      <sheetName val="2B_MAIN_-_Prelims40"/>
      <sheetName val="1A_ADVANCE_-_Prelims41"/>
      <sheetName val="1B_ADVANCE_-_Substructure41"/>
      <sheetName val="2A_MAIN_-_Pre-Construction41"/>
      <sheetName val="2B_MAIN_-_Prelims41"/>
      <sheetName val="1A_ADVANCE_-_Prelims42"/>
      <sheetName val="1B_ADVANCE_-_Substructure42"/>
      <sheetName val="2A_MAIN_-_Pre-Construction42"/>
      <sheetName val="2B_MAIN_-_Prelims42"/>
      <sheetName val="1A_ADVANCE_-_Prelims43"/>
      <sheetName val="1B_ADVANCE_-_Substructure43"/>
      <sheetName val="2A_MAIN_-_Pre-Construction43"/>
      <sheetName val="2B_MAIN_-_Prelims43"/>
      <sheetName val="1A_ADVANCE_-_Prelims44"/>
      <sheetName val="1B_ADVANCE_-_Substructure44"/>
      <sheetName val="2A_MAIN_-_Pre-Construction44"/>
      <sheetName val="2B_MAIN_-_Prelims44"/>
      <sheetName val="1A_ADVANCE_-_Prelims45"/>
      <sheetName val="1B_ADVANCE_-_Substructure45"/>
      <sheetName val="2A_MAIN_-_Pre-Construction45"/>
      <sheetName val="2B_MAIN_-_Prelims45"/>
      <sheetName val="1A_ADVANCE_-_Prelims46"/>
      <sheetName val="1B_ADVANCE_-_Substructure46"/>
      <sheetName val="2A_MAIN_-_Pre-Construction46"/>
      <sheetName val="2B_MAIN_-_Prelims46"/>
      <sheetName val="1A_ADVANCE_-_Prelims47"/>
      <sheetName val="1B_ADVANCE_-_Substructure47"/>
      <sheetName val="2A_MAIN_-_Pre-Construction47"/>
      <sheetName val="2B_MAIN_-_Prelims47"/>
      <sheetName val="1A_ADVANCE_-_Prelims48"/>
      <sheetName val="1B_ADVANCE_-_Substructure48"/>
      <sheetName val="2A_MAIN_-_Pre-Construction48"/>
      <sheetName val="2B_MAIN_-_Prelims48"/>
    </sheetNames>
    <sheetDataSet>
      <sheetData sheetId="0" refreshError="1"/>
      <sheetData sheetId="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ge control"/>
      <sheetName val="Notes"/>
      <sheetName val="Cover"/>
      <sheetName val="Document Issue Sheet"/>
      <sheetName val="Contents"/>
      <sheetName val="1.0 Executive Summary"/>
      <sheetName val="2.0 Cost Plan (Model) Summary"/>
      <sheetName val="Shell and Core"/>
      <sheetName val="Template"/>
      <sheetName val="4.0 Basis and Assumptions"/>
      <sheetName val="5.0 Exclusions"/>
      <sheetName val="6.0 Benchmarking Analysis 1"/>
      <sheetName val="6.0 Benchmarking Analysis 2"/>
      <sheetName val="6.0 Benchmarking Analysis 3"/>
      <sheetName val="7.0 Key Parameters"/>
      <sheetName val="8.0 Risks and Opportunities"/>
      <sheetName val="9.0 Outline Specification"/>
      <sheetName val="10.0 Schedule of Floor Areas"/>
      <sheetName val="Cash Flow"/>
      <sheetName val="Flysheets"/>
    </sheetNames>
    <sheetDataSet>
      <sheetData sheetId="0" refreshError="1"/>
      <sheetData sheetId="1">
        <row r="34">
          <cell r="E34" t="str">
            <v>Project Name</v>
          </cell>
        </row>
        <row r="35">
          <cell r="E35">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42">
          <cell r="D42" t="str">
            <v>Contract sum</v>
          </cell>
        </row>
        <row r="43">
          <cell r="D43" t="str">
            <v>Contract start on site</v>
          </cell>
        </row>
        <row r="44">
          <cell r="D44" t="str">
            <v>Duration (max 60)</v>
          </cell>
        </row>
        <row r="45">
          <cell r="D45" t="str">
            <v>Contract completion</v>
          </cell>
          <cell r="E45">
            <v>39295</v>
          </cell>
        </row>
        <row r="46">
          <cell r="D46" t="str">
            <v>Retention percentage</v>
          </cell>
        </row>
        <row r="47">
          <cell r="D47" t="str">
            <v>Retention period</v>
          </cell>
        </row>
        <row r="51">
          <cell r="C51" t="str">
            <v>FORECAST</v>
          </cell>
        </row>
        <row r="52">
          <cell r="C52" t="str">
            <v>Projected Cumulative</v>
          </cell>
          <cell r="D52" t="str">
            <v>Projected Monthly</v>
          </cell>
        </row>
        <row r="53">
          <cell r="B53">
            <v>39114</v>
          </cell>
          <cell r="C53">
            <v>15000</v>
          </cell>
          <cell r="D53">
            <v>15000</v>
          </cell>
        </row>
        <row r="54">
          <cell r="B54">
            <v>39142</v>
          </cell>
          <cell r="C54">
            <v>30000</v>
          </cell>
          <cell r="D54">
            <v>15000</v>
          </cell>
        </row>
        <row r="55">
          <cell r="B55">
            <v>39173</v>
          </cell>
          <cell r="C55">
            <v>46000</v>
          </cell>
          <cell r="D55">
            <v>16000</v>
          </cell>
        </row>
        <row r="56">
          <cell r="B56">
            <v>39203</v>
          </cell>
          <cell r="C56">
            <v>63000</v>
          </cell>
          <cell r="D56">
            <v>17000</v>
          </cell>
        </row>
        <row r="57">
          <cell r="B57">
            <v>39234</v>
          </cell>
          <cell r="C57">
            <v>81000</v>
          </cell>
          <cell r="D57">
            <v>18000</v>
          </cell>
        </row>
        <row r="58">
          <cell r="B58">
            <v>39264</v>
          </cell>
          <cell r="C58">
            <v>100000</v>
          </cell>
          <cell r="D58">
            <v>19000</v>
          </cell>
        </row>
        <row r="59">
          <cell r="B59">
            <v>39295</v>
          </cell>
          <cell r="C59">
            <v>120000</v>
          </cell>
          <cell r="D59">
            <v>20000</v>
          </cell>
        </row>
        <row r="60">
          <cell r="B60">
            <v>39326</v>
          </cell>
          <cell r="C60" t="str">
            <v/>
          </cell>
        </row>
        <row r="61">
          <cell r="B61">
            <v>39356</v>
          </cell>
          <cell r="C61" t="str">
            <v/>
          </cell>
        </row>
        <row r="62">
          <cell r="B62">
            <v>39387</v>
          </cell>
          <cell r="C62" t="str">
            <v/>
          </cell>
        </row>
        <row r="63">
          <cell r="B63">
            <v>39417</v>
          </cell>
          <cell r="C63" t="str">
            <v/>
          </cell>
        </row>
        <row r="64">
          <cell r="B64">
            <v>39448</v>
          </cell>
          <cell r="C64" t="str">
            <v/>
          </cell>
        </row>
        <row r="65">
          <cell r="B65">
            <v>39479</v>
          </cell>
          <cell r="C65" t="str">
            <v/>
          </cell>
        </row>
        <row r="66">
          <cell r="B66">
            <v>39508</v>
          </cell>
          <cell r="C66" t="str">
            <v/>
          </cell>
        </row>
        <row r="67">
          <cell r="B67">
            <v>39539</v>
          </cell>
          <cell r="C67" t="str">
            <v/>
          </cell>
        </row>
        <row r="68">
          <cell r="B68">
            <v>39569</v>
          </cell>
          <cell r="C68" t="str">
            <v/>
          </cell>
        </row>
        <row r="69">
          <cell r="B69">
            <v>39600</v>
          </cell>
          <cell r="C69" t="str">
            <v/>
          </cell>
        </row>
        <row r="70">
          <cell r="B70">
            <v>39630</v>
          </cell>
          <cell r="C70" t="str">
            <v/>
          </cell>
        </row>
        <row r="71">
          <cell r="B71">
            <v>39661</v>
          </cell>
          <cell r="C71" t="str">
            <v/>
          </cell>
        </row>
        <row r="72">
          <cell r="B72">
            <v>39692</v>
          </cell>
          <cell r="C72" t="str">
            <v/>
          </cell>
        </row>
        <row r="73">
          <cell r="B73">
            <v>39722</v>
          </cell>
          <cell r="C73" t="str">
            <v/>
          </cell>
        </row>
        <row r="74">
          <cell r="B74">
            <v>39753</v>
          </cell>
          <cell r="C74" t="str">
            <v/>
          </cell>
        </row>
        <row r="75">
          <cell r="B75">
            <v>39783</v>
          </cell>
          <cell r="C75" t="str">
            <v/>
          </cell>
        </row>
        <row r="76">
          <cell r="B76">
            <v>39814</v>
          </cell>
          <cell r="C76" t="str">
            <v/>
          </cell>
        </row>
        <row r="77">
          <cell r="B77">
            <v>39845</v>
          </cell>
          <cell r="C77" t="str">
            <v/>
          </cell>
        </row>
        <row r="78">
          <cell r="B78">
            <v>39873</v>
          </cell>
          <cell r="C78" t="str">
            <v/>
          </cell>
        </row>
        <row r="79">
          <cell r="B79">
            <v>39904</v>
          </cell>
          <cell r="C79" t="str">
            <v/>
          </cell>
        </row>
        <row r="80">
          <cell r="B80">
            <v>39934</v>
          </cell>
          <cell r="C80" t="str">
            <v/>
          </cell>
        </row>
        <row r="81">
          <cell r="B81">
            <v>39965</v>
          </cell>
          <cell r="C81" t="str">
            <v/>
          </cell>
        </row>
        <row r="82">
          <cell r="B82">
            <v>39995</v>
          </cell>
          <cell r="C82" t="str">
            <v/>
          </cell>
        </row>
        <row r="83">
          <cell r="B83">
            <v>40026</v>
          </cell>
          <cell r="C83" t="str">
            <v/>
          </cell>
        </row>
        <row r="84">
          <cell r="B84">
            <v>40057</v>
          </cell>
          <cell r="C84" t="str">
            <v/>
          </cell>
        </row>
        <row r="85">
          <cell r="B85">
            <v>40087</v>
          </cell>
          <cell r="C85" t="str">
            <v/>
          </cell>
        </row>
        <row r="86">
          <cell r="B86">
            <v>40118</v>
          </cell>
          <cell r="C86" t="str">
            <v/>
          </cell>
        </row>
        <row r="87">
          <cell r="B87">
            <v>40148</v>
          </cell>
          <cell r="C87" t="str">
            <v/>
          </cell>
        </row>
        <row r="88">
          <cell r="B88">
            <v>40179</v>
          </cell>
          <cell r="C88" t="str">
            <v/>
          </cell>
        </row>
        <row r="89">
          <cell r="B89">
            <v>40210</v>
          </cell>
          <cell r="C89" t="str">
            <v/>
          </cell>
        </row>
        <row r="90">
          <cell r="B90">
            <v>40238</v>
          </cell>
          <cell r="C90" t="str">
            <v/>
          </cell>
        </row>
        <row r="91">
          <cell r="B91">
            <v>40269</v>
          </cell>
          <cell r="C91" t="str">
            <v/>
          </cell>
        </row>
        <row r="92">
          <cell r="B92">
            <v>40299</v>
          </cell>
          <cell r="C92" t="str">
            <v/>
          </cell>
        </row>
        <row r="93">
          <cell r="B93">
            <v>40330</v>
          </cell>
          <cell r="C93" t="str">
            <v/>
          </cell>
        </row>
        <row r="94">
          <cell r="B94">
            <v>40360</v>
          </cell>
          <cell r="C94" t="str">
            <v/>
          </cell>
        </row>
        <row r="95">
          <cell r="B95">
            <v>40391</v>
          </cell>
          <cell r="C95" t="str">
            <v/>
          </cell>
        </row>
        <row r="96">
          <cell r="B96">
            <v>40422</v>
          </cell>
          <cell r="C96" t="str">
            <v/>
          </cell>
        </row>
        <row r="97">
          <cell r="B97">
            <v>40452</v>
          </cell>
          <cell r="C97" t="str">
            <v/>
          </cell>
        </row>
        <row r="98">
          <cell r="B98">
            <v>40483</v>
          </cell>
          <cell r="C98" t="str">
            <v/>
          </cell>
        </row>
        <row r="99">
          <cell r="B99">
            <v>40513</v>
          </cell>
          <cell r="C99" t="str">
            <v/>
          </cell>
        </row>
        <row r="100">
          <cell r="B100">
            <v>40544</v>
          </cell>
          <cell r="C100" t="str">
            <v/>
          </cell>
        </row>
        <row r="101">
          <cell r="B101">
            <v>40575</v>
          </cell>
          <cell r="C101" t="str">
            <v/>
          </cell>
        </row>
        <row r="102">
          <cell r="B102">
            <v>40603</v>
          </cell>
          <cell r="C102" t="str">
            <v/>
          </cell>
        </row>
        <row r="103">
          <cell r="C103" t="str">
            <v/>
          </cell>
        </row>
        <row r="104">
          <cell r="C104" t="str">
            <v/>
          </cell>
        </row>
        <row r="105">
          <cell r="C105" t="str">
            <v/>
          </cell>
        </row>
        <row r="106">
          <cell r="C106" t="str">
            <v/>
          </cell>
        </row>
        <row r="107">
          <cell r="C107" t="str">
            <v/>
          </cell>
        </row>
        <row r="108">
          <cell r="C108" t="str">
            <v/>
          </cell>
        </row>
        <row r="109">
          <cell r="C109" t="str">
            <v/>
          </cell>
        </row>
        <row r="110">
          <cell r="C110" t="str">
            <v/>
          </cell>
        </row>
        <row r="111">
          <cell r="C111" t="str">
            <v/>
          </cell>
        </row>
        <row r="112">
          <cell r="C112" t="str">
            <v/>
          </cell>
        </row>
      </sheetData>
      <sheetData sheetId="1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ge control"/>
      <sheetName val="Notes"/>
      <sheetName val="Cover"/>
      <sheetName val="Document Issue Sheet"/>
      <sheetName val="Contents"/>
      <sheetName val="1.0 Executive Summary"/>
      <sheetName val="2.0 Cost Plan (Model) Summary"/>
      <sheetName val="Shell and Core"/>
      <sheetName val="Template"/>
      <sheetName val="4.0 Basis and Assumptions"/>
      <sheetName val="5.0 Exclusions"/>
      <sheetName val="6.0 Benchmarking Analysis 1"/>
      <sheetName val="6.0 Benchmarking Analysis 2"/>
      <sheetName val="6.0 Benchmarking Analysis 3"/>
      <sheetName val="7.0 Key Parameters"/>
      <sheetName val="8.0 Risks and Opportunities"/>
      <sheetName val="9.0 Outline Specification"/>
      <sheetName val="10.0 Schedule of Floor Areas"/>
      <sheetName val="Cash Flow"/>
      <sheetName val="Flysheets"/>
    </sheetNames>
    <sheetDataSet>
      <sheetData sheetId="0" refreshError="1"/>
      <sheetData sheetId="1">
        <row r="34">
          <cell r="E34" t="str">
            <v>Project Name</v>
          </cell>
        </row>
        <row r="35">
          <cell r="E35">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42">
          <cell r="D42" t="str">
            <v>Contract sum</v>
          </cell>
        </row>
        <row r="43">
          <cell r="D43" t="str">
            <v>Contract start on site</v>
          </cell>
        </row>
        <row r="44">
          <cell r="D44" t="str">
            <v>Duration (max 60)</v>
          </cell>
        </row>
        <row r="45">
          <cell r="D45" t="str">
            <v>Contract completion</v>
          </cell>
          <cell r="E45">
            <v>39295</v>
          </cell>
        </row>
        <row r="46">
          <cell r="D46" t="str">
            <v>Retention percentage</v>
          </cell>
        </row>
        <row r="47">
          <cell r="D47" t="str">
            <v>Retention period</v>
          </cell>
        </row>
        <row r="51">
          <cell r="C51" t="str">
            <v>FORECAST</v>
          </cell>
        </row>
        <row r="52">
          <cell r="C52" t="str">
            <v>Projected Cumulative</v>
          </cell>
          <cell r="D52" t="str">
            <v>Projected Monthly</v>
          </cell>
        </row>
        <row r="53">
          <cell r="B53">
            <v>39114</v>
          </cell>
          <cell r="C53">
            <v>15000</v>
          </cell>
          <cell r="D53">
            <v>15000</v>
          </cell>
        </row>
        <row r="54">
          <cell r="B54">
            <v>39142</v>
          </cell>
          <cell r="C54">
            <v>30000</v>
          </cell>
          <cell r="D54">
            <v>15000</v>
          </cell>
        </row>
        <row r="55">
          <cell r="B55">
            <v>39173</v>
          </cell>
          <cell r="C55">
            <v>46000</v>
          </cell>
          <cell r="D55">
            <v>16000</v>
          </cell>
        </row>
        <row r="56">
          <cell r="B56">
            <v>39203</v>
          </cell>
          <cell r="C56">
            <v>63000</v>
          </cell>
          <cell r="D56">
            <v>17000</v>
          </cell>
        </row>
        <row r="57">
          <cell r="B57">
            <v>39234</v>
          </cell>
          <cell r="C57">
            <v>81000</v>
          </cell>
          <cell r="D57">
            <v>18000</v>
          </cell>
        </row>
        <row r="58">
          <cell r="B58">
            <v>39264</v>
          </cell>
          <cell r="C58">
            <v>100000</v>
          </cell>
          <cell r="D58">
            <v>19000</v>
          </cell>
        </row>
        <row r="59">
          <cell r="B59">
            <v>39295</v>
          </cell>
          <cell r="C59">
            <v>120000</v>
          </cell>
          <cell r="D59">
            <v>20000</v>
          </cell>
        </row>
        <row r="60">
          <cell r="B60">
            <v>39326</v>
          </cell>
          <cell r="C60"/>
        </row>
        <row r="61">
          <cell r="B61">
            <v>39356</v>
          </cell>
          <cell r="C61"/>
        </row>
        <row r="62">
          <cell r="B62">
            <v>39387</v>
          </cell>
          <cell r="C62"/>
        </row>
        <row r="63">
          <cell r="B63">
            <v>39417</v>
          </cell>
          <cell r="C63"/>
        </row>
        <row r="64">
          <cell r="B64">
            <v>39448</v>
          </cell>
          <cell r="C64"/>
        </row>
        <row r="65">
          <cell r="B65">
            <v>39479</v>
          </cell>
          <cell r="C65"/>
        </row>
        <row r="66">
          <cell r="B66">
            <v>39508</v>
          </cell>
          <cell r="C66"/>
        </row>
        <row r="67">
          <cell r="B67">
            <v>39539</v>
          </cell>
          <cell r="C67"/>
        </row>
        <row r="68">
          <cell r="B68">
            <v>39569</v>
          </cell>
          <cell r="C68"/>
        </row>
        <row r="69">
          <cell r="B69">
            <v>39600</v>
          </cell>
          <cell r="C69"/>
        </row>
        <row r="70">
          <cell r="B70">
            <v>39630</v>
          </cell>
          <cell r="C70"/>
        </row>
        <row r="71">
          <cell r="B71">
            <v>39661</v>
          </cell>
          <cell r="C71"/>
        </row>
        <row r="72">
          <cell r="B72">
            <v>39692</v>
          </cell>
          <cell r="C72"/>
        </row>
        <row r="73">
          <cell r="B73">
            <v>39722</v>
          </cell>
          <cell r="C73"/>
        </row>
        <row r="74">
          <cell r="B74">
            <v>39753</v>
          </cell>
          <cell r="C74"/>
        </row>
        <row r="75">
          <cell r="B75">
            <v>39783</v>
          </cell>
          <cell r="C75"/>
        </row>
        <row r="76">
          <cell r="B76">
            <v>39814</v>
          </cell>
          <cell r="C76"/>
        </row>
        <row r="77">
          <cell r="B77">
            <v>39845</v>
          </cell>
          <cell r="C77"/>
        </row>
        <row r="78">
          <cell r="B78">
            <v>39873</v>
          </cell>
          <cell r="C78"/>
        </row>
        <row r="79">
          <cell r="B79">
            <v>39904</v>
          </cell>
          <cell r="C79"/>
        </row>
        <row r="80">
          <cell r="B80">
            <v>39934</v>
          </cell>
          <cell r="C80"/>
        </row>
        <row r="81">
          <cell r="B81">
            <v>39965</v>
          </cell>
          <cell r="C81"/>
        </row>
        <row r="82">
          <cell r="B82">
            <v>39995</v>
          </cell>
          <cell r="C82"/>
        </row>
        <row r="83">
          <cell r="B83">
            <v>40026</v>
          </cell>
          <cell r="C83"/>
        </row>
        <row r="84">
          <cell r="B84">
            <v>40057</v>
          </cell>
          <cell r="C84"/>
        </row>
        <row r="85">
          <cell r="B85">
            <v>40087</v>
          </cell>
          <cell r="C85"/>
        </row>
        <row r="86">
          <cell r="B86">
            <v>40118</v>
          </cell>
          <cell r="C86"/>
        </row>
        <row r="87">
          <cell r="B87">
            <v>40148</v>
          </cell>
          <cell r="C87"/>
        </row>
        <row r="88">
          <cell r="B88">
            <v>40179</v>
          </cell>
          <cell r="C88"/>
        </row>
        <row r="89">
          <cell r="B89">
            <v>40210</v>
          </cell>
          <cell r="C89"/>
        </row>
        <row r="90">
          <cell r="B90">
            <v>40238</v>
          </cell>
          <cell r="C90"/>
        </row>
        <row r="91">
          <cell r="B91">
            <v>40269</v>
          </cell>
          <cell r="C91"/>
        </row>
        <row r="92">
          <cell r="B92">
            <v>40299</v>
          </cell>
          <cell r="C92"/>
        </row>
        <row r="93">
          <cell r="B93">
            <v>40330</v>
          </cell>
          <cell r="C93"/>
        </row>
        <row r="94">
          <cell r="B94">
            <v>40360</v>
          </cell>
          <cell r="C94"/>
        </row>
        <row r="95">
          <cell r="B95">
            <v>40391</v>
          </cell>
          <cell r="C95"/>
        </row>
        <row r="96">
          <cell r="B96">
            <v>40422</v>
          </cell>
          <cell r="C96"/>
        </row>
        <row r="97">
          <cell r="B97">
            <v>40452</v>
          </cell>
          <cell r="C97"/>
        </row>
        <row r="98">
          <cell r="B98">
            <v>40483</v>
          </cell>
          <cell r="C98"/>
        </row>
        <row r="99">
          <cell r="B99">
            <v>40513</v>
          </cell>
          <cell r="C99"/>
        </row>
        <row r="100">
          <cell r="B100">
            <v>40544</v>
          </cell>
          <cell r="C100"/>
        </row>
        <row r="101">
          <cell r="B101">
            <v>40575</v>
          </cell>
          <cell r="C101"/>
        </row>
        <row r="102">
          <cell r="B102">
            <v>40603</v>
          </cell>
          <cell r="C102"/>
        </row>
        <row r="103">
          <cell r="C103"/>
        </row>
        <row r="104">
          <cell r="C104"/>
        </row>
        <row r="105">
          <cell r="C105"/>
        </row>
        <row r="106">
          <cell r="C106"/>
        </row>
        <row r="107">
          <cell r="C107"/>
        </row>
        <row r="108">
          <cell r="C108"/>
        </row>
        <row r="109">
          <cell r="C109"/>
        </row>
        <row r="110">
          <cell r="C110"/>
        </row>
        <row r="111">
          <cell r="C111"/>
        </row>
        <row r="112">
          <cell r="C112"/>
        </row>
      </sheetData>
      <sheetData sheetId="19"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E2036-D760-483F-8F06-98367A96E4E9}">
  <sheetPr>
    <pageSetUpPr fitToPage="1"/>
  </sheetPr>
  <dimension ref="F2:V88"/>
  <sheetViews>
    <sheetView showGridLines="0" tabSelected="1" view="pageBreakPreview" topLeftCell="A19" zoomScale="70" zoomScaleNormal="100" zoomScaleSheetLayoutView="70" workbookViewId="0">
      <selection activeCell="C52" sqref="C51:C52"/>
    </sheetView>
  </sheetViews>
  <sheetFormatPr defaultColWidth="9" defaultRowHeight="13.5" x14ac:dyDescent="0.35"/>
  <cols>
    <col min="1" max="4" width="9" style="3"/>
    <col min="5" max="5" width="6.75" style="3" customWidth="1"/>
    <col min="6" max="6" width="10.625" style="3" customWidth="1"/>
    <col min="7" max="7" width="42.625" style="3" customWidth="1"/>
    <col min="8" max="8" width="9.625" style="3" customWidth="1"/>
    <col min="9" max="9" width="6.625" style="55" customWidth="1"/>
    <col min="10" max="10" width="6.75" style="55" customWidth="1"/>
    <col min="11" max="11" width="7.75" style="55" customWidth="1"/>
    <col min="12" max="12" width="12" style="3" customWidth="1"/>
    <col min="13" max="13" width="124.75" style="58" customWidth="1"/>
    <col min="14" max="14" width="11.125" style="3" bestFit="1" customWidth="1"/>
    <col min="15" max="16" width="9" style="3"/>
    <col min="17" max="17" width="12.5" style="3" customWidth="1"/>
    <col min="18" max="18" width="9" style="3"/>
    <col min="19" max="19" width="3" style="3" customWidth="1"/>
    <col min="20" max="20" width="8.625" style="3" customWidth="1"/>
    <col min="21" max="21" width="2.625" style="3" customWidth="1"/>
    <col min="22" max="16384" width="9" style="3"/>
  </cols>
  <sheetData>
    <row r="2" spans="6:22" ht="14.25" customHeight="1" x14ac:dyDescent="0.4">
      <c r="F2" s="24"/>
      <c r="G2" s="13"/>
      <c r="H2" s="25"/>
      <c r="I2" s="26"/>
      <c r="J2" s="26"/>
      <c r="K2" s="26"/>
      <c r="L2" s="27"/>
      <c r="M2" s="28"/>
    </row>
    <row r="3" spans="6:22" s="29" customFormat="1" ht="22.5" customHeight="1" x14ac:dyDescent="0.4">
      <c r="G3" s="13"/>
      <c r="H3" s="15"/>
      <c r="I3" s="16"/>
      <c r="J3" s="16"/>
      <c r="K3" s="16"/>
      <c r="L3" s="17"/>
      <c r="M3" s="17"/>
    </row>
    <row r="4" spans="6:22" s="30" customFormat="1" ht="14.25" customHeight="1" x14ac:dyDescent="0.4">
      <c r="G4" s="31"/>
      <c r="H4" s="32"/>
      <c r="I4" s="33"/>
      <c r="J4" s="33"/>
      <c r="K4" s="33"/>
      <c r="L4" s="32"/>
      <c r="M4" s="34"/>
    </row>
    <row r="5" spans="6:22" ht="14.25" customHeight="1" x14ac:dyDescent="0.4">
      <c r="G5" s="61"/>
      <c r="H5" s="62"/>
      <c r="I5" s="62"/>
      <c r="J5" s="62"/>
      <c r="K5" s="62"/>
      <c r="L5" s="62"/>
      <c r="M5" s="63"/>
    </row>
    <row r="6" spans="6:22" ht="14.25" customHeight="1" x14ac:dyDescent="0.4">
      <c r="G6" s="61"/>
      <c r="H6" s="62"/>
      <c r="I6" s="62"/>
      <c r="J6" s="62"/>
      <c r="K6" s="62"/>
      <c r="L6" s="62"/>
      <c r="M6" s="63"/>
    </row>
    <row r="7" spans="6:22" s="30" customFormat="1" ht="14.25" customHeight="1" x14ac:dyDescent="0.45">
      <c r="F7" s="33"/>
      <c r="G7" s="33"/>
      <c r="H7" s="64"/>
      <c r="I7" s="64"/>
      <c r="J7" s="64"/>
      <c r="K7" s="64"/>
      <c r="L7" s="64"/>
      <c r="M7" s="65"/>
      <c r="R7" s="66"/>
      <c r="S7" s="66"/>
      <c r="T7" s="66"/>
      <c r="U7" s="66"/>
      <c r="V7" s="66"/>
    </row>
    <row r="8" spans="6:22" ht="14.25" customHeight="1" x14ac:dyDescent="0.35">
      <c r="H8" s="57"/>
      <c r="I8" s="56"/>
      <c r="J8" s="56"/>
      <c r="K8" s="56"/>
      <c r="L8" s="57"/>
      <c r="R8" s="67"/>
      <c r="S8" s="67"/>
      <c r="T8" s="67"/>
      <c r="U8" s="67"/>
      <c r="V8" s="67"/>
    </row>
    <row r="9" spans="6:22" ht="14.25" customHeight="1" x14ac:dyDescent="0.4">
      <c r="F9" s="68"/>
      <c r="G9" s="69"/>
      <c r="H9" s="70"/>
      <c r="I9" s="56"/>
      <c r="J9" s="56"/>
      <c r="K9" s="56"/>
      <c r="L9" s="56"/>
      <c r="P9" s="71"/>
    </row>
    <row r="10" spans="6:22" ht="14.25" customHeight="1" x14ac:dyDescent="0.35">
      <c r="F10" s="68"/>
      <c r="G10" s="69"/>
      <c r="H10" s="72"/>
      <c r="I10" s="56"/>
      <c r="J10" s="56"/>
      <c r="K10" s="56"/>
      <c r="L10" s="56"/>
      <c r="R10" s="67"/>
      <c r="S10" s="67"/>
      <c r="T10" s="67"/>
      <c r="U10" s="67"/>
      <c r="V10" s="67"/>
    </row>
    <row r="11" spans="6:22" ht="14.25" customHeight="1" x14ac:dyDescent="0.35">
      <c r="F11" s="68"/>
      <c r="G11" s="69"/>
      <c r="H11" s="70"/>
      <c r="I11" s="56"/>
      <c r="J11" s="56"/>
      <c r="K11" s="56"/>
      <c r="L11" s="56"/>
      <c r="R11" s="67"/>
      <c r="S11" s="67"/>
      <c r="T11" s="67"/>
      <c r="U11" s="67"/>
      <c r="V11" s="67"/>
    </row>
    <row r="12" spans="6:22" ht="14.25" customHeight="1" x14ac:dyDescent="0.35">
      <c r="F12" s="68"/>
      <c r="G12" s="69"/>
      <c r="H12" s="72"/>
      <c r="I12" s="56"/>
      <c r="J12" s="56"/>
      <c r="K12" s="56"/>
      <c r="L12" s="57"/>
      <c r="R12" s="67"/>
      <c r="S12" s="67"/>
      <c r="T12" s="67"/>
      <c r="U12" s="67"/>
      <c r="V12" s="67"/>
    </row>
    <row r="13" spans="6:22" ht="14.25" customHeight="1" x14ac:dyDescent="0.35">
      <c r="F13" s="68"/>
      <c r="G13" s="69"/>
      <c r="H13" s="70"/>
      <c r="I13" s="56"/>
      <c r="J13" s="56"/>
      <c r="K13" s="56"/>
      <c r="L13" s="57"/>
      <c r="R13" s="67"/>
      <c r="S13" s="67"/>
      <c r="T13" s="67"/>
      <c r="U13" s="67"/>
      <c r="V13" s="67"/>
    </row>
    <row r="14" spans="6:22" ht="14.25" customHeight="1" x14ac:dyDescent="0.35">
      <c r="F14" s="68"/>
      <c r="G14" s="73"/>
      <c r="H14" s="72"/>
      <c r="I14" s="56"/>
      <c r="J14" s="56"/>
      <c r="K14" s="56"/>
      <c r="L14" s="57"/>
      <c r="N14" s="2"/>
      <c r="R14" s="67"/>
      <c r="S14" s="67"/>
      <c r="T14" s="67"/>
      <c r="U14" s="67"/>
      <c r="V14" s="67"/>
    </row>
    <row r="15" spans="6:22" ht="14.25" customHeight="1" x14ac:dyDescent="0.35">
      <c r="F15" s="68"/>
      <c r="H15" s="72"/>
      <c r="I15" s="56"/>
      <c r="J15" s="56"/>
      <c r="K15" s="56"/>
      <c r="L15" s="56"/>
      <c r="N15" s="2"/>
      <c r="R15" s="67"/>
      <c r="S15" s="67"/>
      <c r="T15" s="67"/>
      <c r="U15" s="67"/>
      <c r="V15" s="67"/>
    </row>
    <row r="16" spans="6:22" ht="14.25" customHeight="1" x14ac:dyDescent="0.35">
      <c r="F16" s="30"/>
      <c r="H16" s="72"/>
      <c r="I16" s="56"/>
      <c r="J16" s="56"/>
      <c r="K16" s="56"/>
      <c r="L16" s="57"/>
      <c r="N16" s="2"/>
      <c r="R16" s="67"/>
      <c r="S16" s="67"/>
      <c r="T16" s="67"/>
      <c r="U16" s="67"/>
      <c r="V16" s="67"/>
    </row>
    <row r="17" spans="6:22" ht="14.25" customHeight="1" x14ac:dyDescent="0.35">
      <c r="F17" s="30"/>
      <c r="H17" s="72"/>
      <c r="I17" s="56"/>
      <c r="J17" s="56"/>
      <c r="K17" s="56"/>
      <c r="L17" s="57"/>
      <c r="R17" s="67"/>
      <c r="S17" s="67"/>
      <c r="T17" s="67"/>
      <c r="U17" s="67"/>
      <c r="V17" s="67"/>
    </row>
    <row r="18" spans="6:22" ht="14.25" customHeight="1" x14ac:dyDescent="0.35">
      <c r="F18" s="30"/>
      <c r="H18" s="72"/>
      <c r="I18" s="56"/>
      <c r="J18" s="56"/>
      <c r="K18" s="56"/>
      <c r="L18" s="57"/>
      <c r="R18" s="67"/>
      <c r="S18" s="67"/>
      <c r="T18" s="67"/>
      <c r="U18" s="67"/>
      <c r="V18" s="67"/>
    </row>
    <row r="19" spans="6:22" ht="14.25" customHeight="1" x14ac:dyDescent="0.35">
      <c r="F19" s="30"/>
      <c r="H19" s="72"/>
      <c r="I19" s="56"/>
      <c r="J19" s="56"/>
      <c r="K19" s="56"/>
      <c r="L19" s="57"/>
      <c r="R19" s="67"/>
      <c r="S19" s="67"/>
      <c r="T19" s="67"/>
      <c r="U19" s="67"/>
      <c r="V19" s="67"/>
    </row>
    <row r="20" spans="6:22" ht="14.25" customHeight="1" x14ac:dyDescent="0.35">
      <c r="F20" s="30"/>
      <c r="H20" s="72"/>
      <c r="I20" s="56"/>
      <c r="J20" s="56"/>
      <c r="K20" s="56"/>
      <c r="L20" s="57"/>
      <c r="R20" s="67"/>
      <c r="S20" s="67"/>
      <c r="T20" s="67"/>
      <c r="U20" s="67"/>
      <c r="V20" s="67"/>
    </row>
    <row r="21" spans="6:22" ht="14.25" customHeight="1" x14ac:dyDescent="0.4">
      <c r="F21" s="30"/>
      <c r="H21" s="72"/>
      <c r="I21" s="56"/>
      <c r="J21" s="56"/>
      <c r="K21" s="56"/>
      <c r="L21" s="57"/>
      <c r="P21" s="27"/>
      <c r="R21" s="67"/>
      <c r="S21" s="67"/>
      <c r="T21" s="67"/>
      <c r="U21" s="67"/>
      <c r="V21" s="67"/>
    </row>
    <row r="22" spans="6:22" ht="14.25" customHeight="1" x14ac:dyDescent="0.35">
      <c r="F22" s="30"/>
      <c r="I22" s="56"/>
      <c r="J22" s="56"/>
      <c r="K22" s="56"/>
      <c r="L22" s="57"/>
      <c r="R22" s="67"/>
      <c r="S22" s="67"/>
      <c r="T22" s="67"/>
      <c r="U22" s="67"/>
      <c r="V22" s="67"/>
    </row>
    <row r="23" spans="6:22" ht="14.25" customHeight="1" x14ac:dyDescent="0.4">
      <c r="F23" s="30"/>
      <c r="H23" s="72"/>
      <c r="I23" s="56"/>
      <c r="J23" s="56"/>
      <c r="K23" s="56"/>
      <c r="L23" s="57"/>
      <c r="P23" s="27"/>
      <c r="R23" s="67"/>
      <c r="S23" s="67"/>
      <c r="T23" s="67"/>
      <c r="U23" s="67"/>
      <c r="V23" s="67"/>
    </row>
    <row r="24" spans="6:22" ht="14.25" customHeight="1" x14ac:dyDescent="0.35">
      <c r="F24" s="30"/>
      <c r="I24" s="56"/>
      <c r="J24" s="56"/>
      <c r="K24" s="56"/>
      <c r="L24" s="57"/>
      <c r="R24" s="67"/>
      <c r="S24" s="67"/>
      <c r="T24" s="67"/>
      <c r="U24" s="67"/>
      <c r="V24" s="67"/>
    </row>
    <row r="25" spans="6:22" ht="14.25" customHeight="1" x14ac:dyDescent="0.35">
      <c r="F25" s="30"/>
      <c r="H25" s="72"/>
      <c r="I25" s="56"/>
      <c r="J25" s="56"/>
      <c r="K25" s="56"/>
      <c r="L25" s="57"/>
      <c r="R25" s="67"/>
      <c r="S25" s="67"/>
      <c r="T25" s="67"/>
      <c r="U25" s="67"/>
      <c r="V25" s="67"/>
    </row>
    <row r="26" spans="6:22" ht="14.25" customHeight="1" x14ac:dyDescent="0.4">
      <c r="F26" s="30"/>
      <c r="G26" s="74"/>
      <c r="H26" s="58"/>
      <c r="I26" s="56"/>
      <c r="J26" s="56"/>
      <c r="K26" s="56"/>
      <c r="L26" s="57"/>
      <c r="P26" s="27"/>
      <c r="Q26" s="27"/>
      <c r="R26" s="75"/>
      <c r="S26" s="75"/>
      <c r="T26" s="75"/>
      <c r="U26" s="75"/>
      <c r="V26" s="75"/>
    </row>
    <row r="27" spans="6:22" ht="14.25" customHeight="1" x14ac:dyDescent="0.35">
      <c r="G27" s="74"/>
      <c r="I27" s="56"/>
      <c r="J27" s="56"/>
      <c r="K27" s="56"/>
      <c r="L27" s="57"/>
      <c r="R27" s="67"/>
      <c r="S27" s="67"/>
      <c r="T27" s="67"/>
      <c r="U27" s="67"/>
      <c r="V27" s="67"/>
    </row>
    <row r="28" spans="6:22" ht="14.25" customHeight="1" x14ac:dyDescent="0.35">
      <c r="G28" s="74"/>
      <c r="H28" s="72"/>
      <c r="I28" s="56"/>
      <c r="J28" s="56"/>
      <c r="K28" s="56"/>
      <c r="L28" s="57"/>
      <c r="R28" s="67"/>
      <c r="S28" s="67"/>
      <c r="T28" s="67"/>
      <c r="U28" s="67"/>
      <c r="V28" s="67"/>
    </row>
    <row r="29" spans="6:22" ht="14.25" customHeight="1" x14ac:dyDescent="0.35">
      <c r="H29" s="72"/>
      <c r="I29" s="56"/>
      <c r="J29" s="56"/>
      <c r="K29" s="56"/>
      <c r="L29" s="57"/>
      <c r="R29" s="67"/>
      <c r="S29" s="67"/>
      <c r="T29" s="67"/>
      <c r="U29" s="67"/>
      <c r="V29" s="67"/>
    </row>
    <row r="30" spans="6:22" ht="14.25" customHeight="1" x14ac:dyDescent="0.35">
      <c r="G30" s="74"/>
      <c r="H30" s="72"/>
      <c r="I30" s="56"/>
      <c r="J30" s="56"/>
      <c r="K30" s="56"/>
      <c r="L30" s="57"/>
      <c r="R30" s="67"/>
      <c r="S30" s="67"/>
      <c r="T30" s="67"/>
      <c r="U30" s="67"/>
      <c r="V30" s="67"/>
    </row>
    <row r="31" spans="6:22" ht="14.25" customHeight="1" x14ac:dyDescent="0.35">
      <c r="H31" s="72"/>
      <c r="I31" s="56"/>
      <c r="J31" s="56"/>
      <c r="K31" s="56"/>
      <c r="L31" s="57"/>
      <c r="R31" s="67"/>
      <c r="S31" s="67"/>
      <c r="T31" s="67"/>
      <c r="U31" s="67"/>
      <c r="V31" s="67"/>
    </row>
    <row r="32" spans="6:22" ht="14.25" customHeight="1" x14ac:dyDescent="0.35">
      <c r="G32" s="74"/>
      <c r="H32" s="72"/>
      <c r="I32" s="56"/>
      <c r="J32" s="56"/>
      <c r="K32" s="56"/>
      <c r="L32" s="57"/>
      <c r="R32" s="67"/>
      <c r="S32" s="67"/>
      <c r="T32" s="67"/>
      <c r="U32" s="67"/>
      <c r="V32" s="67"/>
    </row>
    <row r="33" spans="8:22" ht="14.25" customHeight="1" x14ac:dyDescent="0.35">
      <c r="I33" s="56"/>
      <c r="J33" s="56"/>
      <c r="K33" s="56"/>
      <c r="L33" s="57"/>
      <c r="R33" s="67"/>
      <c r="S33" s="67"/>
      <c r="T33" s="67"/>
      <c r="U33" s="67"/>
      <c r="V33" s="67"/>
    </row>
    <row r="34" spans="8:22" ht="14.25" customHeight="1" x14ac:dyDescent="0.35">
      <c r="H34" s="72"/>
      <c r="I34" s="56"/>
      <c r="J34" s="56"/>
      <c r="K34" s="56"/>
      <c r="L34" s="57"/>
    </row>
    <row r="35" spans="8:22" ht="14.25" customHeight="1" x14ac:dyDescent="0.35">
      <c r="H35" s="57"/>
      <c r="I35" s="56"/>
      <c r="J35" s="56"/>
      <c r="K35" s="56"/>
      <c r="L35" s="57"/>
    </row>
    <row r="36" spans="8:22" ht="14.25" customHeight="1" x14ac:dyDescent="0.35">
      <c r="H36" s="57"/>
      <c r="I36" s="56"/>
      <c r="J36" s="56"/>
      <c r="K36" s="56"/>
      <c r="L36" s="57"/>
    </row>
    <row r="37" spans="8:22" ht="14.25" customHeight="1" x14ac:dyDescent="0.35">
      <c r="H37" s="57"/>
      <c r="I37" s="56"/>
      <c r="J37" s="56"/>
      <c r="K37" s="56"/>
      <c r="L37" s="57"/>
    </row>
    <row r="38" spans="8:22" ht="14.25" customHeight="1" x14ac:dyDescent="0.35">
      <c r="H38" s="57"/>
      <c r="I38" s="56"/>
      <c r="J38" s="56"/>
      <c r="K38" s="56"/>
      <c r="L38" s="57"/>
    </row>
    <row r="39" spans="8:22" ht="14.25" customHeight="1" x14ac:dyDescent="0.35">
      <c r="H39" s="57"/>
      <c r="I39" s="56"/>
      <c r="J39" s="56"/>
      <c r="K39" s="56"/>
      <c r="L39" s="57"/>
    </row>
    <row r="40" spans="8:22" ht="14.25" customHeight="1" x14ac:dyDescent="0.35">
      <c r="H40" s="57"/>
      <c r="I40" s="56"/>
      <c r="J40" s="56"/>
      <c r="K40" s="56"/>
      <c r="L40" s="57"/>
    </row>
    <row r="41" spans="8:22" ht="14.25" customHeight="1" x14ac:dyDescent="0.35">
      <c r="H41" s="57"/>
      <c r="I41" s="56"/>
      <c r="J41" s="56"/>
      <c r="K41" s="56"/>
      <c r="L41" s="57"/>
    </row>
    <row r="42" spans="8:22" ht="14.25" customHeight="1" x14ac:dyDescent="0.35">
      <c r="H42" s="57"/>
      <c r="I42" s="56"/>
      <c r="J42" s="56"/>
      <c r="K42" s="56"/>
      <c r="L42" s="57"/>
    </row>
    <row r="43" spans="8:22" ht="14.25" customHeight="1" x14ac:dyDescent="0.35">
      <c r="H43" s="57"/>
      <c r="I43" s="56"/>
      <c r="J43" s="56"/>
      <c r="K43" s="56"/>
      <c r="L43" s="57"/>
    </row>
    <row r="44" spans="8:22" ht="14.25" customHeight="1" x14ac:dyDescent="0.35">
      <c r="H44" s="57"/>
      <c r="I44" s="56"/>
      <c r="J44" s="56"/>
      <c r="K44" s="56"/>
      <c r="L44" s="57"/>
    </row>
    <row r="45" spans="8:22" ht="14.25" customHeight="1" x14ac:dyDescent="0.35">
      <c r="H45" s="57"/>
      <c r="I45" s="56"/>
      <c r="J45" s="56"/>
      <c r="K45" s="56"/>
      <c r="L45" s="57"/>
    </row>
    <row r="46" spans="8:22" ht="14.25" customHeight="1" x14ac:dyDescent="0.35">
      <c r="H46" s="57"/>
      <c r="I46" s="56"/>
      <c r="J46" s="56"/>
      <c r="K46" s="56"/>
      <c r="L46" s="57"/>
    </row>
    <row r="47" spans="8:22" ht="14.25" customHeight="1" x14ac:dyDescent="0.35">
      <c r="H47" s="57"/>
      <c r="I47" s="56"/>
      <c r="J47" s="56"/>
      <c r="K47" s="56"/>
      <c r="L47" s="57"/>
    </row>
    <row r="48" spans="8:22" ht="14.25" customHeight="1" x14ac:dyDescent="0.35">
      <c r="H48" s="57"/>
      <c r="I48" s="56"/>
      <c r="J48" s="56"/>
      <c r="K48" s="56"/>
      <c r="L48" s="57"/>
    </row>
    <row r="49" spans="8:20" ht="14.25" customHeight="1" x14ac:dyDescent="0.35">
      <c r="H49" s="57"/>
      <c r="I49" s="56"/>
      <c r="J49" s="56"/>
      <c r="K49" s="56"/>
      <c r="L49" s="57"/>
      <c r="Q49" s="76"/>
      <c r="R49" s="76"/>
      <c r="S49" s="76"/>
      <c r="T49" s="76"/>
    </row>
    <row r="50" spans="8:20" ht="14.25" customHeight="1" x14ac:dyDescent="0.4">
      <c r="H50" s="57"/>
      <c r="I50" s="56"/>
      <c r="J50" s="56"/>
      <c r="K50" s="56"/>
      <c r="L50" s="57"/>
      <c r="Q50" s="77"/>
      <c r="R50" s="76"/>
      <c r="S50" s="76"/>
      <c r="T50" s="76"/>
    </row>
    <row r="51" spans="8:20" ht="14.25" customHeight="1" x14ac:dyDescent="0.35">
      <c r="H51" s="57"/>
      <c r="I51" s="56"/>
      <c r="J51" s="56"/>
      <c r="K51" s="56"/>
      <c r="L51" s="57"/>
      <c r="Q51" s="76"/>
      <c r="R51" s="76"/>
      <c r="S51" s="76"/>
      <c r="T51" s="76"/>
    </row>
    <row r="52" spans="8:20" ht="14.25" customHeight="1" x14ac:dyDescent="0.35">
      <c r="H52" s="57"/>
      <c r="I52" s="56"/>
      <c r="J52" s="56"/>
      <c r="K52" s="56"/>
      <c r="L52" s="57"/>
      <c r="Q52" s="76"/>
      <c r="R52" s="76"/>
      <c r="S52" s="45"/>
      <c r="T52" s="46"/>
    </row>
    <row r="53" spans="8:20" ht="14.25" customHeight="1" x14ac:dyDescent="0.35">
      <c r="H53" s="57"/>
      <c r="I53" s="56"/>
      <c r="J53" s="56"/>
      <c r="K53" s="56"/>
      <c r="L53" s="57"/>
      <c r="Q53" s="76"/>
      <c r="R53" s="76"/>
      <c r="S53" s="78"/>
      <c r="T53" s="47"/>
    </row>
    <row r="54" spans="8:20" ht="14.45" customHeight="1" x14ac:dyDescent="0.35">
      <c r="H54" s="57"/>
      <c r="I54" s="56"/>
      <c r="J54" s="56"/>
      <c r="K54" s="56"/>
      <c r="L54" s="57"/>
      <c r="Q54" s="76"/>
      <c r="R54" s="76"/>
      <c r="S54" s="78"/>
      <c r="T54" s="47"/>
    </row>
    <row r="55" spans="8:20" ht="14.25" customHeight="1" x14ac:dyDescent="0.35">
      <c r="H55" s="57"/>
      <c r="I55" s="56"/>
      <c r="J55" s="56"/>
      <c r="K55" s="56"/>
      <c r="L55" s="57"/>
      <c r="Q55" s="76"/>
      <c r="R55" s="76"/>
      <c r="S55" s="78"/>
      <c r="T55" s="47"/>
    </row>
    <row r="56" spans="8:20" ht="14.25" customHeight="1" x14ac:dyDescent="0.35">
      <c r="H56" s="57"/>
      <c r="I56" s="56"/>
      <c r="J56" s="56"/>
      <c r="K56" s="56"/>
      <c r="L56" s="57"/>
      <c r="Q56" s="76"/>
      <c r="R56" s="76"/>
      <c r="S56" s="78"/>
      <c r="T56" s="47"/>
    </row>
    <row r="57" spans="8:20" ht="14.25" customHeight="1" x14ac:dyDescent="0.35">
      <c r="H57" s="57"/>
      <c r="I57" s="56"/>
      <c r="J57" s="56"/>
      <c r="K57" s="56"/>
      <c r="L57" s="57"/>
      <c r="Q57" s="76"/>
      <c r="R57" s="76"/>
      <c r="S57" s="78"/>
      <c r="T57" s="47"/>
    </row>
    <row r="58" spans="8:20" ht="16.899999999999999" customHeight="1" x14ac:dyDescent="0.35">
      <c r="H58" s="57"/>
      <c r="I58" s="56"/>
      <c r="J58" s="56"/>
      <c r="K58" s="56"/>
      <c r="L58" s="57"/>
      <c r="Q58" s="76"/>
      <c r="R58" s="76"/>
      <c r="S58" s="78"/>
      <c r="T58" s="47"/>
    </row>
    <row r="88" spans="13:13" x14ac:dyDescent="0.35">
      <c r="M88" s="58">
        <f>M67-M87</f>
        <v>0</v>
      </c>
    </row>
  </sheetData>
  <printOptions horizontalCentered="1"/>
  <pageMargins left="0.11811023622047245" right="0.11811023622047245" top="0.19685039370078741" bottom="0.19685039370078741" header="0.19685039370078741" footer="0.39370078740157483"/>
  <pageSetup paperSize="9" scale="98"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345D4-731A-4139-B3D1-53FB2C659340}">
  <sheetPr>
    <pageSetUpPr fitToPage="1"/>
  </sheetPr>
  <dimension ref="A1:W39"/>
  <sheetViews>
    <sheetView showGridLines="0" view="pageBreakPreview" zoomScale="70" zoomScaleNormal="100" zoomScaleSheetLayoutView="85" workbookViewId="0">
      <selection activeCell="C52" sqref="C51:C52"/>
    </sheetView>
  </sheetViews>
  <sheetFormatPr defaultColWidth="9.625" defaultRowHeight="13.5" x14ac:dyDescent="0.35"/>
  <cols>
    <col min="1" max="1" width="11.25" style="101" customWidth="1"/>
    <col min="2" max="2" width="4" style="101" customWidth="1"/>
    <col min="3" max="3" width="3.5" style="101" customWidth="1"/>
    <col min="4" max="4" width="14" style="101" customWidth="1"/>
    <col min="5" max="5" width="5.125" style="101" customWidth="1"/>
    <col min="6" max="6" width="2.25" style="101" customWidth="1"/>
    <col min="7" max="7" width="11.125" style="101" customWidth="1"/>
    <col min="8" max="8" width="16" style="101" customWidth="1"/>
    <col min="9" max="9" width="2.5" style="101" customWidth="1"/>
    <col min="10" max="10" width="14" style="101" customWidth="1"/>
    <col min="11" max="11" width="10.125" style="101" customWidth="1"/>
    <col min="12" max="12" width="15.625" style="101" customWidth="1"/>
    <col min="13" max="16384" width="9.625" style="101"/>
  </cols>
  <sheetData>
    <row r="1" spans="1:23" ht="15" x14ac:dyDescent="0.35">
      <c r="A1" s="100" t="s">
        <v>32</v>
      </c>
      <c r="B1" s="100"/>
      <c r="C1" s="100"/>
    </row>
    <row r="2" spans="1:23" ht="15" x14ac:dyDescent="0.35">
      <c r="A2" s="100"/>
      <c r="B2" s="100"/>
      <c r="C2" s="100"/>
    </row>
    <row r="3" spans="1:23" ht="21" customHeight="1" thickBot="1" x14ac:dyDescent="0.4">
      <c r="A3" s="211" t="s">
        <v>7</v>
      </c>
      <c r="B3" s="211"/>
      <c r="C3" s="171"/>
      <c r="D3" s="212" t="s">
        <v>8</v>
      </c>
      <c r="E3" s="212"/>
      <c r="F3" s="171"/>
      <c r="G3" s="212" t="s">
        <v>9</v>
      </c>
      <c r="H3" s="212"/>
      <c r="I3" s="171"/>
      <c r="J3" s="211" t="s">
        <v>10</v>
      </c>
      <c r="K3" s="211"/>
    </row>
    <row r="4" spans="1:23" ht="22.5" customHeight="1" thickTop="1" x14ac:dyDescent="0.35">
      <c r="A4" s="218" t="s">
        <v>129</v>
      </c>
      <c r="B4" s="218"/>
      <c r="C4" s="102"/>
      <c r="D4" s="213" t="s">
        <v>130</v>
      </c>
      <c r="E4" s="213"/>
      <c r="F4" s="102"/>
      <c r="G4" s="213" t="s">
        <v>130</v>
      </c>
      <c r="H4" s="213"/>
      <c r="I4" s="214"/>
      <c r="J4" s="213" t="s">
        <v>130</v>
      </c>
      <c r="K4" s="213"/>
    </row>
    <row r="5" spans="1:23" ht="28.5" customHeight="1" x14ac:dyDescent="0.35">
      <c r="A5" s="219"/>
      <c r="B5" s="219"/>
      <c r="C5" s="102"/>
      <c r="D5" s="213"/>
      <c r="E5" s="213"/>
      <c r="G5" s="213"/>
      <c r="H5" s="213"/>
      <c r="I5" s="214"/>
      <c r="J5" s="213"/>
      <c r="K5" s="213"/>
    </row>
    <row r="6" spans="1:23" ht="45.75" customHeight="1" x14ac:dyDescent="0.35">
      <c r="A6" s="210"/>
      <c r="B6" s="210"/>
      <c r="C6" s="103"/>
      <c r="D6" s="215"/>
      <c r="E6" s="215"/>
      <c r="F6" s="104"/>
      <c r="G6" s="210"/>
      <c r="H6" s="210"/>
      <c r="I6" s="103"/>
      <c r="J6" s="210"/>
      <c r="K6" s="210"/>
      <c r="O6" s="105"/>
      <c r="P6" s="105"/>
      <c r="Q6" s="106"/>
      <c r="R6" s="105"/>
      <c r="S6" s="105"/>
      <c r="T6" s="105"/>
      <c r="U6" s="105"/>
    </row>
    <row r="7" spans="1:23" ht="20.85" customHeight="1" x14ac:dyDescent="0.35">
      <c r="A7" s="216"/>
      <c r="B7" s="216"/>
      <c r="C7" s="103"/>
      <c r="D7" s="216"/>
      <c r="E7" s="216"/>
      <c r="F7" s="103"/>
      <c r="G7" s="216"/>
      <c r="H7" s="216"/>
      <c r="I7" s="103"/>
      <c r="J7" s="221"/>
      <c r="K7" s="221"/>
      <c r="P7" s="216"/>
      <c r="Q7" s="216"/>
      <c r="V7" s="210"/>
      <c r="W7" s="210"/>
    </row>
    <row r="8" spans="1:23" x14ac:dyDescent="0.35">
      <c r="A8" s="107"/>
      <c r="B8" s="107"/>
      <c r="C8" s="107"/>
    </row>
    <row r="9" spans="1:23" ht="15" x14ac:dyDescent="0.35">
      <c r="A9" s="100" t="s">
        <v>11</v>
      </c>
      <c r="B9" s="100"/>
      <c r="C9" s="100"/>
    </row>
    <row r="10" spans="1:23" ht="15" customHeight="1" thickBot="1" x14ac:dyDescent="0.5">
      <c r="A10" s="170" t="s">
        <v>12</v>
      </c>
      <c r="B10" s="212" t="s">
        <v>33</v>
      </c>
      <c r="C10" s="212"/>
      <c r="D10" s="212" t="s">
        <v>13</v>
      </c>
      <c r="E10" s="212"/>
      <c r="F10" s="212" t="s">
        <v>34</v>
      </c>
      <c r="G10" s="212"/>
      <c r="H10" s="212" t="s">
        <v>35</v>
      </c>
      <c r="I10" s="212"/>
      <c r="J10" s="212" t="s">
        <v>36</v>
      </c>
      <c r="K10" s="212"/>
      <c r="M10" s="108"/>
    </row>
    <row r="11" spans="1:23" ht="14.65" thickTop="1" x14ac:dyDescent="0.45">
      <c r="A11" s="59">
        <v>1</v>
      </c>
      <c r="B11" s="217">
        <v>45597</v>
      </c>
      <c r="C11" s="217"/>
      <c r="D11" s="222"/>
      <c r="E11" s="222"/>
      <c r="F11" s="222" t="s">
        <v>133</v>
      </c>
      <c r="G11" s="222"/>
      <c r="H11" s="59" t="s">
        <v>129</v>
      </c>
      <c r="I11" s="220" t="s">
        <v>134</v>
      </c>
      <c r="J11" s="220"/>
      <c r="K11" s="220"/>
      <c r="N11" s="108"/>
    </row>
    <row r="12" spans="1:23" x14ac:dyDescent="0.35">
      <c r="A12" s="109"/>
      <c r="B12" s="110"/>
      <c r="C12" s="111"/>
      <c r="D12" s="223"/>
      <c r="E12" s="223"/>
      <c r="F12" s="223"/>
      <c r="G12" s="223"/>
      <c r="H12" s="109"/>
      <c r="I12" s="109"/>
      <c r="J12" s="109"/>
      <c r="K12" s="111"/>
    </row>
    <row r="13" spans="1:23" x14ac:dyDescent="0.35">
      <c r="A13" s="107"/>
      <c r="B13" s="107"/>
      <c r="C13" s="107"/>
    </row>
    <row r="14" spans="1:23" x14ac:dyDescent="0.35">
      <c r="A14" s="107"/>
      <c r="B14" s="107"/>
      <c r="C14" s="107"/>
    </row>
    <row r="15" spans="1:23" ht="15" x14ac:dyDescent="0.35">
      <c r="A15" s="100" t="s">
        <v>15</v>
      </c>
      <c r="B15" s="100"/>
      <c r="C15" s="100"/>
    </row>
    <row r="16" spans="1:23" ht="15" customHeight="1" thickBot="1" x14ac:dyDescent="0.4">
      <c r="A16" s="212" t="s">
        <v>37</v>
      </c>
      <c r="B16" s="212"/>
      <c r="C16" s="212" t="s">
        <v>38</v>
      </c>
      <c r="D16" s="212"/>
      <c r="E16" s="212"/>
      <c r="F16" s="212" t="s">
        <v>16</v>
      </c>
      <c r="G16" s="212"/>
      <c r="H16" s="212"/>
      <c r="I16" s="212"/>
      <c r="J16" s="170"/>
      <c r="K16" s="112"/>
      <c r="O16" s="169"/>
    </row>
    <row r="17" spans="1:11" ht="15" customHeight="1" thickTop="1" x14ac:dyDescent="0.35">
      <c r="A17" s="222">
        <v>1</v>
      </c>
      <c r="B17" s="222"/>
      <c r="C17" s="224" t="s">
        <v>131</v>
      </c>
      <c r="D17" s="224"/>
      <c r="E17" s="224"/>
      <c r="F17" s="224" t="s">
        <v>132</v>
      </c>
      <c r="G17" s="224"/>
      <c r="H17" s="224"/>
      <c r="I17" s="224"/>
      <c r="J17" s="54"/>
      <c r="K17" s="54"/>
    </row>
    <row r="18" spans="1:11" ht="15" customHeight="1" x14ac:dyDescent="0.35">
      <c r="A18" s="59"/>
      <c r="B18" s="59"/>
      <c r="C18" s="223"/>
      <c r="D18" s="223"/>
      <c r="E18" s="223"/>
      <c r="F18" s="223"/>
      <c r="G18" s="223"/>
      <c r="H18" s="223"/>
      <c r="I18" s="223"/>
      <c r="J18" s="54"/>
      <c r="K18" s="54"/>
    </row>
    <row r="19" spans="1:11" x14ac:dyDescent="0.35">
      <c r="A19" s="59"/>
      <c r="B19" s="59"/>
      <c r="C19" s="222"/>
      <c r="D19" s="222"/>
      <c r="E19" s="222"/>
      <c r="F19" s="222"/>
      <c r="G19" s="222"/>
      <c r="H19" s="222"/>
      <c r="I19" s="222"/>
      <c r="J19" s="54"/>
      <c r="K19" s="54"/>
    </row>
    <row r="20" spans="1:11" ht="14.1" customHeight="1" x14ac:dyDescent="0.35">
      <c r="A20" s="59"/>
      <c r="B20" s="59"/>
      <c r="C20" s="223"/>
      <c r="D20" s="223"/>
      <c r="E20" s="223"/>
      <c r="F20" s="223"/>
      <c r="G20" s="223"/>
      <c r="H20" s="223"/>
      <c r="I20" s="59"/>
      <c r="J20" s="54"/>
      <c r="K20" s="54"/>
    </row>
    <row r="21" spans="1:11" x14ac:dyDescent="0.35">
      <c r="A21" s="60"/>
      <c r="B21" s="60"/>
      <c r="C21" s="224"/>
      <c r="D21" s="224"/>
      <c r="E21" s="224"/>
      <c r="F21" s="224"/>
      <c r="G21" s="224"/>
      <c r="H21" s="224"/>
      <c r="I21" s="60"/>
    </row>
    <row r="22" spans="1:11" ht="15.75" customHeight="1" x14ac:dyDescent="0.35">
      <c r="A22" s="224"/>
      <c r="B22" s="224"/>
      <c r="C22" s="224"/>
      <c r="D22" s="224"/>
      <c r="E22" s="224"/>
      <c r="F22" s="224"/>
      <c r="G22" s="224"/>
      <c r="H22" s="224"/>
      <c r="I22" s="224"/>
    </row>
    <row r="23" spans="1:11" ht="15.75" customHeight="1" x14ac:dyDescent="0.35">
      <c r="A23" s="224"/>
      <c r="B23" s="224"/>
      <c r="C23" s="224"/>
      <c r="D23" s="224"/>
      <c r="E23" s="224"/>
      <c r="F23" s="224"/>
      <c r="G23" s="224"/>
      <c r="H23" s="224"/>
      <c r="I23" s="224"/>
    </row>
    <row r="24" spans="1:11" ht="15.75" customHeight="1" x14ac:dyDescent="0.35">
      <c r="A24" s="60"/>
      <c r="B24" s="60"/>
      <c r="C24" s="60"/>
      <c r="D24" s="60"/>
      <c r="E24" s="60"/>
      <c r="F24" s="60"/>
      <c r="G24" s="60"/>
      <c r="H24" s="60"/>
      <c r="I24" s="60"/>
    </row>
    <row r="25" spans="1:11" ht="15.75" customHeight="1" x14ac:dyDescent="0.35">
      <c r="A25" s="60"/>
      <c r="B25" s="60"/>
      <c r="C25" s="60"/>
      <c r="D25" s="60"/>
      <c r="E25" s="60"/>
      <c r="F25" s="60"/>
      <c r="G25" s="60"/>
      <c r="H25" s="60"/>
      <c r="I25" s="60"/>
    </row>
    <row r="26" spans="1:11" ht="15.75" customHeight="1" x14ac:dyDescent="0.35">
      <c r="A26" s="60"/>
      <c r="B26" s="60"/>
      <c r="C26" s="60"/>
      <c r="D26" s="60"/>
      <c r="E26" s="60"/>
      <c r="F26" s="60"/>
      <c r="G26" s="60"/>
      <c r="H26" s="60"/>
      <c r="I26" s="60"/>
    </row>
    <row r="27" spans="1:11" ht="15.75" customHeight="1" x14ac:dyDescent="0.35">
      <c r="A27" s="60"/>
      <c r="B27" s="60"/>
      <c r="C27" s="60"/>
      <c r="D27" s="60"/>
      <c r="E27" s="60"/>
      <c r="F27" s="60"/>
      <c r="G27" s="60"/>
      <c r="H27" s="60"/>
      <c r="I27" s="60"/>
    </row>
    <row r="28" spans="1:11" ht="15.75" customHeight="1" x14ac:dyDescent="0.35">
      <c r="A28" s="60"/>
      <c r="B28" s="60"/>
      <c r="C28" s="60"/>
      <c r="D28" s="60"/>
      <c r="E28" s="60"/>
      <c r="F28" s="60"/>
      <c r="G28" s="60"/>
      <c r="H28" s="60"/>
      <c r="I28" s="60"/>
    </row>
    <row r="29" spans="1:11" ht="15.75" customHeight="1" x14ac:dyDescent="0.35">
      <c r="A29" s="60"/>
      <c r="B29" s="60"/>
      <c r="C29" s="60"/>
      <c r="D29" s="60"/>
      <c r="E29" s="60"/>
      <c r="F29" s="60"/>
      <c r="G29" s="60"/>
      <c r="H29" s="60"/>
      <c r="I29" s="60"/>
    </row>
    <row r="30" spans="1:11" ht="15.75" customHeight="1" x14ac:dyDescent="0.35">
      <c r="A30" s="60"/>
      <c r="B30" s="60"/>
      <c r="C30" s="60"/>
      <c r="D30" s="60"/>
      <c r="E30" s="60"/>
      <c r="F30" s="60"/>
      <c r="G30" s="60"/>
      <c r="H30" s="60"/>
      <c r="I30" s="60"/>
    </row>
    <row r="31" spans="1:11" ht="15.75" customHeight="1" x14ac:dyDescent="0.35">
      <c r="A31" s="60"/>
      <c r="B31" s="60"/>
      <c r="C31" s="60"/>
      <c r="D31" s="60"/>
      <c r="E31" s="60"/>
      <c r="F31" s="60"/>
      <c r="G31" s="60"/>
      <c r="H31" s="60"/>
      <c r="I31" s="60"/>
    </row>
    <row r="32" spans="1:11" ht="15.75" customHeight="1" x14ac:dyDescent="0.35">
      <c r="A32" s="60"/>
      <c r="B32" s="60"/>
      <c r="C32" s="60"/>
      <c r="D32" s="60"/>
      <c r="E32" s="60"/>
      <c r="F32" s="60"/>
      <c r="G32" s="60"/>
      <c r="H32" s="60"/>
      <c r="I32" s="60"/>
    </row>
    <row r="33" spans="1:15" ht="15.75" customHeight="1" x14ac:dyDescent="0.35">
      <c r="A33" s="60"/>
      <c r="B33" s="60"/>
      <c r="C33" s="60"/>
      <c r="D33" s="60"/>
      <c r="E33" s="60"/>
      <c r="F33" s="60"/>
      <c r="G33" s="60"/>
      <c r="H33" s="60"/>
      <c r="I33" s="60"/>
      <c r="L33" s="114"/>
      <c r="M33" s="114"/>
      <c r="N33" s="114"/>
      <c r="O33" s="76"/>
    </row>
    <row r="34" spans="1:15" ht="15.75" customHeight="1" x14ac:dyDescent="0.4">
      <c r="A34" s="60"/>
      <c r="B34" s="60"/>
      <c r="C34" s="60"/>
      <c r="D34" s="60"/>
      <c r="E34" s="60"/>
      <c r="F34" s="60"/>
      <c r="G34" s="60"/>
      <c r="H34" s="60"/>
      <c r="I34" s="60"/>
      <c r="L34" s="116"/>
      <c r="M34" s="114"/>
      <c r="N34" s="114"/>
      <c r="O34" s="76"/>
    </row>
    <row r="35" spans="1:15" ht="15.75" customHeight="1" x14ac:dyDescent="0.35">
      <c r="A35" s="60"/>
      <c r="B35" s="60"/>
      <c r="C35" s="60"/>
      <c r="D35" s="60"/>
      <c r="E35" s="60"/>
      <c r="F35" s="60"/>
      <c r="G35" s="60"/>
      <c r="H35" s="60"/>
      <c r="I35" s="60"/>
      <c r="L35" s="114"/>
      <c r="M35" s="114"/>
      <c r="N35" s="114"/>
      <c r="O35" s="76"/>
    </row>
    <row r="36" spans="1:15" ht="15.75" customHeight="1" x14ac:dyDescent="0.35">
      <c r="A36" s="224"/>
      <c r="B36" s="224"/>
      <c r="C36" s="224"/>
      <c r="D36" s="224"/>
      <c r="E36" s="224"/>
      <c r="F36" s="224"/>
      <c r="G36" s="224"/>
      <c r="H36" s="224"/>
      <c r="I36" s="224"/>
      <c r="L36" s="114"/>
      <c r="M36" s="114"/>
      <c r="N36" s="114"/>
      <c r="O36" s="76"/>
    </row>
    <row r="37" spans="1:15" ht="15" customHeight="1" x14ac:dyDescent="0.35">
      <c r="A37" s="224"/>
      <c r="B37" s="224"/>
      <c r="C37" s="224"/>
      <c r="D37" s="224"/>
      <c r="E37" s="224"/>
      <c r="F37" s="224"/>
      <c r="G37" s="224"/>
      <c r="H37" s="224"/>
      <c r="I37" s="224"/>
      <c r="L37" s="115" t="s">
        <v>31</v>
      </c>
      <c r="M37" s="114"/>
      <c r="N37" s="114"/>
      <c r="O37" s="76"/>
    </row>
    <row r="39" spans="1:15" x14ac:dyDescent="0.35">
      <c r="A39" s="107"/>
      <c r="B39" s="107"/>
      <c r="C39" s="107"/>
    </row>
  </sheetData>
  <mergeCells count="56">
    <mergeCell ref="A37:B37"/>
    <mergeCell ref="C37:E37"/>
    <mergeCell ref="F37:I37"/>
    <mergeCell ref="A23:B23"/>
    <mergeCell ref="C23:E23"/>
    <mergeCell ref="F23:I23"/>
    <mergeCell ref="A36:B36"/>
    <mergeCell ref="C36:E36"/>
    <mergeCell ref="F36:I36"/>
    <mergeCell ref="C20:E20"/>
    <mergeCell ref="F20:H20"/>
    <mergeCell ref="C21:E21"/>
    <mergeCell ref="F21:H21"/>
    <mergeCell ref="A22:B22"/>
    <mergeCell ref="C22:E22"/>
    <mergeCell ref="F22:I22"/>
    <mergeCell ref="A17:B17"/>
    <mergeCell ref="C17:E17"/>
    <mergeCell ref="F17:I17"/>
    <mergeCell ref="C18:E18"/>
    <mergeCell ref="F18:I18"/>
    <mergeCell ref="C19:E19"/>
    <mergeCell ref="F19:I19"/>
    <mergeCell ref="D11:E11"/>
    <mergeCell ref="F11:G11"/>
    <mergeCell ref="D12:E12"/>
    <mergeCell ref="F12:G12"/>
    <mergeCell ref="A16:B16"/>
    <mergeCell ref="C16:E16"/>
    <mergeCell ref="F16:I16"/>
    <mergeCell ref="B11:C11"/>
    <mergeCell ref="A4:B5"/>
    <mergeCell ref="I11:K11"/>
    <mergeCell ref="B10:C10"/>
    <mergeCell ref="D10:E10"/>
    <mergeCell ref="F10:G10"/>
    <mergeCell ref="H10:I10"/>
    <mergeCell ref="J10:K10"/>
    <mergeCell ref="D7:E7"/>
    <mergeCell ref="G7:H7"/>
    <mergeCell ref="J7:K7"/>
    <mergeCell ref="V7:W7"/>
    <mergeCell ref="A3:B3"/>
    <mergeCell ref="D3:E3"/>
    <mergeCell ref="G3:H3"/>
    <mergeCell ref="J3:K3"/>
    <mergeCell ref="D4:E5"/>
    <mergeCell ref="G4:H5"/>
    <mergeCell ref="I4:I5"/>
    <mergeCell ref="J4:K5"/>
    <mergeCell ref="A6:B6"/>
    <mergeCell ref="D6:E6"/>
    <mergeCell ref="G6:H6"/>
    <mergeCell ref="J6:K6"/>
    <mergeCell ref="A7:B7"/>
    <mergeCell ref="P7:Q7"/>
  </mergeCells>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25A95-F9E9-40CE-815B-FAABA38B5282}">
  <sheetPr>
    <pageSetUpPr fitToPage="1"/>
  </sheetPr>
  <dimension ref="A1:P42"/>
  <sheetViews>
    <sheetView showGridLines="0" view="pageBreakPreview" zoomScale="85" zoomScaleNormal="100" workbookViewId="0">
      <selection activeCell="C11" sqref="C11"/>
    </sheetView>
  </sheetViews>
  <sheetFormatPr defaultColWidth="9" defaultRowHeight="13.5" x14ac:dyDescent="0.35"/>
  <cols>
    <col min="1" max="1" width="6.625" style="3" customWidth="1"/>
    <col min="2" max="2" width="2.625" style="3" customWidth="1"/>
    <col min="3" max="3" width="31.625" style="3" customWidth="1"/>
    <col min="4" max="4" width="2.625" style="55" customWidth="1"/>
    <col min="5" max="5" width="19.125" style="3" customWidth="1"/>
    <col min="6" max="6" width="2.625" style="58" customWidth="1"/>
    <col min="7" max="7" width="9.25" style="58" customWidth="1"/>
    <col min="8" max="8" width="9.625" style="3" customWidth="1"/>
    <col min="9" max="10" width="9" style="3"/>
    <col min="11" max="11" width="12.5" style="3" customWidth="1"/>
    <col min="12" max="12" width="9" style="3"/>
    <col min="13" max="13" width="3" style="3" customWidth="1"/>
    <col min="14" max="14" width="8.625" style="3" customWidth="1"/>
    <col min="15" max="15" width="2.625" style="3" customWidth="1"/>
    <col min="16" max="16384" width="9" style="3"/>
  </cols>
  <sheetData>
    <row r="1" spans="1:16" ht="14.25" customHeight="1" x14ac:dyDescent="0.4">
      <c r="A1" s="24"/>
      <c r="B1" s="13"/>
      <c r="C1" s="25"/>
      <c r="D1" s="26"/>
      <c r="E1" s="27"/>
      <c r="F1" s="28"/>
      <c r="G1" s="28"/>
    </row>
    <row r="2" spans="1:16" s="29" customFormat="1" ht="14.25" customHeight="1" x14ac:dyDescent="0.4">
      <c r="B2" s="13"/>
      <c r="C2" s="15"/>
      <c r="D2" s="16"/>
      <c r="E2" s="17"/>
      <c r="F2" s="17"/>
      <c r="G2" s="17"/>
    </row>
    <row r="3" spans="1:16" s="30" customFormat="1" ht="14.25" customHeight="1" x14ac:dyDescent="0.4">
      <c r="B3" s="31"/>
      <c r="C3" s="32"/>
      <c r="D3" s="33"/>
      <c r="E3" s="32"/>
      <c r="F3" s="34"/>
      <c r="G3" s="34"/>
    </row>
    <row r="4" spans="1:16" ht="14.25" customHeight="1" x14ac:dyDescent="0.4">
      <c r="B4" s="61"/>
      <c r="C4" s="62"/>
      <c r="D4" s="62"/>
      <c r="E4" s="62"/>
      <c r="F4" s="63"/>
      <c r="G4" s="63"/>
    </row>
    <row r="5" spans="1:16" ht="14.25" customHeight="1" x14ac:dyDescent="0.35">
      <c r="A5" s="225" t="s">
        <v>17</v>
      </c>
      <c r="B5" s="225"/>
      <c r="C5" s="225"/>
      <c r="D5" s="225"/>
      <c r="E5" s="57"/>
    </row>
    <row r="6" spans="1:16" ht="14.25" customHeight="1" x14ac:dyDescent="0.35">
      <c r="C6" s="72"/>
      <c r="D6" s="56"/>
      <c r="E6" s="57"/>
      <c r="L6" s="67"/>
      <c r="M6" s="67"/>
      <c r="N6" s="67"/>
      <c r="O6" s="67"/>
      <c r="P6" s="67"/>
    </row>
    <row r="7" spans="1:16" ht="14.25" customHeight="1" x14ac:dyDescent="0.35">
      <c r="B7" s="74"/>
      <c r="C7" s="72"/>
      <c r="D7" s="56"/>
      <c r="E7" s="57"/>
      <c r="L7" s="67"/>
      <c r="M7" s="67"/>
      <c r="N7" s="67"/>
      <c r="O7" s="67"/>
      <c r="P7" s="67"/>
    </row>
    <row r="8" spans="1:16" ht="19.149999999999999" customHeight="1" x14ac:dyDescent="0.4">
      <c r="A8" s="95">
        <v>1</v>
      </c>
      <c r="B8" s="96"/>
      <c r="C8" s="95" t="s">
        <v>18</v>
      </c>
      <c r="D8" s="97"/>
      <c r="E8" s="98"/>
      <c r="F8" s="99"/>
      <c r="G8" s="99"/>
    </row>
    <row r="9" spans="1:16" ht="19.149999999999999" customHeight="1" x14ac:dyDescent="0.4">
      <c r="A9" s="95">
        <v>2</v>
      </c>
      <c r="B9" s="96"/>
      <c r="C9" s="95" t="s">
        <v>140</v>
      </c>
      <c r="D9" s="97"/>
      <c r="E9" s="98"/>
      <c r="F9" s="99"/>
      <c r="G9" s="99"/>
    </row>
    <row r="10" spans="1:16" ht="19.149999999999999" customHeight="1" x14ac:dyDescent="0.4">
      <c r="A10" s="95">
        <v>3</v>
      </c>
      <c r="B10" s="96"/>
      <c r="C10" s="95" t="s">
        <v>141</v>
      </c>
      <c r="D10" s="97"/>
      <c r="E10" s="98"/>
      <c r="F10" s="99"/>
      <c r="G10" s="99"/>
    </row>
    <row r="11" spans="1:16" ht="19.149999999999999" customHeight="1" x14ac:dyDescent="0.4">
      <c r="A11" s="95"/>
      <c r="B11" s="96"/>
      <c r="C11" s="95"/>
      <c r="D11" s="97"/>
      <c r="E11" s="98"/>
      <c r="F11" s="99"/>
      <c r="G11" s="99"/>
    </row>
    <row r="12" spans="1:16" ht="19.149999999999999" customHeight="1" x14ac:dyDescent="0.4">
      <c r="A12" s="95"/>
      <c r="B12" s="96"/>
      <c r="C12" s="95"/>
      <c r="D12" s="97"/>
      <c r="E12" s="98"/>
      <c r="F12" s="99"/>
      <c r="G12" s="99"/>
    </row>
    <row r="13" spans="1:16" ht="19.149999999999999" customHeight="1" x14ac:dyDescent="0.4">
      <c r="A13" s="95"/>
      <c r="B13" s="96"/>
      <c r="C13" s="150"/>
      <c r="D13" s="97"/>
      <c r="E13" s="98"/>
      <c r="F13" s="99"/>
      <c r="G13" s="99"/>
    </row>
    <row r="14" spans="1:16" ht="19.149999999999999" customHeight="1" x14ac:dyDescent="0.4">
      <c r="A14" s="95"/>
      <c r="B14" s="96"/>
      <c r="C14" s="150"/>
      <c r="D14" s="97"/>
      <c r="E14" s="98"/>
      <c r="F14" s="99"/>
      <c r="G14" s="99"/>
    </row>
    <row r="15" spans="1:16" ht="19.149999999999999" customHeight="1" x14ac:dyDescent="0.4">
      <c r="A15" s="95"/>
      <c r="B15" s="96"/>
      <c r="C15" s="150"/>
      <c r="D15" s="97"/>
      <c r="E15" s="98"/>
      <c r="F15" s="99"/>
      <c r="G15" s="99"/>
    </row>
    <row r="16" spans="1:16" ht="19.149999999999999" customHeight="1" x14ac:dyDescent="0.4">
      <c r="A16" s="95"/>
      <c r="B16" s="96"/>
      <c r="C16" s="150"/>
      <c r="D16" s="97"/>
      <c r="E16" s="98"/>
      <c r="F16" s="99"/>
      <c r="G16" s="99"/>
    </row>
    <row r="17" spans="1:16" ht="19.149999999999999" customHeight="1" x14ac:dyDescent="0.4">
      <c r="A17" s="95"/>
      <c r="C17" s="150"/>
      <c r="D17" s="97"/>
      <c r="E17" s="98"/>
    </row>
    <row r="18" spans="1:16" ht="19.149999999999999" customHeight="1" x14ac:dyDescent="0.4">
      <c r="C18" s="95"/>
      <c r="D18" s="97"/>
      <c r="E18" s="98"/>
    </row>
    <row r="19" spans="1:16" ht="19.149999999999999" customHeight="1" x14ac:dyDescent="0.35">
      <c r="A19" s="95"/>
      <c r="C19" s="151"/>
      <c r="D19" s="56"/>
      <c r="E19" s="57"/>
    </row>
    <row r="20" spans="1:16" ht="19.149999999999999" customHeight="1" x14ac:dyDescent="0.35">
      <c r="A20" s="95"/>
      <c r="C20" s="151"/>
      <c r="D20" s="56"/>
      <c r="E20" s="57"/>
    </row>
    <row r="21" spans="1:16" ht="19.149999999999999" customHeight="1" x14ac:dyDescent="0.35">
      <c r="A21" s="95"/>
      <c r="C21" s="151"/>
      <c r="D21" s="56"/>
      <c r="E21" s="57"/>
    </row>
    <row r="22" spans="1:16" ht="19.149999999999999" customHeight="1" x14ac:dyDescent="0.35">
      <c r="A22" s="95"/>
      <c r="C22" s="151"/>
      <c r="D22" s="56"/>
      <c r="E22" s="57"/>
    </row>
    <row r="23" spans="1:16" ht="19.149999999999999" customHeight="1" x14ac:dyDescent="0.4">
      <c r="A23" s="95"/>
      <c r="C23" s="151"/>
      <c r="D23" s="56"/>
      <c r="E23" s="57"/>
      <c r="F23" s="28"/>
    </row>
    <row r="24" spans="1:16" ht="19.149999999999999" customHeight="1" x14ac:dyDescent="0.35">
      <c r="A24" s="95"/>
      <c r="C24" s="144"/>
      <c r="D24" s="56"/>
      <c r="E24" s="57"/>
    </row>
    <row r="25" spans="1:16" s="11" customFormat="1" ht="19.149999999999999" customHeight="1" x14ac:dyDescent="0.4">
      <c r="A25" s="95"/>
      <c r="B25" s="27"/>
      <c r="C25" s="144"/>
      <c r="D25" s="35"/>
      <c r="E25" s="29"/>
      <c r="F25" s="36"/>
      <c r="G25" s="36"/>
      <c r="H25" s="29"/>
      <c r="I25" s="29"/>
      <c r="J25" s="29"/>
      <c r="K25" s="29"/>
      <c r="L25" s="29"/>
      <c r="M25" s="29"/>
      <c r="N25" s="29"/>
      <c r="O25" s="29"/>
      <c r="P25" s="29"/>
    </row>
    <row r="26" spans="1:16" ht="19.149999999999999" customHeight="1" x14ac:dyDescent="0.35">
      <c r="A26" s="95"/>
      <c r="C26" s="144"/>
    </row>
    <row r="27" spans="1:16" ht="19.149999999999999" customHeight="1" x14ac:dyDescent="0.35">
      <c r="A27" s="95"/>
      <c r="C27" s="144"/>
    </row>
    <row r="28" spans="1:16" ht="19.149999999999999" customHeight="1" x14ac:dyDescent="0.35">
      <c r="A28" s="95"/>
    </row>
    <row r="29" spans="1:16" ht="19.149999999999999" customHeight="1" x14ac:dyDescent="0.35">
      <c r="A29" s="95"/>
    </row>
    <row r="30" spans="1:16" ht="19.149999999999999" customHeight="1" x14ac:dyDescent="0.35">
      <c r="A30" s="95"/>
    </row>
    <row r="31" spans="1:16" ht="19.149999999999999" customHeight="1" x14ac:dyDescent="0.35">
      <c r="A31" s="95"/>
    </row>
    <row r="32" spans="1:16" ht="19.149999999999999" customHeight="1" x14ac:dyDescent="0.35">
      <c r="A32" s="95"/>
    </row>
    <row r="33" spans="1:13" ht="19.149999999999999" customHeight="1" x14ac:dyDescent="0.35">
      <c r="A33" s="95"/>
    </row>
    <row r="36" spans="1:13" x14ac:dyDescent="0.35">
      <c r="J36" s="76"/>
      <c r="K36" s="76"/>
      <c r="L36" s="76"/>
      <c r="M36" s="76"/>
    </row>
    <row r="37" spans="1:13" ht="14.25" x14ac:dyDescent="0.45">
      <c r="L37" s="79"/>
      <c r="M37" s="79"/>
    </row>
    <row r="38" spans="1:13" x14ac:dyDescent="0.35">
      <c r="J38" s="114"/>
      <c r="K38" s="114"/>
      <c r="L38" s="114"/>
      <c r="M38" s="76"/>
    </row>
    <row r="39" spans="1:13" ht="13.9" x14ac:dyDescent="0.4">
      <c r="J39" s="116"/>
      <c r="K39" s="114"/>
      <c r="L39" s="114"/>
      <c r="M39" s="76"/>
    </row>
    <row r="40" spans="1:13" x14ac:dyDescent="0.35">
      <c r="J40" s="114"/>
      <c r="K40" s="114"/>
      <c r="L40" s="114"/>
      <c r="M40" s="76"/>
    </row>
    <row r="41" spans="1:13" x14ac:dyDescent="0.35">
      <c r="J41" s="114"/>
      <c r="K41" s="114"/>
      <c r="L41" s="114"/>
      <c r="M41" s="76"/>
    </row>
    <row r="42" spans="1:13" x14ac:dyDescent="0.35">
      <c r="J42" s="115"/>
      <c r="K42" s="114"/>
      <c r="L42" s="114"/>
      <c r="M42" s="76"/>
    </row>
  </sheetData>
  <mergeCells count="1">
    <mergeCell ref="A5:D5"/>
  </mergeCells>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0B68B-DDD9-4484-B3F8-4E566B3A263B}">
  <sheetPr>
    <pageSetUpPr fitToPage="1"/>
  </sheetPr>
  <dimension ref="A1:P44"/>
  <sheetViews>
    <sheetView showGridLines="0" view="pageBreakPreview" zoomScaleNormal="100" zoomScaleSheetLayoutView="100" workbookViewId="0">
      <selection activeCell="G25" sqref="G25"/>
    </sheetView>
  </sheetViews>
  <sheetFormatPr defaultColWidth="9" defaultRowHeight="13.5" x14ac:dyDescent="0.35"/>
  <cols>
    <col min="1" max="1" width="6.625" style="3" customWidth="1"/>
    <col min="2" max="2" width="3.25" style="3" customWidth="1"/>
    <col min="3" max="3" width="16.5" style="3" customWidth="1"/>
    <col min="4" max="4" width="13" style="55" customWidth="1"/>
    <col min="5" max="5" width="7.5" style="3" customWidth="1"/>
    <col min="6" max="6" width="10.8125" style="58" bestFit="1" customWidth="1"/>
    <col min="7" max="7" width="30.125" style="3" customWidth="1"/>
    <col min="8" max="9" width="9" style="3"/>
    <col min="10" max="10" width="12.5" style="3" customWidth="1"/>
    <col min="11" max="11" width="9" style="3"/>
    <col min="12" max="12" width="3" style="3" customWidth="1"/>
    <col min="13" max="13" width="15.125" style="3" customWidth="1"/>
    <col min="14" max="14" width="2.625" style="3" customWidth="1"/>
    <col min="15" max="16" width="9" style="3"/>
    <col min="17" max="17" width="10.125" style="3" customWidth="1"/>
    <col min="18" max="16384" width="9" style="3"/>
  </cols>
  <sheetData>
    <row r="1" spans="1:15" ht="14.25" customHeight="1" x14ac:dyDescent="0.4">
      <c r="A1" s="24"/>
      <c r="B1" s="13"/>
      <c r="C1" s="25"/>
      <c r="D1" s="26"/>
      <c r="E1" s="27"/>
      <c r="F1" s="28"/>
    </row>
    <row r="2" spans="1:15" s="29" customFormat="1" ht="14.25" customHeight="1" x14ac:dyDescent="0.4">
      <c r="B2" s="13"/>
      <c r="C2" s="15"/>
      <c r="D2" s="16"/>
      <c r="E2" s="17"/>
      <c r="F2" s="17"/>
    </row>
    <row r="3" spans="1:15" ht="28.5" customHeight="1" x14ac:dyDescent="0.5">
      <c r="A3" s="228" t="s">
        <v>19</v>
      </c>
      <c r="B3" s="228"/>
      <c r="C3" s="228"/>
      <c r="D3" s="228"/>
      <c r="E3" s="57"/>
    </row>
    <row r="4" spans="1:15" ht="6" customHeight="1" x14ac:dyDescent="0.35">
      <c r="C4" s="72"/>
      <c r="D4" s="56"/>
      <c r="E4" s="57"/>
      <c r="K4" s="67"/>
      <c r="L4" s="67"/>
      <c r="M4" s="67"/>
      <c r="N4" s="67"/>
      <c r="O4" s="67"/>
    </row>
    <row r="5" spans="1:15" x14ac:dyDescent="0.35">
      <c r="A5" s="68">
        <v>1.01</v>
      </c>
      <c r="B5" s="226" t="s">
        <v>127</v>
      </c>
      <c r="C5" s="226"/>
      <c r="D5" s="226"/>
      <c r="E5" s="226"/>
      <c r="F5" s="226"/>
      <c r="G5" s="226"/>
      <c r="K5" s="67"/>
      <c r="L5" s="67"/>
      <c r="M5" s="67"/>
      <c r="N5" s="67"/>
      <c r="O5" s="67"/>
    </row>
    <row r="6" spans="1:15" ht="15.6" customHeight="1" x14ac:dyDescent="0.35">
      <c r="A6" s="35">
        <v>1.03</v>
      </c>
      <c r="B6" s="29" t="s">
        <v>135</v>
      </c>
      <c r="C6" s="29"/>
      <c r="D6" s="152"/>
      <c r="E6" s="153"/>
      <c r="F6" s="154"/>
      <c r="G6" s="29"/>
    </row>
    <row r="7" spans="1:15" ht="15.6" customHeight="1" x14ac:dyDescent="0.35">
      <c r="A7" s="35">
        <v>1.04</v>
      </c>
      <c r="B7" s="29" t="s">
        <v>21</v>
      </c>
      <c r="C7" s="29"/>
      <c r="D7" s="152"/>
      <c r="E7" s="153"/>
      <c r="F7" s="154"/>
      <c r="G7" s="29"/>
    </row>
    <row r="8" spans="1:15" ht="15.6" customHeight="1" x14ac:dyDescent="0.35">
      <c r="C8" s="57"/>
      <c r="D8" s="56"/>
      <c r="E8" s="57"/>
    </row>
    <row r="9" spans="1:15" ht="15.6" customHeight="1" x14ac:dyDescent="0.35">
      <c r="A9" s="227" t="s">
        <v>20</v>
      </c>
      <c r="B9" s="227"/>
      <c r="C9" s="227"/>
      <c r="D9" s="227"/>
      <c r="E9" s="227"/>
      <c r="F9" s="227"/>
    </row>
    <row r="10" spans="1:15" ht="15.6" customHeight="1" x14ac:dyDescent="0.35">
      <c r="C10" s="57"/>
      <c r="D10" s="56"/>
      <c r="E10" s="57"/>
    </row>
    <row r="11" spans="1:15" ht="15" customHeight="1" x14ac:dyDescent="0.35">
      <c r="A11" s="35">
        <v>2.0099999999999998</v>
      </c>
      <c r="B11" s="30" t="s">
        <v>39</v>
      </c>
      <c r="C11" s="89"/>
      <c r="D11" s="56"/>
      <c r="E11" s="57"/>
      <c r="J11" s="29"/>
    </row>
    <row r="12" spans="1:15" ht="42" customHeight="1" x14ac:dyDescent="0.35">
      <c r="A12" s="68">
        <v>2.02</v>
      </c>
      <c r="B12" s="229" t="s">
        <v>40</v>
      </c>
      <c r="C12" s="229"/>
      <c r="D12" s="229"/>
      <c r="E12" s="229"/>
      <c r="F12" s="229"/>
      <c r="G12" s="229"/>
      <c r="H12" s="73"/>
    </row>
    <row r="13" spans="1:15" ht="15.6" customHeight="1" x14ac:dyDescent="0.35">
      <c r="A13" s="68">
        <v>2.0299999999999998</v>
      </c>
      <c r="B13" s="229" t="s">
        <v>49</v>
      </c>
      <c r="C13" s="229"/>
      <c r="D13" s="229"/>
      <c r="E13" s="229"/>
      <c r="F13" s="229"/>
      <c r="G13" s="229"/>
      <c r="H13" s="129"/>
    </row>
    <row r="14" spans="1:15" ht="15.6" customHeight="1" x14ac:dyDescent="0.35">
      <c r="A14" s="90">
        <v>2.04</v>
      </c>
      <c r="B14" s="226" t="s">
        <v>66</v>
      </c>
      <c r="C14" s="226"/>
      <c r="D14" s="226"/>
      <c r="E14" s="226"/>
      <c r="F14" s="226"/>
      <c r="G14" s="226"/>
    </row>
    <row r="15" spans="1:15" ht="15.6" customHeight="1" x14ac:dyDescent="0.35">
      <c r="A15" s="68">
        <v>2.0499999999999998</v>
      </c>
      <c r="B15" s="226" t="s">
        <v>67</v>
      </c>
      <c r="C15" s="226"/>
      <c r="D15" s="226"/>
      <c r="E15" s="226"/>
      <c r="F15" s="226"/>
      <c r="G15" s="226"/>
    </row>
    <row r="16" spans="1:15" ht="28.15" customHeight="1" x14ac:dyDescent="0.35">
      <c r="A16" s="90">
        <v>2.06</v>
      </c>
      <c r="B16" s="229" t="s">
        <v>136</v>
      </c>
      <c r="C16" s="229"/>
      <c r="D16" s="229"/>
      <c r="E16" s="229"/>
      <c r="F16" s="229"/>
      <c r="G16" s="229"/>
    </row>
    <row r="17" spans="1:16" ht="26.45" customHeight="1" x14ac:dyDescent="0.35">
      <c r="A17" s="90">
        <v>2.0699999999999998</v>
      </c>
      <c r="B17" s="230" t="s">
        <v>137</v>
      </c>
      <c r="C17" s="230"/>
      <c r="D17" s="230"/>
      <c r="E17" s="230"/>
      <c r="F17" s="230"/>
      <c r="G17" s="230"/>
    </row>
    <row r="18" spans="1:16" ht="15" customHeight="1" x14ac:dyDescent="0.35">
      <c r="A18" s="90">
        <v>2.08</v>
      </c>
      <c r="B18" s="230" t="s">
        <v>70</v>
      </c>
      <c r="C18" s="230"/>
      <c r="D18" s="230"/>
      <c r="E18" s="230"/>
      <c r="F18" s="230"/>
      <c r="G18" s="230"/>
    </row>
    <row r="19" spans="1:16" ht="31.15" customHeight="1" x14ac:dyDescent="0.35">
      <c r="A19" s="90">
        <v>2.09</v>
      </c>
      <c r="B19" s="229" t="s">
        <v>138</v>
      </c>
      <c r="C19" s="229"/>
      <c r="D19" s="229"/>
      <c r="E19" s="229"/>
      <c r="F19" s="229"/>
      <c r="G19" s="229"/>
      <c r="I19" s="166"/>
    </row>
    <row r="20" spans="1:16" ht="57" customHeight="1" x14ac:dyDescent="0.35">
      <c r="A20" s="90">
        <v>2.1</v>
      </c>
      <c r="B20" s="230" t="s">
        <v>139</v>
      </c>
      <c r="C20" s="230"/>
      <c r="D20" s="230"/>
      <c r="E20" s="230"/>
      <c r="F20" s="230"/>
      <c r="G20" s="230"/>
    </row>
    <row r="21" spans="1:16" x14ac:dyDescent="0.35">
      <c r="A21" s="68"/>
      <c r="B21" s="129"/>
      <c r="C21" s="129"/>
      <c r="D21" s="129"/>
      <c r="E21" s="129"/>
      <c r="F21" s="129"/>
      <c r="G21" s="129"/>
      <c r="H21" s="129"/>
    </row>
    <row r="22" spans="1:16" ht="22.5" customHeight="1" x14ac:dyDescent="0.35">
      <c r="A22" s="227" t="s">
        <v>91</v>
      </c>
      <c r="B22" s="227"/>
      <c r="C22" s="227"/>
      <c r="G22" s="129"/>
      <c r="H22" s="73"/>
    </row>
    <row r="23" spans="1:16" ht="15" customHeight="1" x14ac:dyDescent="0.45">
      <c r="I23" s="79"/>
      <c r="J23" s="79"/>
      <c r="K23" s="76"/>
      <c r="L23" s="76"/>
      <c r="P23" s="3" t="e">
        <f>SUM(#REF!)</f>
        <v>#REF!</v>
      </c>
    </row>
    <row r="24" spans="1:16" ht="15" customHeight="1" x14ac:dyDescent="0.4">
      <c r="A24" s="91">
        <v>3.1</v>
      </c>
      <c r="B24" s="92" t="s">
        <v>50</v>
      </c>
      <c r="C24" s="158"/>
      <c r="D24" s="159" t="s">
        <v>51</v>
      </c>
      <c r="F24" s="159" t="s">
        <v>68</v>
      </c>
      <c r="G24" s="156"/>
      <c r="I24" s="114"/>
      <c r="J24" s="114"/>
      <c r="K24" s="114"/>
      <c r="L24" s="76"/>
    </row>
    <row r="25" spans="1:16" ht="15" customHeight="1" x14ac:dyDescent="0.35">
      <c r="B25" s="160"/>
      <c r="C25" s="172" t="s">
        <v>71</v>
      </c>
      <c r="D25" s="176" t="s">
        <v>87</v>
      </c>
      <c r="E25" s="55"/>
      <c r="F25" s="161" t="s">
        <v>87</v>
      </c>
      <c r="I25" s="114"/>
      <c r="J25" s="114"/>
      <c r="K25" s="114"/>
      <c r="L25" s="76"/>
    </row>
    <row r="26" spans="1:16" ht="15" customHeight="1" x14ac:dyDescent="0.35">
      <c r="A26" s="145"/>
      <c r="B26" s="146"/>
      <c r="C26" s="149" t="s">
        <v>72</v>
      </c>
      <c r="D26" s="174">
        <v>59.2</v>
      </c>
      <c r="E26" s="147"/>
      <c r="F26" s="176">
        <f>ROUND(D26*10.764,0)</f>
        <v>637</v>
      </c>
      <c r="I26" s="114"/>
      <c r="J26" s="114"/>
      <c r="K26" s="114"/>
      <c r="L26" s="76"/>
    </row>
    <row r="27" spans="1:16" x14ac:dyDescent="0.35">
      <c r="A27" s="145"/>
      <c r="B27" s="146"/>
      <c r="C27" s="149" t="s">
        <v>73</v>
      </c>
      <c r="D27" s="174">
        <v>138.19999999999999</v>
      </c>
      <c r="E27" s="147"/>
      <c r="F27" s="176">
        <f t="shared" ref="F27:F41" si="0">ROUND(D27*10.764,0)</f>
        <v>1488</v>
      </c>
      <c r="I27" s="114"/>
      <c r="J27" s="114"/>
      <c r="K27" s="114"/>
      <c r="L27" s="76"/>
    </row>
    <row r="28" spans="1:16" ht="15" x14ac:dyDescent="0.35">
      <c r="A28" s="91"/>
      <c r="B28" s="146"/>
      <c r="C28" s="149" t="s">
        <v>74</v>
      </c>
      <c r="D28" s="174">
        <v>35.5</v>
      </c>
      <c r="E28" s="147"/>
      <c r="F28" s="176">
        <f t="shared" si="0"/>
        <v>382</v>
      </c>
      <c r="I28" s="114"/>
      <c r="J28" s="114"/>
      <c r="K28" s="114"/>
      <c r="L28" s="76"/>
    </row>
    <row r="29" spans="1:16" ht="15" customHeight="1" x14ac:dyDescent="0.35">
      <c r="A29" s="91"/>
      <c r="B29" s="146"/>
      <c r="C29" s="149" t="s">
        <v>75</v>
      </c>
      <c r="D29" s="174">
        <v>394.8</v>
      </c>
      <c r="E29" s="147"/>
      <c r="F29" s="176">
        <f t="shared" si="0"/>
        <v>4250</v>
      </c>
      <c r="I29" s="114"/>
      <c r="J29" s="114"/>
      <c r="K29" s="114"/>
      <c r="L29" s="76"/>
    </row>
    <row r="30" spans="1:16" ht="15" customHeight="1" x14ac:dyDescent="0.35">
      <c r="A30" s="91"/>
      <c r="B30" s="146"/>
      <c r="C30" s="149" t="s">
        <v>76</v>
      </c>
      <c r="D30" s="174">
        <v>146</v>
      </c>
      <c r="E30" s="147"/>
      <c r="F30" s="176">
        <f t="shared" si="0"/>
        <v>1572</v>
      </c>
      <c r="I30" s="114"/>
      <c r="J30" s="114"/>
      <c r="K30" s="114"/>
      <c r="L30" s="76"/>
    </row>
    <row r="31" spans="1:16" ht="15" customHeight="1" x14ac:dyDescent="0.35">
      <c r="A31" s="91"/>
      <c r="B31" s="146"/>
      <c r="C31" s="149" t="s">
        <v>77</v>
      </c>
      <c r="D31" s="174">
        <v>379</v>
      </c>
      <c r="E31" s="147"/>
      <c r="F31" s="176">
        <f t="shared" si="0"/>
        <v>4080</v>
      </c>
      <c r="I31" s="114"/>
      <c r="J31" s="114"/>
      <c r="K31" s="114"/>
      <c r="L31" s="76"/>
    </row>
    <row r="32" spans="1:16" ht="15" customHeight="1" x14ac:dyDescent="0.35">
      <c r="A32" s="91"/>
      <c r="B32" s="146"/>
      <c r="C32" s="149" t="s">
        <v>78</v>
      </c>
      <c r="D32" s="174">
        <v>78.900000000000006</v>
      </c>
      <c r="E32" s="147"/>
      <c r="F32" s="176">
        <f t="shared" si="0"/>
        <v>849</v>
      </c>
      <c r="I32" s="114"/>
      <c r="J32" s="114"/>
      <c r="K32" s="114"/>
      <c r="L32" s="76"/>
    </row>
    <row r="33" spans="1:12" ht="15" customHeight="1" x14ac:dyDescent="0.35">
      <c r="A33" s="91"/>
      <c r="B33" s="146"/>
      <c r="C33" s="149" t="s">
        <v>79</v>
      </c>
      <c r="D33" s="174">
        <v>197.6</v>
      </c>
      <c r="E33" s="147"/>
      <c r="F33" s="176">
        <f t="shared" si="0"/>
        <v>2127</v>
      </c>
      <c r="I33" s="114"/>
      <c r="J33" s="114"/>
      <c r="K33" s="114"/>
      <c r="L33" s="76"/>
    </row>
    <row r="34" spans="1:12" ht="15" customHeight="1" x14ac:dyDescent="0.35">
      <c r="A34" s="91"/>
      <c r="B34" s="146"/>
      <c r="C34" s="149" t="s">
        <v>80</v>
      </c>
      <c r="D34" s="174">
        <v>189.5</v>
      </c>
      <c r="E34" s="147"/>
      <c r="F34" s="176">
        <f t="shared" si="0"/>
        <v>2040</v>
      </c>
      <c r="I34" s="114"/>
      <c r="J34" s="114"/>
      <c r="K34" s="114"/>
      <c r="L34" s="76"/>
    </row>
    <row r="35" spans="1:12" ht="15" customHeight="1" x14ac:dyDescent="0.35">
      <c r="A35" s="91"/>
      <c r="B35" s="146"/>
      <c r="C35" s="149" t="s">
        <v>81</v>
      </c>
      <c r="D35" s="174" t="s">
        <v>87</v>
      </c>
      <c r="E35" s="147"/>
      <c r="F35" s="176" t="s">
        <v>87</v>
      </c>
      <c r="I35" s="114"/>
      <c r="J35" s="114"/>
      <c r="K35" s="114"/>
      <c r="L35" s="76"/>
    </row>
    <row r="36" spans="1:12" ht="15" customHeight="1" x14ac:dyDescent="0.35">
      <c r="A36" s="91"/>
      <c r="B36" s="146"/>
      <c r="C36" s="149" t="s">
        <v>82</v>
      </c>
      <c r="D36" s="174">
        <v>31.6</v>
      </c>
      <c r="E36" s="147"/>
      <c r="F36" s="176">
        <f t="shared" si="0"/>
        <v>340</v>
      </c>
      <c r="I36" s="114"/>
      <c r="J36" s="114"/>
      <c r="K36" s="114"/>
      <c r="L36" s="76"/>
    </row>
    <row r="37" spans="1:12" ht="15" customHeight="1" x14ac:dyDescent="0.35">
      <c r="A37" s="91"/>
      <c r="B37" s="138"/>
      <c r="C37" s="149" t="s">
        <v>83</v>
      </c>
      <c r="D37" s="176">
        <v>118.4</v>
      </c>
      <c r="E37" s="94"/>
      <c r="F37" s="176">
        <f t="shared" si="0"/>
        <v>1274</v>
      </c>
      <c r="I37" s="114"/>
      <c r="J37" s="114"/>
      <c r="K37" s="114"/>
      <c r="L37" s="76"/>
    </row>
    <row r="38" spans="1:12" ht="15" customHeight="1" x14ac:dyDescent="0.35">
      <c r="A38" s="91"/>
      <c r="B38" s="138"/>
      <c r="C38" s="149" t="s">
        <v>84</v>
      </c>
      <c r="D38" s="176">
        <v>1342.3</v>
      </c>
      <c r="E38" s="94"/>
      <c r="F38" s="176">
        <f t="shared" si="0"/>
        <v>14449</v>
      </c>
      <c r="I38" s="114"/>
      <c r="J38" s="114"/>
      <c r="K38" s="114"/>
      <c r="L38" s="76"/>
    </row>
    <row r="39" spans="1:12" ht="15" customHeight="1" x14ac:dyDescent="0.35">
      <c r="A39" s="91"/>
      <c r="B39" s="138"/>
      <c r="C39" s="92" t="s">
        <v>85</v>
      </c>
      <c r="D39" s="176" t="s">
        <v>88</v>
      </c>
      <c r="E39" s="94"/>
      <c r="F39" s="176" t="s">
        <v>89</v>
      </c>
      <c r="I39" s="114"/>
      <c r="J39" s="114"/>
      <c r="K39" s="114"/>
      <c r="L39" s="76"/>
    </row>
    <row r="40" spans="1:12" ht="15" customHeight="1" x14ac:dyDescent="0.35">
      <c r="A40" s="91"/>
      <c r="B40" s="138"/>
      <c r="C40" s="92" t="s">
        <v>90</v>
      </c>
      <c r="D40" s="176">
        <v>592.20000000000005</v>
      </c>
      <c r="E40" s="94"/>
      <c r="F40" s="176">
        <f t="shared" si="0"/>
        <v>6374</v>
      </c>
      <c r="I40" s="114"/>
      <c r="J40" s="114"/>
      <c r="K40" s="114"/>
      <c r="L40" s="76"/>
    </row>
    <row r="41" spans="1:12" ht="15" customHeight="1" x14ac:dyDescent="0.35">
      <c r="A41" s="91"/>
      <c r="B41" s="138"/>
      <c r="C41" s="92" t="s">
        <v>86</v>
      </c>
      <c r="D41" s="177">
        <v>244.8</v>
      </c>
      <c r="E41" s="147"/>
      <c r="F41" s="177">
        <f t="shared" si="0"/>
        <v>2635</v>
      </c>
      <c r="I41" s="115"/>
      <c r="J41" s="114"/>
      <c r="K41" s="114"/>
      <c r="L41" s="76"/>
    </row>
    <row r="42" spans="1:12" ht="15" customHeight="1" x14ac:dyDescent="0.35">
      <c r="A42" s="91"/>
      <c r="B42" s="92"/>
      <c r="C42" s="93"/>
      <c r="D42" s="173">
        <v>3948</v>
      </c>
      <c r="E42" s="173"/>
      <c r="F42" s="175">
        <v>42497</v>
      </c>
    </row>
    <row r="43" spans="1:12" ht="15" customHeight="1" x14ac:dyDescent="0.35">
      <c r="A43" s="91"/>
      <c r="B43" s="92"/>
      <c r="C43" s="93"/>
      <c r="D43" s="173"/>
      <c r="E43" s="162"/>
      <c r="F43" s="173"/>
    </row>
    <row r="44" spans="1:12" x14ac:dyDescent="0.35">
      <c r="D44" s="29"/>
      <c r="E44" s="147"/>
      <c r="F44" s="148"/>
    </row>
  </sheetData>
  <mergeCells count="13">
    <mergeCell ref="B15:G15"/>
    <mergeCell ref="A22:C22"/>
    <mergeCell ref="A3:D3"/>
    <mergeCell ref="A9:F9"/>
    <mergeCell ref="B5:G5"/>
    <mergeCell ref="B14:G14"/>
    <mergeCell ref="B12:G12"/>
    <mergeCell ref="B13:G13"/>
    <mergeCell ref="B16:G16"/>
    <mergeCell ref="B19:G19"/>
    <mergeCell ref="B20:G20"/>
    <mergeCell ref="B17:G17"/>
    <mergeCell ref="B18:G18"/>
  </mergeCells>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5B44F-DB2D-48B8-945A-32CB748DE8CE}">
  <sheetPr>
    <pageSetUpPr fitToPage="1"/>
  </sheetPr>
  <dimension ref="A1:AG71"/>
  <sheetViews>
    <sheetView showGridLines="0" view="pageBreakPreview" zoomScaleNormal="100" zoomScaleSheetLayoutView="100" workbookViewId="0">
      <selection activeCell="C4" sqref="C4:C6"/>
    </sheetView>
  </sheetViews>
  <sheetFormatPr defaultColWidth="9" defaultRowHeight="13.5" x14ac:dyDescent="0.35"/>
  <cols>
    <col min="1" max="1" width="4.625" style="3" customWidth="1"/>
    <col min="2" max="2" width="42.625" style="3" customWidth="1"/>
    <col min="3" max="3" width="8.0625" style="3" bestFit="1" customWidth="1"/>
    <col min="4" max="4" width="9.6875" style="55" customWidth="1"/>
    <col min="5" max="5" width="11.625" style="3" customWidth="1"/>
    <col min="6" max="6" width="12.25" style="58" customWidth="1"/>
    <col min="7" max="7" width="11.125" style="139" bestFit="1" customWidth="1"/>
    <col min="8" max="8" width="9.875" style="3" bestFit="1" customWidth="1"/>
    <col min="9" max="11" width="9" style="3"/>
    <col min="12" max="12" width="9.625" style="3" customWidth="1"/>
    <col min="13" max="13" width="10.75" style="3" customWidth="1"/>
    <col min="14" max="16384" width="9" style="3"/>
  </cols>
  <sheetData>
    <row r="1" spans="1:33" ht="15.6" customHeight="1" x14ac:dyDescent="0.4">
      <c r="A1" s="20" t="s">
        <v>93</v>
      </c>
      <c r="B1" s="12"/>
      <c r="C1" s="6"/>
      <c r="D1" s="7"/>
      <c r="E1" s="8"/>
      <c r="F1" s="4"/>
    </row>
    <row r="2" spans="1:33" s="29" customFormat="1" ht="15.6" customHeight="1" x14ac:dyDescent="0.4">
      <c r="A2" s="18" t="s">
        <v>94</v>
      </c>
      <c r="B2" s="13"/>
      <c r="C2" s="22" t="s">
        <v>5</v>
      </c>
      <c r="D2" s="178">
        <f>'Basis for Estimate'!D42</f>
        <v>3948</v>
      </c>
      <c r="E2" s="37" t="s">
        <v>4</v>
      </c>
      <c r="F2" s="5"/>
      <c r="G2" s="140"/>
    </row>
    <row r="3" spans="1:33" s="30" customFormat="1" ht="15.6" customHeight="1" x14ac:dyDescent="0.4">
      <c r="A3" s="19" t="s">
        <v>128</v>
      </c>
      <c r="B3" s="14"/>
      <c r="C3" s="234"/>
      <c r="D3" s="234"/>
      <c r="E3" s="234"/>
      <c r="F3" s="9"/>
      <c r="G3" s="141"/>
    </row>
    <row r="4" spans="1:33" ht="9.6" customHeight="1" x14ac:dyDescent="0.35">
      <c r="A4" s="243" t="s">
        <v>0</v>
      </c>
      <c r="B4" s="246" t="s">
        <v>1</v>
      </c>
      <c r="C4" s="249" t="s">
        <v>2</v>
      </c>
      <c r="D4" s="249" t="s">
        <v>3</v>
      </c>
      <c r="E4" s="252" t="s">
        <v>46</v>
      </c>
      <c r="F4" s="237" t="s">
        <v>47</v>
      </c>
    </row>
    <row r="5" spans="1:33" ht="15.6" customHeight="1" x14ac:dyDescent="0.35">
      <c r="A5" s="244"/>
      <c r="B5" s="247"/>
      <c r="C5" s="250"/>
      <c r="D5" s="250"/>
      <c r="E5" s="250"/>
      <c r="F5" s="238"/>
    </row>
    <row r="6" spans="1:33" s="30" customFormat="1" ht="10.9" customHeight="1" x14ac:dyDescent="0.45">
      <c r="A6" s="245"/>
      <c r="B6" s="248"/>
      <c r="C6" s="251"/>
      <c r="D6" s="251"/>
      <c r="E6" s="251"/>
      <c r="F6" s="239"/>
      <c r="G6" s="141"/>
    </row>
    <row r="7" spans="1:33" ht="15" customHeight="1" x14ac:dyDescent="0.35">
      <c r="A7" s="48"/>
      <c r="B7" s="39"/>
      <c r="C7" s="40"/>
      <c r="D7" s="41"/>
      <c r="E7" s="42"/>
      <c r="F7" s="38"/>
      <c r="G7" s="142"/>
    </row>
    <row r="8" spans="1:33" x14ac:dyDescent="0.35">
      <c r="A8" s="48" t="s">
        <v>14</v>
      </c>
      <c r="B8" s="39" t="s">
        <v>95</v>
      </c>
      <c r="C8" s="179">
        <v>3948</v>
      </c>
      <c r="D8" s="41" t="s">
        <v>4</v>
      </c>
      <c r="E8" s="42">
        <v>5389</v>
      </c>
      <c r="F8" s="38">
        <f>C8*E8</f>
        <v>21275772</v>
      </c>
      <c r="G8" s="142"/>
    </row>
    <row r="9" spans="1:33" ht="14.25" customHeight="1" x14ac:dyDescent="0.45">
      <c r="A9" s="48"/>
      <c r="B9" s="39"/>
      <c r="C9" s="44"/>
      <c r="D9" s="41"/>
      <c r="E9" s="42"/>
      <c r="F9" s="38"/>
      <c r="G9" s="142"/>
      <c r="H9" s="182" t="s">
        <v>98</v>
      </c>
      <c r="I9" s="183"/>
      <c r="J9" s="183"/>
      <c r="K9" s="183"/>
      <c r="L9" s="183"/>
      <c r="M9" s="183"/>
      <c r="N9" s="183"/>
      <c r="O9" s="183"/>
      <c r="P9" s="183"/>
      <c r="Q9" s="183"/>
      <c r="R9" s="183"/>
      <c r="S9" s="183"/>
      <c r="T9" s="183"/>
      <c r="U9" s="183"/>
      <c r="V9" s="183"/>
      <c r="W9" s="183"/>
      <c r="X9" s="183"/>
      <c r="Y9" s="183"/>
      <c r="Z9" s="183"/>
      <c r="AA9" s="183"/>
      <c r="AB9" s="183"/>
      <c r="AC9" s="183"/>
      <c r="AD9" s="183"/>
      <c r="AE9" s="183"/>
      <c r="AF9" s="184"/>
      <c r="AG9" s="181"/>
    </row>
    <row r="10" spans="1:33" ht="15" customHeight="1" x14ac:dyDescent="0.45">
      <c r="A10" s="48"/>
      <c r="B10" s="157" t="s">
        <v>69</v>
      </c>
      <c r="C10" s="40"/>
      <c r="D10" s="41"/>
      <c r="E10" s="42"/>
      <c r="F10" s="38"/>
      <c r="G10" s="155"/>
      <c r="H10" s="185"/>
      <c r="I10" s="231" t="s">
        <v>99</v>
      </c>
      <c r="J10" s="231"/>
      <c r="K10" s="186"/>
      <c r="L10" s="186"/>
      <c r="M10" s="186"/>
      <c r="N10" s="186"/>
      <c r="O10" s="186"/>
      <c r="P10" s="186"/>
      <c r="Q10" s="186"/>
      <c r="R10" s="186"/>
      <c r="S10" s="186"/>
      <c r="T10" s="186"/>
      <c r="U10" s="186"/>
      <c r="V10" s="186"/>
      <c r="W10" s="186"/>
      <c r="X10" s="186"/>
      <c r="Y10" s="186"/>
      <c r="Z10" s="186"/>
      <c r="AA10" s="186"/>
      <c r="AB10" s="186"/>
      <c r="AC10" s="186"/>
      <c r="AD10" s="186"/>
      <c r="AE10" s="186"/>
      <c r="AF10" s="187"/>
      <c r="AG10" s="181"/>
    </row>
    <row r="11" spans="1:33" ht="15" customHeight="1" x14ac:dyDescent="0.45">
      <c r="A11" s="48"/>
      <c r="B11" s="157"/>
      <c r="C11" s="40"/>
      <c r="D11" s="41"/>
      <c r="E11" s="42"/>
      <c r="F11" s="38"/>
      <c r="G11" s="155"/>
      <c r="H11" s="188"/>
      <c r="I11" s="189"/>
      <c r="J11" s="189"/>
      <c r="K11" s="232" t="s">
        <v>100</v>
      </c>
      <c r="L11" s="232"/>
      <c r="M11" s="233"/>
      <c r="N11" s="233"/>
      <c r="O11" s="189" t="s">
        <v>101</v>
      </c>
      <c r="P11" s="190" t="s">
        <v>102</v>
      </c>
      <c r="Q11" s="189"/>
      <c r="R11" s="190" t="s">
        <v>103</v>
      </c>
      <c r="S11" s="189" t="s">
        <v>104</v>
      </c>
      <c r="T11" s="189" t="s">
        <v>105</v>
      </c>
      <c r="U11" s="189" t="s">
        <v>106</v>
      </c>
      <c r="V11" s="189" t="s">
        <v>107</v>
      </c>
      <c r="W11" s="189" t="s">
        <v>108</v>
      </c>
      <c r="X11" s="189" t="s">
        <v>109</v>
      </c>
      <c r="Y11" s="189" t="s">
        <v>110</v>
      </c>
      <c r="Z11" s="189" t="s">
        <v>111</v>
      </c>
      <c r="AA11" s="189" t="s">
        <v>112</v>
      </c>
      <c r="AB11" s="189" t="s">
        <v>113</v>
      </c>
      <c r="AC11" s="189" t="s">
        <v>114</v>
      </c>
      <c r="AD11" s="189" t="s">
        <v>115</v>
      </c>
      <c r="AE11" s="189" t="s">
        <v>116</v>
      </c>
      <c r="AF11" s="191" t="s">
        <v>117</v>
      </c>
      <c r="AG11" s="181"/>
    </row>
    <row r="12" spans="1:33" ht="12.75" customHeight="1" x14ac:dyDescent="0.45">
      <c r="A12" s="48" t="s">
        <v>23</v>
      </c>
      <c r="B12" s="39" t="s">
        <v>144</v>
      </c>
      <c r="C12" s="44" t="s">
        <v>53</v>
      </c>
      <c r="D12" s="41"/>
      <c r="E12" s="42"/>
      <c r="F12" s="38">
        <v>350000</v>
      </c>
      <c r="G12" s="142"/>
      <c r="H12" s="192" t="s">
        <v>118</v>
      </c>
      <c r="I12" s="193"/>
      <c r="J12" s="194"/>
      <c r="K12" s="194"/>
      <c r="L12" s="194"/>
      <c r="M12" s="195"/>
      <c r="N12" s="194"/>
      <c r="O12" s="196"/>
      <c r="P12" s="196"/>
      <c r="Q12" s="196"/>
      <c r="R12" s="196"/>
      <c r="S12" s="196"/>
      <c r="T12" s="196"/>
      <c r="U12" s="196"/>
      <c r="V12" s="196"/>
      <c r="W12" s="196"/>
      <c r="X12" s="196"/>
      <c r="Y12" s="196"/>
      <c r="Z12" s="196"/>
      <c r="AA12" s="196"/>
      <c r="AB12" s="196"/>
      <c r="AC12" s="196"/>
      <c r="AD12" s="196"/>
      <c r="AE12" s="196"/>
      <c r="AF12" s="197"/>
      <c r="AG12" s="181"/>
    </row>
    <row r="13" spans="1:33" ht="15" customHeight="1" x14ac:dyDescent="0.45">
      <c r="A13" s="48"/>
      <c r="B13" s="39"/>
      <c r="C13" s="44"/>
      <c r="D13" s="41"/>
      <c r="E13" s="42"/>
      <c r="F13" s="38"/>
      <c r="G13" s="142"/>
      <c r="H13" s="198"/>
      <c r="I13" s="199" t="s">
        <v>119</v>
      </c>
      <c r="J13" s="200" t="s">
        <v>120</v>
      </c>
      <c r="K13" s="200"/>
      <c r="L13" s="200"/>
      <c r="M13" s="201"/>
      <c r="N13" s="200"/>
      <c r="O13" s="202">
        <v>20</v>
      </c>
      <c r="P13" s="202">
        <v>6</v>
      </c>
      <c r="Q13" s="202"/>
      <c r="R13" s="202">
        <v>3613</v>
      </c>
      <c r="S13" s="202">
        <v>1210</v>
      </c>
      <c r="T13" s="202">
        <v>1877</v>
      </c>
      <c r="U13" s="202"/>
      <c r="V13" s="202"/>
      <c r="W13" s="202"/>
      <c r="X13" s="202"/>
      <c r="Y13" s="202">
        <v>3639</v>
      </c>
      <c r="Z13" s="202"/>
      <c r="AA13" s="202"/>
      <c r="AB13" s="202"/>
      <c r="AC13" s="202"/>
      <c r="AD13" s="202">
        <v>5389</v>
      </c>
      <c r="AE13" s="202">
        <v>2993</v>
      </c>
      <c r="AF13" s="203">
        <v>4177</v>
      </c>
      <c r="AG13" s="181"/>
    </row>
    <row r="14" spans="1:33" ht="14.25" customHeight="1" x14ac:dyDescent="0.35">
      <c r="A14" s="48" t="s">
        <v>24</v>
      </c>
      <c r="B14" s="39" t="s">
        <v>96</v>
      </c>
      <c r="C14" s="44" t="s">
        <v>22</v>
      </c>
      <c r="D14" s="41"/>
      <c r="E14" s="42"/>
      <c r="F14" s="38">
        <v>200000</v>
      </c>
      <c r="G14" s="142"/>
    </row>
    <row r="15" spans="1:33" ht="15" customHeight="1" x14ac:dyDescent="0.35">
      <c r="A15" s="48"/>
      <c r="B15" s="43"/>
      <c r="C15" s="179"/>
      <c r="D15" s="41"/>
      <c r="E15" s="42"/>
      <c r="F15" s="38"/>
      <c r="G15" s="142"/>
    </row>
    <row r="16" spans="1:33" ht="27" x14ac:dyDescent="0.35">
      <c r="A16" s="209" t="s">
        <v>25</v>
      </c>
      <c r="B16" s="207" t="s">
        <v>52</v>
      </c>
      <c r="C16" s="208" t="s">
        <v>22</v>
      </c>
      <c r="D16" s="205"/>
      <c r="E16" s="206"/>
      <c r="F16" s="204">
        <v>250000</v>
      </c>
      <c r="G16" s="155"/>
    </row>
    <row r="17" spans="1:7" ht="15" customHeight="1" x14ac:dyDescent="0.35">
      <c r="A17" s="48"/>
      <c r="B17" s="43"/>
      <c r="C17" s="179"/>
      <c r="D17" s="41"/>
      <c r="E17" s="42"/>
      <c r="F17" s="38"/>
      <c r="G17" s="142"/>
    </row>
    <row r="18" spans="1:7" ht="15.6" customHeight="1" x14ac:dyDescent="0.35">
      <c r="A18" s="48" t="s">
        <v>26</v>
      </c>
      <c r="B18" s="43" t="s">
        <v>124</v>
      </c>
      <c r="C18" s="179" t="s">
        <v>22</v>
      </c>
      <c r="D18" s="41"/>
      <c r="E18" s="42"/>
      <c r="F18" s="38">
        <f>SUM(F16*20%)</f>
        <v>50000</v>
      </c>
      <c r="G18" s="155"/>
    </row>
    <row r="19" spans="1:7" ht="15.6" customHeight="1" x14ac:dyDescent="0.35">
      <c r="A19" s="48"/>
      <c r="B19" s="43"/>
      <c r="C19" s="179"/>
      <c r="D19" s="41"/>
      <c r="E19" s="42"/>
      <c r="F19" s="38"/>
      <c r="G19" s="155"/>
    </row>
    <row r="20" spans="1:7" ht="15.6" customHeight="1" x14ac:dyDescent="0.35">
      <c r="A20" s="48" t="s">
        <v>27</v>
      </c>
      <c r="B20" s="43" t="s">
        <v>54</v>
      </c>
      <c r="C20" s="179" t="s">
        <v>22</v>
      </c>
      <c r="D20" s="41"/>
      <c r="E20" s="42"/>
      <c r="F20" s="38">
        <v>250000</v>
      </c>
      <c r="G20" s="155"/>
    </row>
    <row r="21" spans="1:7" ht="15.6" customHeight="1" x14ac:dyDescent="0.35">
      <c r="A21" s="48"/>
      <c r="B21" s="43"/>
      <c r="C21" s="179"/>
      <c r="D21" s="41"/>
      <c r="E21" s="42"/>
      <c r="F21" s="38"/>
      <c r="G21" s="155"/>
    </row>
    <row r="22" spans="1:7" ht="15.6" customHeight="1" x14ac:dyDescent="0.35">
      <c r="A22" s="48" t="s">
        <v>28</v>
      </c>
      <c r="B22" s="43" t="s">
        <v>55</v>
      </c>
      <c r="C22" s="179" t="s">
        <v>22</v>
      </c>
      <c r="D22" s="41"/>
      <c r="E22" s="42"/>
      <c r="F22" s="38">
        <v>100000</v>
      </c>
      <c r="G22" s="155"/>
    </row>
    <row r="23" spans="1:7" ht="15.6" customHeight="1" x14ac:dyDescent="0.35">
      <c r="A23" s="48"/>
      <c r="B23" s="43"/>
      <c r="C23" s="179"/>
      <c r="D23" s="41"/>
      <c r="E23" s="42"/>
      <c r="F23" s="38"/>
      <c r="G23" s="155"/>
    </row>
    <row r="24" spans="1:7" ht="15.6" customHeight="1" x14ac:dyDescent="0.35">
      <c r="A24" s="48" t="s">
        <v>58</v>
      </c>
      <c r="B24" s="43" t="s">
        <v>61</v>
      </c>
      <c r="C24" s="179" t="s">
        <v>22</v>
      </c>
      <c r="D24" s="41"/>
      <c r="E24" s="42"/>
      <c r="F24" s="38">
        <v>20000</v>
      </c>
      <c r="G24" s="155"/>
    </row>
    <row r="25" spans="1:7" ht="15.6" customHeight="1" x14ac:dyDescent="0.35">
      <c r="A25" s="48"/>
      <c r="B25" s="43"/>
      <c r="C25" s="179"/>
      <c r="D25" s="41"/>
      <c r="E25" s="42"/>
      <c r="F25" s="38"/>
      <c r="G25" s="155"/>
    </row>
    <row r="26" spans="1:7" ht="15.6" customHeight="1" x14ac:dyDescent="0.35">
      <c r="A26" s="48" t="s">
        <v>142</v>
      </c>
      <c r="B26" s="43" t="s">
        <v>56</v>
      </c>
      <c r="C26" s="179" t="s">
        <v>22</v>
      </c>
      <c r="D26" s="41"/>
      <c r="E26" s="42"/>
      <c r="F26" s="38">
        <f>3948*60</f>
        <v>236880</v>
      </c>
      <c r="G26" s="155"/>
    </row>
    <row r="27" spans="1:7" ht="15.6" customHeight="1" x14ac:dyDescent="0.35">
      <c r="A27" s="48"/>
      <c r="B27" s="43"/>
      <c r="C27" s="179"/>
      <c r="D27" s="41"/>
      <c r="E27" s="42"/>
      <c r="F27" s="38"/>
      <c r="G27" s="155"/>
    </row>
    <row r="28" spans="1:7" ht="15.6" customHeight="1" x14ac:dyDescent="0.35">
      <c r="A28" s="48" t="s">
        <v>29</v>
      </c>
      <c r="B28" s="43" t="s">
        <v>143</v>
      </c>
      <c r="C28" s="179" t="s">
        <v>22</v>
      </c>
      <c r="D28" s="41"/>
      <c r="E28" s="42"/>
      <c r="F28" s="38">
        <v>250000</v>
      </c>
      <c r="G28" s="155"/>
    </row>
    <row r="29" spans="1:7" ht="15.6" customHeight="1" x14ac:dyDescent="0.35">
      <c r="A29" s="48"/>
      <c r="B29" s="43"/>
      <c r="C29" s="179"/>
      <c r="D29" s="41"/>
      <c r="E29" s="42"/>
      <c r="F29" s="38"/>
      <c r="G29" s="155"/>
    </row>
    <row r="30" spans="1:7" ht="12.6" customHeight="1" x14ac:dyDescent="0.35">
      <c r="A30" s="48"/>
      <c r="B30" s="43"/>
      <c r="C30" s="179"/>
      <c r="D30" s="41"/>
      <c r="E30" s="42"/>
      <c r="F30" s="113"/>
      <c r="G30" s="142"/>
    </row>
    <row r="31" spans="1:7" ht="12.6" customHeight="1" x14ac:dyDescent="0.35">
      <c r="A31" s="48"/>
      <c r="B31" s="43"/>
      <c r="C31" s="179"/>
      <c r="D31" s="41"/>
      <c r="E31" s="42"/>
      <c r="F31" s="38"/>
      <c r="G31" s="142"/>
    </row>
    <row r="32" spans="1:7" ht="15" customHeight="1" x14ac:dyDescent="0.4">
      <c r="A32" s="48"/>
      <c r="B32" s="117" t="s">
        <v>59</v>
      </c>
      <c r="C32" s="180"/>
      <c r="D32" s="41"/>
      <c r="E32" s="42"/>
      <c r="F32" s="49">
        <f>SUM(F7:F29)</f>
        <v>22982652</v>
      </c>
      <c r="G32" s="155"/>
    </row>
    <row r="33" spans="1:7" ht="15" customHeight="1" x14ac:dyDescent="0.4">
      <c r="A33" s="48"/>
      <c r="B33" s="117"/>
      <c r="C33" s="180"/>
      <c r="D33" s="41"/>
      <c r="E33" s="42"/>
      <c r="F33" s="49"/>
      <c r="G33" s="155"/>
    </row>
    <row r="34" spans="1:7" ht="33.6" customHeight="1" x14ac:dyDescent="0.35">
      <c r="A34" s="240"/>
      <c r="B34" s="241"/>
      <c r="C34" s="241"/>
      <c r="D34" s="241"/>
      <c r="E34" s="241"/>
      <c r="F34" s="242"/>
      <c r="G34" s="155"/>
    </row>
    <row r="35" spans="1:7" ht="15" customHeight="1" x14ac:dyDescent="0.4">
      <c r="A35" s="48"/>
      <c r="B35" s="117"/>
      <c r="C35" s="40"/>
      <c r="D35" s="41"/>
      <c r="E35" s="42"/>
      <c r="F35" s="49"/>
      <c r="G35" s="155"/>
    </row>
    <row r="36" spans="1:7" ht="15" customHeight="1" x14ac:dyDescent="0.4">
      <c r="A36" s="48"/>
      <c r="B36" s="117" t="s">
        <v>60</v>
      </c>
      <c r="C36" s="40"/>
      <c r="D36" s="41"/>
      <c r="E36" s="42"/>
      <c r="F36" s="49">
        <f>F32</f>
        <v>22982652</v>
      </c>
      <c r="G36" s="155"/>
    </row>
    <row r="37" spans="1:7" ht="15" customHeight="1" x14ac:dyDescent="0.35">
      <c r="A37" s="48"/>
      <c r="B37" s="43"/>
      <c r="C37" s="44"/>
      <c r="D37" s="41"/>
      <c r="E37" s="42"/>
      <c r="F37" s="38"/>
      <c r="G37" s="155"/>
    </row>
    <row r="38" spans="1:7" ht="15" customHeight="1" x14ac:dyDescent="0.35">
      <c r="A38" s="48" t="s">
        <v>14</v>
      </c>
      <c r="B38" s="52" t="s">
        <v>41</v>
      </c>
      <c r="C38" s="121">
        <v>0.03</v>
      </c>
      <c r="D38" s="50"/>
      <c r="E38" s="51"/>
      <c r="F38" s="38">
        <f>F32*C38</f>
        <v>689479.55999999994</v>
      </c>
      <c r="G38" s="155"/>
    </row>
    <row r="39" spans="1:7" ht="4.9000000000000004" customHeight="1" x14ac:dyDescent="0.35">
      <c r="A39" s="48"/>
      <c r="B39" s="52"/>
      <c r="C39" s="53"/>
      <c r="D39" s="50"/>
      <c r="E39" s="51"/>
      <c r="F39" s="113"/>
      <c r="G39" s="142"/>
    </row>
    <row r="40" spans="1:7" ht="4.9000000000000004" customHeight="1" x14ac:dyDescent="0.35">
      <c r="A40" s="48"/>
      <c r="B40" s="52"/>
      <c r="C40" s="53"/>
      <c r="D40" s="50"/>
      <c r="E40" s="51"/>
      <c r="F40" s="38"/>
      <c r="G40" s="142"/>
    </row>
    <row r="41" spans="1:7" ht="15" customHeight="1" x14ac:dyDescent="0.4">
      <c r="A41" s="48"/>
      <c r="B41" s="117" t="s">
        <v>6</v>
      </c>
      <c r="C41" s="118"/>
      <c r="D41" s="119"/>
      <c r="E41" s="120"/>
      <c r="F41" s="49">
        <f>SUM(F35:F39)</f>
        <v>23672131.559999999</v>
      </c>
      <c r="G41" s="155"/>
    </row>
    <row r="42" spans="1:7" ht="15" customHeight="1" x14ac:dyDescent="0.35">
      <c r="A42" s="48"/>
      <c r="B42" s="52"/>
      <c r="C42" s="53"/>
      <c r="D42" s="50"/>
      <c r="E42" s="51"/>
      <c r="F42" s="38"/>
      <c r="G42" s="142"/>
    </row>
    <row r="43" spans="1:7" ht="15" customHeight="1" x14ac:dyDescent="0.35">
      <c r="A43" s="48" t="s">
        <v>23</v>
      </c>
      <c r="B43" s="52" t="s">
        <v>42</v>
      </c>
      <c r="C43" s="121">
        <v>0.08</v>
      </c>
      <c r="D43" s="50"/>
      <c r="E43" s="51"/>
      <c r="F43" s="38">
        <f>F41*C43</f>
        <v>1893770.5248</v>
      </c>
      <c r="G43" s="155"/>
    </row>
    <row r="44" spans="1:7" ht="3" customHeight="1" x14ac:dyDescent="0.35">
      <c r="A44" s="48"/>
      <c r="B44" s="52"/>
      <c r="C44" s="53"/>
      <c r="D44" s="50"/>
      <c r="E44" s="51"/>
      <c r="F44" s="113"/>
      <c r="G44" s="142"/>
    </row>
    <row r="45" spans="1:7" ht="3" customHeight="1" x14ac:dyDescent="0.35">
      <c r="A45" s="48"/>
      <c r="B45" s="131"/>
      <c r="C45" s="133"/>
      <c r="D45" s="50"/>
      <c r="E45" s="51"/>
      <c r="F45" s="38"/>
      <c r="G45" s="142"/>
    </row>
    <row r="46" spans="1:7" ht="15" customHeight="1" x14ac:dyDescent="0.4">
      <c r="A46" s="48"/>
      <c r="B46" s="132" t="s">
        <v>6</v>
      </c>
      <c r="C46" s="134"/>
      <c r="D46" s="119"/>
      <c r="E46" s="120"/>
      <c r="F46" s="49">
        <f>SUM(F40:F44)</f>
        <v>25565902.084799998</v>
      </c>
      <c r="G46" s="155"/>
    </row>
    <row r="47" spans="1:7" ht="15" customHeight="1" x14ac:dyDescent="0.35">
      <c r="A47" s="48"/>
      <c r="B47" s="131"/>
      <c r="C47" s="133"/>
      <c r="D47" s="50"/>
      <c r="E47" s="51"/>
      <c r="F47" s="38"/>
      <c r="G47" s="142"/>
    </row>
    <row r="48" spans="1:7" ht="15" customHeight="1" x14ac:dyDescent="0.35">
      <c r="A48" s="48" t="s">
        <v>24</v>
      </c>
      <c r="B48" s="131" t="s">
        <v>97</v>
      </c>
      <c r="C48" s="122">
        <v>0.01</v>
      </c>
      <c r="D48" s="50"/>
      <c r="E48" s="51"/>
      <c r="F48" s="38">
        <f>F46*C48</f>
        <v>255659.02084799999</v>
      </c>
      <c r="G48" s="142"/>
    </row>
    <row r="49" spans="1:13" ht="6" customHeight="1" x14ac:dyDescent="0.35">
      <c r="A49" s="48"/>
      <c r="B49" s="131"/>
      <c r="C49" s="133"/>
      <c r="D49" s="50"/>
      <c r="E49" s="51"/>
      <c r="F49" s="113"/>
      <c r="G49" s="142"/>
    </row>
    <row r="50" spans="1:13" ht="6" customHeight="1" x14ac:dyDescent="0.35">
      <c r="A50" s="48"/>
      <c r="B50" s="131"/>
      <c r="C50" s="133"/>
      <c r="D50" s="50"/>
      <c r="E50" s="51"/>
      <c r="F50" s="38"/>
      <c r="G50" s="142"/>
    </row>
    <row r="51" spans="1:13" ht="15" customHeight="1" x14ac:dyDescent="0.4">
      <c r="A51" s="48"/>
      <c r="B51" s="117" t="s">
        <v>6</v>
      </c>
      <c r="C51" s="133"/>
      <c r="D51" s="50"/>
      <c r="E51" s="51"/>
      <c r="F51" s="49">
        <f>SUM(F45:F49)</f>
        <v>25821561.105647996</v>
      </c>
      <c r="G51" s="142"/>
      <c r="I51" s="3" t="s">
        <v>62</v>
      </c>
      <c r="L51" s="163">
        <v>45047</v>
      </c>
      <c r="M51" s="3">
        <v>444.5</v>
      </c>
    </row>
    <row r="52" spans="1:13" ht="15" customHeight="1" x14ac:dyDescent="0.35">
      <c r="A52" s="48"/>
      <c r="B52" s="131"/>
      <c r="C52" s="133"/>
      <c r="D52" s="50"/>
      <c r="E52" s="51"/>
      <c r="F52" s="38"/>
      <c r="G52" s="142"/>
      <c r="L52" s="163">
        <v>45505</v>
      </c>
      <c r="M52" s="164">
        <v>472.1</v>
      </c>
    </row>
    <row r="53" spans="1:13" ht="15" customHeight="1" x14ac:dyDescent="0.35">
      <c r="A53" s="48" t="s">
        <v>25</v>
      </c>
      <c r="B53" s="130" t="s">
        <v>44</v>
      </c>
      <c r="C53" s="122">
        <v>0.15</v>
      </c>
      <c r="D53" s="50"/>
      <c r="E53" s="51"/>
      <c r="F53" s="38">
        <f>F51*C53</f>
        <v>3873234.165847199</v>
      </c>
      <c r="G53" s="155"/>
      <c r="M53" s="165">
        <f>SUM(M52-M51)/M51</f>
        <v>6.2092238470191276E-2</v>
      </c>
    </row>
    <row r="54" spans="1:13" ht="3.6" customHeight="1" x14ac:dyDescent="0.35">
      <c r="A54" s="48"/>
      <c r="B54" s="131"/>
      <c r="C54" s="133"/>
      <c r="D54" s="50"/>
      <c r="E54" s="51"/>
      <c r="F54" s="113"/>
      <c r="G54" s="142"/>
    </row>
    <row r="55" spans="1:13" ht="3.6" customHeight="1" x14ac:dyDescent="0.35">
      <c r="A55" s="48"/>
      <c r="B55" s="131"/>
      <c r="C55" s="133"/>
      <c r="D55" s="50"/>
      <c r="E55" s="51"/>
      <c r="F55" s="38"/>
      <c r="G55" s="142"/>
    </row>
    <row r="56" spans="1:13" ht="15" customHeight="1" x14ac:dyDescent="0.4">
      <c r="A56" s="48"/>
      <c r="B56" s="132" t="s">
        <v>6</v>
      </c>
      <c r="C56" s="134"/>
      <c r="D56" s="119"/>
      <c r="E56" s="120"/>
      <c r="F56" s="49">
        <f>SUM(F50:F54)</f>
        <v>29694795.271495193</v>
      </c>
      <c r="G56" s="155"/>
      <c r="I56" s="3" t="s">
        <v>63</v>
      </c>
      <c r="L56" s="163" t="s">
        <v>126</v>
      </c>
      <c r="M56" s="3">
        <v>396</v>
      </c>
    </row>
    <row r="57" spans="1:13" ht="15" customHeight="1" x14ac:dyDescent="0.4">
      <c r="A57" s="48"/>
      <c r="B57" s="132"/>
      <c r="C57" s="134"/>
      <c r="D57" s="119"/>
      <c r="E57" s="120"/>
      <c r="F57" s="49"/>
      <c r="G57" s="142"/>
      <c r="L57" s="163" t="s">
        <v>64</v>
      </c>
      <c r="M57" s="164">
        <v>407</v>
      </c>
    </row>
    <row r="58" spans="1:13" ht="15" customHeight="1" x14ac:dyDescent="0.4">
      <c r="A58" s="48" t="s">
        <v>26</v>
      </c>
      <c r="B58" s="52" t="s">
        <v>65</v>
      </c>
      <c r="C58" s="121">
        <v>0.03</v>
      </c>
      <c r="D58" s="119"/>
      <c r="E58" s="120"/>
      <c r="F58" s="38">
        <f>F56*C58</f>
        <v>890843.85814485571</v>
      </c>
      <c r="G58" s="155"/>
      <c r="M58" s="165">
        <f>SUM(M57-M56)/M56</f>
        <v>2.7777777777777776E-2</v>
      </c>
    </row>
    <row r="59" spans="1:13" ht="6.6" customHeight="1" x14ac:dyDescent="0.35">
      <c r="A59" s="48"/>
      <c r="B59" s="52"/>
      <c r="C59" s="53"/>
      <c r="D59" s="50"/>
      <c r="E59" s="51"/>
      <c r="F59" s="113"/>
      <c r="G59" s="142"/>
    </row>
    <row r="60" spans="1:13" ht="6.6" customHeight="1" x14ac:dyDescent="0.35">
      <c r="A60" s="48"/>
      <c r="B60" s="52"/>
      <c r="C60" s="53"/>
      <c r="D60" s="50"/>
      <c r="E60" s="51"/>
      <c r="F60" s="38"/>
      <c r="G60" s="142"/>
    </row>
    <row r="61" spans="1:13" ht="15" customHeight="1" x14ac:dyDescent="0.4">
      <c r="A61" s="48"/>
      <c r="B61" s="132" t="s">
        <v>6</v>
      </c>
      <c r="C61" s="134"/>
      <c r="D61" s="119"/>
      <c r="E61" s="120"/>
      <c r="F61" s="49">
        <f>SUM(F55:F59)</f>
        <v>30585639.12964005</v>
      </c>
      <c r="G61" s="155"/>
    </row>
    <row r="62" spans="1:13" ht="15" customHeight="1" x14ac:dyDescent="0.35">
      <c r="A62" s="88"/>
      <c r="B62" s="131"/>
      <c r="C62" s="122"/>
      <c r="D62" s="50"/>
      <c r="E62" s="51"/>
      <c r="F62" s="38"/>
    </row>
    <row r="63" spans="1:13" ht="15" customHeight="1" x14ac:dyDescent="0.35">
      <c r="A63" s="88" t="s">
        <v>27</v>
      </c>
      <c r="B63" s="135" t="s">
        <v>45</v>
      </c>
      <c r="C63" s="136">
        <v>0.05</v>
      </c>
      <c r="D63" s="50"/>
      <c r="E63" s="51"/>
      <c r="F63" s="38">
        <f>F61*C63</f>
        <v>1529281.9564820025</v>
      </c>
      <c r="G63" s="155"/>
    </row>
    <row r="64" spans="1:13" ht="5.45" customHeight="1" x14ac:dyDescent="0.35">
      <c r="A64" s="88"/>
      <c r="B64" s="135"/>
      <c r="C64" s="136"/>
      <c r="D64" s="50"/>
      <c r="E64" s="51"/>
      <c r="F64" s="113"/>
    </row>
    <row r="65" spans="1:10" ht="5.45" customHeight="1" x14ac:dyDescent="0.35">
      <c r="A65" s="88"/>
      <c r="B65" s="135"/>
      <c r="C65" s="136"/>
      <c r="D65" s="50"/>
      <c r="E65" s="51"/>
      <c r="F65" s="38"/>
    </row>
    <row r="66" spans="1:10" ht="15.75" customHeight="1" x14ac:dyDescent="0.4">
      <c r="A66" s="88"/>
      <c r="B66" s="132" t="s">
        <v>6</v>
      </c>
      <c r="C66" s="134"/>
      <c r="D66" s="119"/>
      <c r="E66" s="120"/>
      <c r="F66" s="49">
        <f>SUM(F60:F64)</f>
        <v>32114921.086122051</v>
      </c>
      <c r="G66" s="155"/>
    </row>
    <row r="67" spans="1:10" ht="6" customHeight="1" x14ac:dyDescent="0.35">
      <c r="A67" s="88"/>
      <c r="B67" s="135"/>
      <c r="C67" s="137"/>
      <c r="D67" s="50"/>
      <c r="E67" s="51"/>
      <c r="F67" s="38"/>
    </row>
    <row r="68" spans="1:10" ht="4.1500000000000004" customHeight="1" x14ac:dyDescent="0.35">
      <c r="A68" s="80"/>
      <c r="B68" s="81"/>
      <c r="C68" s="123"/>
      <c r="D68" s="1"/>
      <c r="E68" s="82"/>
      <c r="F68" s="83"/>
    </row>
    <row r="69" spans="1:10" s="29" customFormat="1" ht="27.75" customHeight="1" thickBot="1" x14ac:dyDescent="0.5">
      <c r="A69" s="18"/>
      <c r="B69" s="124" t="s">
        <v>43</v>
      </c>
      <c r="C69" s="125"/>
      <c r="D69" s="126"/>
      <c r="E69" s="127"/>
      <c r="F69" s="128">
        <f>SUM(F65:F68)</f>
        <v>32114921.086122051</v>
      </c>
      <c r="G69" s="140"/>
      <c r="J69" s="167"/>
    </row>
    <row r="70" spans="1:10" ht="15.6" customHeight="1" thickTop="1" x14ac:dyDescent="0.35">
      <c r="A70" s="84"/>
      <c r="B70" s="85"/>
      <c r="C70" s="86"/>
      <c r="D70" s="87"/>
      <c r="E70" s="86"/>
      <c r="F70" s="83"/>
    </row>
    <row r="71" spans="1:10" s="11" customFormat="1" ht="37.9" customHeight="1" x14ac:dyDescent="0.45">
      <c r="A71" s="23"/>
      <c r="B71" s="143"/>
      <c r="C71" s="143"/>
      <c r="D71" s="10"/>
      <c r="E71" s="235"/>
      <c r="F71" s="236"/>
      <c r="G71" s="140"/>
    </row>
  </sheetData>
  <mergeCells count="12">
    <mergeCell ref="I10:J10"/>
    <mergeCell ref="K11:L11"/>
    <mergeCell ref="M11:N11"/>
    <mergeCell ref="C3:E3"/>
    <mergeCell ref="E71:F71"/>
    <mergeCell ref="F4:F6"/>
    <mergeCell ref="A34:F34"/>
    <mergeCell ref="A4:A6"/>
    <mergeCell ref="B4:B6"/>
    <mergeCell ref="C4:C6"/>
    <mergeCell ref="D4:D6"/>
    <mergeCell ref="E4:E6"/>
  </mergeCells>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D3DCD-DDDC-4092-A415-3A165DF1F27D}">
  <sheetPr>
    <pageSetUpPr fitToPage="1"/>
  </sheetPr>
  <dimension ref="A1:L53"/>
  <sheetViews>
    <sheetView showGridLines="0" view="pageBreakPreview" zoomScale="90" zoomScaleNormal="100" zoomScaleSheetLayoutView="90" workbookViewId="0">
      <selection activeCell="B7" sqref="B7:B8"/>
    </sheetView>
  </sheetViews>
  <sheetFormatPr defaultColWidth="9" defaultRowHeight="13.5" x14ac:dyDescent="0.35"/>
  <cols>
    <col min="1" max="1" width="10.625" style="3" customWidth="1"/>
    <col min="2" max="2" width="42.625" style="3" customWidth="1"/>
    <col min="3" max="3" width="9.625" style="3" customWidth="1"/>
    <col min="4" max="4" width="6.625" style="55" customWidth="1"/>
    <col min="5" max="5" width="8.9375" style="3" customWidth="1"/>
    <col min="6" max="6" width="13.75" style="58" customWidth="1"/>
    <col min="7" max="7" width="11.125" style="139" bestFit="1" customWidth="1"/>
    <col min="8" max="11" width="9" style="3"/>
    <col min="12" max="12" width="9.625" style="3" customWidth="1"/>
    <col min="13" max="13" width="10.75" style="3" customWidth="1"/>
    <col min="14" max="16384" width="9" style="3"/>
  </cols>
  <sheetData>
    <row r="1" spans="1:7" ht="15.6" customHeight="1" x14ac:dyDescent="0.4">
      <c r="A1" s="20" t="s">
        <v>93</v>
      </c>
      <c r="B1" s="12"/>
      <c r="C1" s="6"/>
      <c r="D1" s="7"/>
      <c r="E1" s="8"/>
      <c r="F1" s="4"/>
    </row>
    <row r="2" spans="1:7" s="29" customFormat="1" ht="15.6" customHeight="1" x14ac:dyDescent="0.4">
      <c r="A2" s="18" t="s">
        <v>94</v>
      </c>
      <c r="B2" s="13"/>
      <c r="C2" s="22"/>
      <c r="D2" s="21"/>
      <c r="E2" s="37"/>
      <c r="F2" s="5"/>
      <c r="G2" s="140"/>
    </row>
    <row r="3" spans="1:7" s="30" customFormat="1" ht="15.6" customHeight="1" x14ac:dyDescent="0.4">
      <c r="A3" s="19" t="s">
        <v>145</v>
      </c>
      <c r="B3" s="14"/>
      <c r="C3" s="234"/>
      <c r="D3" s="234"/>
      <c r="E3" s="234"/>
      <c r="F3" s="9"/>
      <c r="G3" s="141"/>
    </row>
    <row r="4" spans="1:7" ht="9.6" customHeight="1" x14ac:dyDescent="0.35">
      <c r="A4" s="243" t="s">
        <v>0</v>
      </c>
      <c r="B4" s="246" t="s">
        <v>1</v>
      </c>
      <c r="C4" s="249" t="s">
        <v>2</v>
      </c>
      <c r="D4" s="249" t="s">
        <v>3</v>
      </c>
      <c r="E4" s="252" t="s">
        <v>46</v>
      </c>
      <c r="F4" s="237" t="s">
        <v>47</v>
      </c>
    </row>
    <row r="5" spans="1:7" ht="15.6" customHeight="1" x14ac:dyDescent="0.35">
      <c r="A5" s="244"/>
      <c r="B5" s="247"/>
      <c r="C5" s="250"/>
      <c r="D5" s="250"/>
      <c r="E5" s="250"/>
      <c r="F5" s="238"/>
    </row>
    <row r="6" spans="1:7" s="30" customFormat="1" ht="10.9" customHeight="1" x14ac:dyDescent="0.45">
      <c r="A6" s="245"/>
      <c r="B6" s="248"/>
      <c r="C6" s="251"/>
      <c r="D6" s="251"/>
      <c r="E6" s="251"/>
      <c r="F6" s="239"/>
      <c r="G6" s="141"/>
    </row>
    <row r="7" spans="1:7" ht="15" customHeight="1" x14ac:dyDescent="0.35">
      <c r="A7" s="48"/>
      <c r="B7" s="39"/>
      <c r="C7" s="40"/>
      <c r="D7" s="41"/>
      <c r="E7" s="42"/>
      <c r="F7" s="38"/>
      <c r="G7" s="142"/>
    </row>
    <row r="8" spans="1:7" ht="15" customHeight="1" x14ac:dyDescent="0.35">
      <c r="A8" s="48" t="s">
        <v>14</v>
      </c>
      <c r="B8" s="39" t="s">
        <v>121</v>
      </c>
      <c r="C8" s="44" t="s">
        <v>122</v>
      </c>
      <c r="D8" s="44">
        <v>200</v>
      </c>
      <c r="E8" s="42">
        <v>2500</v>
      </c>
      <c r="F8" s="38">
        <f>D8*E8</f>
        <v>500000</v>
      </c>
      <c r="G8" s="142"/>
    </row>
    <row r="9" spans="1:7" ht="12" customHeight="1" x14ac:dyDescent="0.35">
      <c r="A9" s="48"/>
      <c r="B9" s="39"/>
      <c r="C9" s="44"/>
      <c r="D9" s="41"/>
      <c r="E9" s="42"/>
      <c r="F9" s="38"/>
      <c r="G9" s="142"/>
    </row>
    <row r="10" spans="1:7" x14ac:dyDescent="0.35">
      <c r="A10" s="48" t="s">
        <v>23</v>
      </c>
      <c r="B10" s="39" t="s">
        <v>123</v>
      </c>
      <c r="C10" s="44" t="s">
        <v>22</v>
      </c>
      <c r="D10" s="41"/>
      <c r="E10" s="42"/>
      <c r="F10" s="38">
        <v>50000</v>
      </c>
      <c r="G10" s="142"/>
    </row>
    <row r="11" spans="1:7" x14ac:dyDescent="0.35">
      <c r="B11" s="39"/>
      <c r="C11" s="44"/>
      <c r="D11" s="41"/>
      <c r="E11" s="42"/>
      <c r="F11" s="38"/>
      <c r="G11" s="142"/>
    </row>
    <row r="12" spans="1:7" x14ac:dyDescent="0.35">
      <c r="A12" s="48" t="s">
        <v>24</v>
      </c>
      <c r="B12" s="39" t="s">
        <v>146</v>
      </c>
      <c r="C12" s="44" t="s">
        <v>22</v>
      </c>
      <c r="D12" s="44"/>
      <c r="E12" s="42"/>
      <c r="F12" s="58">
        <v>150000</v>
      </c>
    </row>
    <row r="13" spans="1:7" x14ac:dyDescent="0.35">
      <c r="A13" s="48"/>
      <c r="B13" s="39"/>
      <c r="C13" s="44"/>
      <c r="D13" s="44"/>
      <c r="E13" s="44"/>
    </row>
    <row r="14" spans="1:7" x14ac:dyDescent="0.35">
      <c r="A14" s="48" t="s">
        <v>25</v>
      </c>
      <c r="B14" s="39" t="s">
        <v>125</v>
      </c>
      <c r="C14" s="44" t="s">
        <v>22</v>
      </c>
      <c r="D14" s="41"/>
      <c r="E14" s="42"/>
      <c r="F14" s="38">
        <v>50000</v>
      </c>
      <c r="G14" s="142"/>
    </row>
    <row r="15" spans="1:7" ht="12" customHeight="1" x14ac:dyDescent="0.35">
      <c r="A15" s="48"/>
      <c r="B15" s="39"/>
      <c r="C15" s="44"/>
      <c r="D15" s="41"/>
      <c r="E15" s="42"/>
      <c r="F15" s="38"/>
      <c r="G15" s="142"/>
    </row>
    <row r="16" spans="1:7" ht="10.15" customHeight="1" x14ac:dyDescent="0.35">
      <c r="A16" s="48"/>
      <c r="B16" s="43"/>
      <c r="C16" s="44"/>
      <c r="D16" s="41"/>
      <c r="E16" s="42"/>
      <c r="F16" s="113"/>
      <c r="G16" s="142"/>
    </row>
    <row r="17" spans="1:12" ht="10.15" customHeight="1" x14ac:dyDescent="0.35">
      <c r="A17" s="48"/>
      <c r="B17" s="43"/>
      <c r="C17" s="44"/>
      <c r="D17" s="41"/>
      <c r="E17" s="42"/>
      <c r="F17" s="38"/>
      <c r="G17" s="142"/>
    </row>
    <row r="18" spans="1:12" ht="15" customHeight="1" x14ac:dyDescent="0.4">
      <c r="A18" s="48"/>
      <c r="B18" s="117" t="s">
        <v>6</v>
      </c>
      <c r="C18" s="40"/>
      <c r="D18" s="41"/>
      <c r="E18" s="42"/>
      <c r="F18" s="49">
        <f>SUM(F7:F16)</f>
        <v>750000</v>
      </c>
      <c r="G18" s="155"/>
    </row>
    <row r="19" spans="1:12" ht="15" customHeight="1" x14ac:dyDescent="0.35">
      <c r="A19" s="48"/>
      <c r="B19" s="43"/>
      <c r="C19" s="44"/>
      <c r="D19" s="41"/>
      <c r="E19" s="42"/>
      <c r="F19" s="38"/>
      <c r="G19" s="142"/>
    </row>
    <row r="20" spans="1:12" ht="15" customHeight="1" x14ac:dyDescent="0.35">
      <c r="A20" s="48" t="s">
        <v>28</v>
      </c>
      <c r="B20" s="52" t="s">
        <v>41</v>
      </c>
      <c r="C20" s="121">
        <v>0.15</v>
      </c>
      <c r="D20" s="50"/>
      <c r="E20" s="51"/>
      <c r="F20" s="38">
        <f>F18*C20</f>
        <v>112500</v>
      </c>
      <c r="G20" s="155"/>
    </row>
    <row r="21" spans="1:12" ht="10.15" customHeight="1" x14ac:dyDescent="0.35">
      <c r="A21" s="48"/>
      <c r="B21" s="52"/>
      <c r="C21" s="53"/>
      <c r="D21" s="50"/>
      <c r="E21" s="51"/>
      <c r="F21" s="113"/>
      <c r="G21" s="142"/>
    </row>
    <row r="22" spans="1:12" ht="10.15" customHeight="1" x14ac:dyDescent="0.35">
      <c r="A22" s="48"/>
      <c r="B22" s="52"/>
      <c r="C22" s="53"/>
      <c r="D22" s="50"/>
      <c r="E22" s="51"/>
      <c r="F22" s="38"/>
      <c r="G22" s="142"/>
    </row>
    <row r="23" spans="1:12" ht="15" customHeight="1" x14ac:dyDescent="0.4">
      <c r="A23" s="48"/>
      <c r="B23" s="117" t="s">
        <v>6</v>
      </c>
      <c r="C23" s="118"/>
      <c r="D23" s="119"/>
      <c r="E23" s="120"/>
      <c r="F23" s="49">
        <f>SUM(F17:F21)</f>
        <v>862500</v>
      </c>
      <c r="G23" s="155"/>
    </row>
    <row r="24" spans="1:12" ht="15" customHeight="1" x14ac:dyDescent="0.35">
      <c r="A24" s="48"/>
      <c r="B24" s="52"/>
      <c r="C24" s="53"/>
      <c r="D24" s="50"/>
      <c r="E24" s="51"/>
      <c r="F24" s="38"/>
      <c r="G24" s="142"/>
    </row>
    <row r="25" spans="1:12" ht="15" customHeight="1" x14ac:dyDescent="0.35">
      <c r="A25" s="48" t="s">
        <v>58</v>
      </c>
      <c r="B25" s="52" t="s">
        <v>42</v>
      </c>
      <c r="C25" s="121">
        <v>0.08</v>
      </c>
      <c r="D25" s="50"/>
      <c r="E25" s="51"/>
      <c r="F25" s="38">
        <f>SUM(F23)*C25</f>
        <v>69000</v>
      </c>
      <c r="G25" s="155"/>
    </row>
    <row r="26" spans="1:12" ht="10.9" customHeight="1" x14ac:dyDescent="0.35">
      <c r="A26" s="48"/>
      <c r="B26" s="131"/>
      <c r="C26" s="133"/>
      <c r="D26" s="50"/>
      <c r="E26" s="51"/>
      <c r="F26" s="113"/>
      <c r="G26" s="142"/>
    </row>
    <row r="27" spans="1:12" ht="10.9" customHeight="1" x14ac:dyDescent="0.35">
      <c r="A27" s="48"/>
      <c r="B27" s="131"/>
      <c r="C27" s="133"/>
      <c r="D27" s="50"/>
      <c r="E27" s="51"/>
      <c r="F27" s="38"/>
      <c r="G27" s="142"/>
    </row>
    <row r="28" spans="1:12" ht="15" customHeight="1" x14ac:dyDescent="0.4">
      <c r="A28" s="48"/>
      <c r="B28" s="117" t="s">
        <v>6</v>
      </c>
      <c r="C28" s="133"/>
      <c r="D28" s="50"/>
      <c r="E28" s="51"/>
      <c r="F28" s="49">
        <f>SUM(F23:F25)</f>
        <v>931500</v>
      </c>
      <c r="G28" s="142"/>
      <c r="J28" s="3" t="s">
        <v>63</v>
      </c>
      <c r="K28" s="163" t="s">
        <v>126</v>
      </c>
      <c r="L28" s="3">
        <v>396</v>
      </c>
    </row>
    <row r="29" spans="1:12" ht="15" customHeight="1" x14ac:dyDescent="0.35">
      <c r="A29" s="48"/>
      <c r="B29" s="131"/>
      <c r="C29" s="133"/>
      <c r="D29" s="50"/>
      <c r="E29" s="51"/>
      <c r="F29" s="38"/>
      <c r="G29" s="142"/>
      <c r="K29" s="163"/>
      <c r="L29" s="164">
        <v>407</v>
      </c>
    </row>
    <row r="30" spans="1:12" ht="15" customHeight="1" x14ac:dyDescent="0.35">
      <c r="A30" s="48" t="s">
        <v>29</v>
      </c>
      <c r="B30" s="130" t="s">
        <v>44</v>
      </c>
      <c r="C30" s="122">
        <v>0.15</v>
      </c>
      <c r="D30" s="50"/>
      <c r="E30" s="51"/>
      <c r="F30" s="38">
        <f>F28*C30</f>
        <v>139725</v>
      </c>
      <c r="G30" s="155"/>
      <c r="L30" s="165">
        <f>SUM(L29-L28)/L28</f>
        <v>2.7777777777777776E-2</v>
      </c>
    </row>
    <row r="31" spans="1:12" ht="8.4499999999999993" customHeight="1" x14ac:dyDescent="0.35">
      <c r="A31" s="48"/>
      <c r="B31" s="131"/>
      <c r="C31" s="133"/>
      <c r="D31" s="50"/>
      <c r="E31" s="51"/>
      <c r="F31" s="113"/>
      <c r="G31" s="142"/>
    </row>
    <row r="32" spans="1:12" ht="8.4499999999999993" customHeight="1" x14ac:dyDescent="0.35">
      <c r="A32" s="48"/>
      <c r="B32" s="131"/>
      <c r="C32" s="133"/>
      <c r="D32" s="50"/>
      <c r="E32" s="51"/>
      <c r="F32" s="38"/>
      <c r="G32" s="142"/>
    </row>
    <row r="33" spans="1:7" ht="15" customHeight="1" x14ac:dyDescent="0.4">
      <c r="A33" s="48"/>
      <c r="B33" s="132" t="s">
        <v>6</v>
      </c>
      <c r="C33" s="134"/>
      <c r="D33" s="119"/>
      <c r="E33" s="120"/>
      <c r="F33" s="49">
        <f>SUM(F27:F31)</f>
        <v>1071225</v>
      </c>
      <c r="G33" s="155"/>
    </row>
    <row r="34" spans="1:7" ht="7.15" customHeight="1" x14ac:dyDescent="0.4">
      <c r="A34" s="48"/>
      <c r="B34" s="132"/>
      <c r="C34" s="134"/>
      <c r="D34" s="119"/>
      <c r="E34" s="120"/>
      <c r="F34" s="49"/>
      <c r="G34" s="142"/>
    </row>
    <row r="35" spans="1:7" ht="21" customHeight="1" x14ac:dyDescent="0.4">
      <c r="A35" s="48" t="s">
        <v>30</v>
      </c>
      <c r="B35" s="52" t="s">
        <v>65</v>
      </c>
      <c r="C35" s="121">
        <v>0.03</v>
      </c>
      <c r="D35" s="119"/>
      <c r="E35" s="120"/>
      <c r="F35" s="38">
        <f>F33*C35</f>
        <v>32136.75</v>
      </c>
      <c r="G35" s="155"/>
    </row>
    <row r="36" spans="1:7" ht="12.6" customHeight="1" x14ac:dyDescent="0.35">
      <c r="A36" s="48"/>
      <c r="B36" s="52"/>
      <c r="C36" s="53"/>
      <c r="D36" s="50"/>
      <c r="E36" s="51"/>
      <c r="F36" s="113"/>
      <c r="G36" s="142"/>
    </row>
    <row r="37" spans="1:7" ht="12.6" customHeight="1" x14ac:dyDescent="0.35">
      <c r="A37" s="48"/>
      <c r="B37" s="52"/>
      <c r="C37" s="53"/>
      <c r="D37" s="50"/>
      <c r="E37" s="51"/>
      <c r="F37" s="38"/>
      <c r="G37" s="142"/>
    </row>
    <row r="38" spans="1:7" ht="15" customHeight="1" x14ac:dyDescent="0.4">
      <c r="A38" s="48"/>
      <c r="B38" s="132" t="s">
        <v>6</v>
      </c>
      <c r="C38" s="134"/>
      <c r="D38" s="119"/>
      <c r="E38" s="120"/>
      <c r="F38" s="49">
        <f>SUM(F32:F36)</f>
        <v>1103361.75</v>
      </c>
      <c r="G38" s="155"/>
    </row>
    <row r="39" spans="1:7" ht="15" customHeight="1" x14ac:dyDescent="0.35">
      <c r="A39" s="88"/>
      <c r="B39" s="131"/>
      <c r="C39" s="122"/>
      <c r="D39" s="50"/>
      <c r="E39" s="51"/>
      <c r="F39" s="38"/>
    </row>
    <row r="40" spans="1:7" ht="15" customHeight="1" x14ac:dyDescent="0.35">
      <c r="A40" s="88" t="s">
        <v>48</v>
      </c>
      <c r="B40" s="135" t="s">
        <v>57</v>
      </c>
      <c r="C40" s="136">
        <v>0.05</v>
      </c>
      <c r="D40" s="50"/>
      <c r="E40" s="51"/>
      <c r="F40" s="38">
        <f>F38*C40</f>
        <v>55168.087500000001</v>
      </c>
      <c r="G40" s="155"/>
    </row>
    <row r="41" spans="1:7" ht="10.15" customHeight="1" x14ac:dyDescent="0.35">
      <c r="A41" s="88"/>
      <c r="B41" s="135"/>
      <c r="C41" s="136"/>
      <c r="D41" s="50"/>
      <c r="E41" s="51"/>
      <c r="F41" s="113"/>
    </row>
    <row r="42" spans="1:7" ht="10.15" customHeight="1" x14ac:dyDescent="0.35">
      <c r="A42" s="88"/>
      <c r="B42" s="135"/>
      <c r="C42" s="136"/>
      <c r="D42" s="50"/>
      <c r="E42" s="51"/>
      <c r="F42" s="38"/>
    </row>
    <row r="43" spans="1:7" ht="15.75" customHeight="1" x14ac:dyDescent="0.4">
      <c r="A43" s="88"/>
      <c r="B43" s="132" t="s">
        <v>6</v>
      </c>
      <c r="C43" s="134"/>
      <c r="D43" s="119"/>
      <c r="E43" s="120"/>
      <c r="F43" s="49">
        <f>SUM(F37:F41)</f>
        <v>1158529.8374999999</v>
      </c>
      <c r="G43" s="155"/>
    </row>
    <row r="44" spans="1:7" ht="10.9" customHeight="1" x14ac:dyDescent="0.35">
      <c r="A44" s="88"/>
      <c r="B44" s="135"/>
      <c r="C44" s="137"/>
      <c r="D44" s="50"/>
      <c r="E44" s="51"/>
      <c r="F44" s="38"/>
    </row>
    <row r="45" spans="1:7" s="29" customFormat="1" ht="27.75" customHeight="1" thickBot="1" x14ac:dyDescent="0.5">
      <c r="A45" s="18"/>
      <c r="B45" s="124" t="s">
        <v>43</v>
      </c>
      <c r="C45" s="125"/>
      <c r="D45" s="126"/>
      <c r="E45" s="127"/>
      <c r="F45" s="128">
        <f>SUM(F42:F44)</f>
        <v>1158529.8374999999</v>
      </c>
      <c r="G45" s="140"/>
    </row>
    <row r="46" spans="1:7" s="29" customFormat="1" ht="15" customHeight="1" thickTop="1" x14ac:dyDescent="0.45">
      <c r="A46" s="18"/>
      <c r="B46" s="124"/>
      <c r="C46" s="125"/>
      <c r="D46" s="126"/>
      <c r="E46" s="127"/>
      <c r="F46" s="168"/>
      <c r="G46" s="140"/>
    </row>
    <row r="47" spans="1:7" s="29" customFormat="1" ht="15" customHeight="1" x14ac:dyDescent="0.45">
      <c r="A47" s="18"/>
      <c r="B47" s="124"/>
      <c r="C47" s="125"/>
      <c r="D47" s="126"/>
      <c r="E47" s="127"/>
      <c r="F47" s="168"/>
      <c r="G47" s="140"/>
    </row>
    <row r="48" spans="1:7" s="29" customFormat="1" ht="15" customHeight="1" x14ac:dyDescent="0.45">
      <c r="A48" s="18"/>
      <c r="B48" s="124"/>
      <c r="C48" s="125"/>
      <c r="D48" s="126"/>
      <c r="E48" s="127"/>
      <c r="F48" s="168"/>
      <c r="G48" s="140"/>
    </row>
    <row r="49" spans="1:8" s="29" customFormat="1" ht="15" customHeight="1" x14ac:dyDescent="0.45">
      <c r="A49" s="18"/>
      <c r="B49" s="124"/>
      <c r="C49" s="125"/>
      <c r="D49" s="126"/>
      <c r="E49" s="127"/>
      <c r="F49" s="168"/>
      <c r="G49" s="140"/>
    </row>
    <row r="50" spans="1:8" ht="15" customHeight="1" x14ac:dyDescent="0.35">
      <c r="A50" s="84"/>
      <c r="B50" s="85"/>
      <c r="C50" s="86"/>
      <c r="D50" s="87"/>
      <c r="E50" s="86"/>
      <c r="F50" s="83"/>
    </row>
    <row r="51" spans="1:8" s="11" customFormat="1" ht="37.9" customHeight="1" x14ac:dyDescent="0.45">
      <c r="A51" s="23"/>
      <c r="B51" s="143"/>
      <c r="C51" s="143"/>
      <c r="D51" s="10"/>
      <c r="E51" s="235"/>
      <c r="F51" s="236"/>
      <c r="G51" s="140"/>
    </row>
    <row r="53" spans="1:8" x14ac:dyDescent="0.35">
      <c r="H53" s="155"/>
    </row>
  </sheetData>
  <mergeCells count="8">
    <mergeCell ref="F4:F6"/>
    <mergeCell ref="E51:F51"/>
    <mergeCell ref="C3:E3"/>
    <mergeCell ref="A4:A6"/>
    <mergeCell ref="B4:B6"/>
    <mergeCell ref="C4:C6"/>
    <mergeCell ref="D4:D6"/>
    <mergeCell ref="E4:E6"/>
  </mergeCells>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58DF2-E318-4DF7-97E9-98682B2F7AC0}">
  <sheetPr>
    <pageSetUpPr fitToPage="1"/>
  </sheetPr>
  <dimension ref="F2:V113"/>
  <sheetViews>
    <sheetView showGridLines="0" showRowColHeaders="0" view="pageBreakPreview" topLeftCell="D1" zoomScale="70" zoomScaleNormal="100" zoomScaleSheetLayoutView="70" workbookViewId="0">
      <selection activeCell="C52" sqref="C51:C52"/>
    </sheetView>
  </sheetViews>
  <sheetFormatPr defaultColWidth="9" defaultRowHeight="13.5" x14ac:dyDescent="0.35"/>
  <cols>
    <col min="1" max="5" width="9" style="3"/>
    <col min="6" max="6" width="10.625" style="3" customWidth="1"/>
    <col min="7" max="7" width="42.625" style="3" customWidth="1"/>
    <col min="8" max="8" width="9.625" style="3" customWidth="1"/>
    <col min="9" max="9" width="6.625" style="55" customWidth="1"/>
    <col min="10" max="10" width="7.5" style="3" customWidth="1"/>
    <col min="11" max="11" width="9.75" style="3" customWidth="1"/>
    <col min="12" max="12" width="9.125" style="3" customWidth="1"/>
    <col min="13" max="13" width="145.75" style="58" customWidth="1"/>
    <col min="14" max="14" width="11.125" style="3" bestFit="1" customWidth="1"/>
    <col min="15" max="16" width="9" style="3"/>
    <col min="17" max="17" width="12.5" style="3" customWidth="1"/>
    <col min="18" max="18" width="9" style="3"/>
    <col min="19" max="19" width="3" style="3" customWidth="1"/>
    <col min="20" max="20" width="8.625" style="3" customWidth="1"/>
    <col min="21" max="21" width="2.625" style="3" customWidth="1"/>
    <col min="22" max="16384" width="9" style="3"/>
  </cols>
  <sheetData>
    <row r="2" spans="6:22" ht="14.25" customHeight="1" x14ac:dyDescent="0.4">
      <c r="F2" s="24"/>
      <c r="G2" s="13"/>
      <c r="H2" s="25"/>
      <c r="I2" s="26"/>
      <c r="J2" s="27"/>
      <c r="K2" s="27"/>
      <c r="L2" s="27"/>
      <c r="M2" s="28"/>
    </row>
    <row r="3" spans="6:22" s="29" customFormat="1" ht="14.25" customHeight="1" x14ac:dyDescent="0.4">
      <c r="G3" s="13"/>
      <c r="H3" s="15"/>
      <c r="I3" s="16"/>
      <c r="J3" s="17"/>
      <c r="K3" s="17"/>
      <c r="L3" s="17"/>
      <c r="M3" s="17"/>
    </row>
    <row r="4" spans="6:22" s="30" customFormat="1" ht="14.25" customHeight="1" x14ac:dyDescent="0.4">
      <c r="G4" s="31"/>
      <c r="H4" s="32"/>
      <c r="I4" s="33"/>
      <c r="J4" s="32"/>
      <c r="K4" s="32"/>
      <c r="L4" s="32"/>
      <c r="M4" s="34"/>
    </row>
    <row r="5" spans="6:22" ht="14.25" customHeight="1" x14ac:dyDescent="0.4">
      <c r="G5" s="61"/>
      <c r="H5" s="62"/>
      <c r="I5" s="62"/>
      <c r="J5" s="62"/>
      <c r="K5" s="62"/>
      <c r="L5" s="62"/>
      <c r="M5" s="63"/>
    </row>
    <row r="6" spans="6:22" ht="14.25" customHeight="1" x14ac:dyDescent="0.4">
      <c r="G6" s="61"/>
      <c r="H6" s="62"/>
      <c r="I6" s="62"/>
      <c r="J6" s="62"/>
      <c r="K6" s="62"/>
      <c r="L6" s="62"/>
      <c r="M6" s="63"/>
    </row>
    <row r="7" spans="6:22" s="30" customFormat="1" ht="14.25" customHeight="1" x14ac:dyDescent="0.45">
      <c r="F7" s="33"/>
      <c r="G7" s="33"/>
      <c r="H7" s="64"/>
      <c r="I7" s="64"/>
      <c r="J7" s="64"/>
      <c r="K7" s="64"/>
      <c r="L7" s="64"/>
      <c r="M7" s="65"/>
      <c r="R7" s="66"/>
      <c r="S7" s="66"/>
      <c r="T7" s="66"/>
      <c r="U7" s="66"/>
      <c r="V7" s="66"/>
    </row>
    <row r="8" spans="6:22" ht="14.25" customHeight="1" x14ac:dyDescent="0.35">
      <c r="H8" s="57"/>
      <c r="I8" s="56"/>
      <c r="J8" s="57"/>
      <c r="K8" s="57"/>
      <c r="L8" s="57"/>
      <c r="R8" s="67"/>
      <c r="S8" s="67"/>
      <c r="T8" s="67"/>
      <c r="U8" s="67"/>
      <c r="V8" s="67"/>
    </row>
    <row r="9" spans="6:22" ht="14.25" customHeight="1" x14ac:dyDescent="0.4">
      <c r="F9" s="68"/>
      <c r="G9" s="69"/>
      <c r="H9" s="70"/>
      <c r="I9" s="56"/>
      <c r="J9" s="56"/>
      <c r="K9" s="56"/>
      <c r="L9" s="56"/>
      <c r="P9" s="71"/>
    </row>
    <row r="10" spans="6:22" ht="14.25" customHeight="1" x14ac:dyDescent="0.35">
      <c r="F10" s="68"/>
      <c r="G10" s="69"/>
      <c r="H10" s="72"/>
      <c r="I10" s="56"/>
      <c r="J10" s="56"/>
      <c r="K10" s="56"/>
      <c r="L10" s="56"/>
      <c r="R10" s="67"/>
      <c r="S10" s="67"/>
      <c r="T10" s="67"/>
      <c r="U10" s="67"/>
      <c r="V10" s="67"/>
    </row>
    <row r="11" spans="6:22" ht="14.25" customHeight="1" x14ac:dyDescent="0.35">
      <c r="F11" s="68"/>
      <c r="G11" s="69"/>
      <c r="H11" s="70"/>
      <c r="I11" s="56"/>
      <c r="J11" s="56"/>
      <c r="K11" s="56"/>
      <c r="L11" s="56"/>
      <c r="R11" s="67"/>
      <c r="S11" s="67"/>
      <c r="T11" s="67"/>
      <c r="U11" s="67"/>
      <c r="V11" s="67"/>
    </row>
    <row r="12" spans="6:22" ht="14.25" customHeight="1" x14ac:dyDescent="0.35">
      <c r="F12" s="68"/>
      <c r="G12" s="69"/>
      <c r="H12" s="72"/>
      <c r="I12" s="56"/>
      <c r="J12" s="57"/>
      <c r="K12" s="57"/>
      <c r="L12" s="57"/>
      <c r="R12" s="67"/>
      <c r="S12" s="67"/>
      <c r="T12" s="67"/>
      <c r="U12" s="67"/>
      <c r="V12" s="67"/>
    </row>
    <row r="13" spans="6:22" ht="14.25" customHeight="1" x14ac:dyDescent="0.35">
      <c r="F13" s="68"/>
      <c r="G13" s="69"/>
      <c r="H13" s="70"/>
      <c r="I13" s="56"/>
      <c r="J13" s="57"/>
      <c r="K13" s="57"/>
      <c r="L13" s="57"/>
      <c r="R13" s="67"/>
      <c r="S13" s="67"/>
      <c r="T13" s="67"/>
      <c r="U13" s="67"/>
      <c r="V13" s="67"/>
    </row>
    <row r="14" spans="6:22" ht="14.25" customHeight="1" x14ac:dyDescent="0.35">
      <c r="G14" s="74"/>
      <c r="H14" s="72"/>
      <c r="I14" s="56"/>
      <c r="J14" s="57"/>
      <c r="K14" s="57"/>
      <c r="L14" s="57"/>
      <c r="R14" s="67"/>
      <c r="S14" s="67"/>
      <c r="T14" s="67"/>
      <c r="U14" s="67"/>
      <c r="V14" s="67"/>
    </row>
    <row r="15" spans="6:22" ht="14.25" customHeight="1" x14ac:dyDescent="0.35">
      <c r="H15" s="72"/>
      <c r="I15" s="56"/>
      <c r="J15" s="57"/>
      <c r="K15" s="57"/>
      <c r="L15" s="57"/>
      <c r="R15" s="67"/>
      <c r="S15" s="67"/>
      <c r="T15" s="67"/>
      <c r="U15" s="67"/>
      <c r="V15" s="67"/>
    </row>
    <row r="16" spans="6:22" ht="14.25" customHeight="1" x14ac:dyDescent="0.35">
      <c r="G16" s="74"/>
      <c r="H16" s="72"/>
      <c r="I16" s="56"/>
      <c r="J16" s="57"/>
      <c r="K16" s="57"/>
      <c r="L16" s="57"/>
      <c r="R16" s="67"/>
      <c r="S16" s="67"/>
      <c r="T16" s="67"/>
      <c r="U16" s="67"/>
      <c r="V16" s="67"/>
    </row>
    <row r="17" spans="7:22" ht="14.25" customHeight="1" x14ac:dyDescent="0.35">
      <c r="H17" s="72"/>
      <c r="I17" s="56"/>
      <c r="J17" s="57"/>
      <c r="K17" s="57"/>
      <c r="L17" s="57"/>
      <c r="R17" s="67"/>
      <c r="S17" s="67"/>
      <c r="T17" s="67"/>
      <c r="U17" s="67"/>
      <c r="V17" s="67"/>
    </row>
    <row r="18" spans="7:22" ht="14.25" customHeight="1" x14ac:dyDescent="0.35">
      <c r="G18" s="74"/>
      <c r="H18" s="72"/>
      <c r="I18" s="56"/>
      <c r="J18" s="57"/>
      <c r="K18" s="57"/>
      <c r="L18" s="57"/>
      <c r="R18" s="67"/>
      <c r="S18" s="67"/>
      <c r="T18" s="67"/>
      <c r="U18" s="67"/>
      <c r="V18" s="67"/>
    </row>
    <row r="19" spans="7:22" ht="14.25" customHeight="1" x14ac:dyDescent="0.35">
      <c r="I19" s="56"/>
      <c r="J19" s="57"/>
      <c r="K19" s="57"/>
      <c r="L19" s="57"/>
      <c r="R19" s="67"/>
      <c r="S19" s="67"/>
      <c r="T19" s="67"/>
      <c r="U19" s="67"/>
      <c r="V19" s="67"/>
    </row>
    <row r="20" spans="7:22" ht="14.25" customHeight="1" x14ac:dyDescent="0.35">
      <c r="H20" s="72"/>
      <c r="I20" s="56"/>
      <c r="J20" s="57"/>
      <c r="K20" s="57"/>
      <c r="L20" s="57"/>
    </row>
    <row r="21" spans="7:22" ht="14.25" customHeight="1" x14ac:dyDescent="0.35">
      <c r="H21" s="57"/>
      <c r="I21" s="56"/>
      <c r="J21" s="57"/>
      <c r="K21" s="57"/>
      <c r="L21" s="57"/>
    </row>
    <row r="22" spans="7:22" ht="14.25" customHeight="1" x14ac:dyDescent="0.35">
      <c r="H22" s="57"/>
      <c r="I22" s="56"/>
      <c r="J22" s="57"/>
      <c r="K22" s="57"/>
      <c r="L22" s="57"/>
    </row>
    <row r="23" spans="7:22" ht="14.25" customHeight="1" x14ac:dyDescent="0.35">
      <c r="H23" s="57"/>
      <c r="I23" s="56"/>
      <c r="J23" s="57"/>
      <c r="K23" s="57"/>
      <c r="L23" s="57"/>
    </row>
    <row r="24" spans="7:22" ht="14.25" customHeight="1" x14ac:dyDescent="0.35">
      <c r="H24" s="57"/>
      <c r="I24" s="56"/>
      <c r="J24" s="57"/>
      <c r="K24" s="57"/>
      <c r="L24" s="57"/>
    </row>
    <row r="25" spans="7:22" ht="14.25" customHeight="1" x14ac:dyDescent="0.35">
      <c r="H25" s="57"/>
      <c r="I25" s="56"/>
      <c r="J25" s="57"/>
      <c r="K25" s="57"/>
      <c r="L25" s="57"/>
    </row>
    <row r="26" spans="7:22" ht="14.25" customHeight="1" x14ac:dyDescent="0.35">
      <c r="H26" s="57"/>
      <c r="I26" s="56"/>
      <c r="J26" s="57"/>
      <c r="K26" s="57"/>
      <c r="L26" s="57"/>
    </row>
    <row r="27" spans="7:22" ht="14.25" customHeight="1" x14ac:dyDescent="0.35">
      <c r="H27" s="57"/>
      <c r="I27" s="56"/>
      <c r="J27" s="57"/>
      <c r="K27" s="57"/>
      <c r="L27" s="57"/>
    </row>
    <row r="28" spans="7:22" ht="14.25" customHeight="1" x14ac:dyDescent="0.35">
      <c r="H28" s="57"/>
      <c r="I28" s="56"/>
      <c r="J28" s="57"/>
      <c r="K28" s="57"/>
      <c r="L28" s="57"/>
    </row>
    <row r="29" spans="7:22" ht="14.25" customHeight="1" x14ac:dyDescent="0.35">
      <c r="H29" s="57"/>
      <c r="I29" s="56"/>
      <c r="J29" s="57"/>
      <c r="K29" s="57"/>
      <c r="L29" s="57"/>
    </row>
    <row r="30" spans="7:22" ht="14.25" customHeight="1" x14ac:dyDescent="0.35">
      <c r="H30" s="57"/>
      <c r="I30" s="56"/>
      <c r="J30" s="57"/>
      <c r="K30" s="57"/>
      <c r="L30" s="57"/>
    </row>
    <row r="31" spans="7:22" ht="14.25" customHeight="1" x14ac:dyDescent="0.35">
      <c r="H31" s="57"/>
      <c r="I31" s="56"/>
      <c r="J31" s="57"/>
      <c r="K31" s="57"/>
      <c r="L31" s="57"/>
    </row>
    <row r="32" spans="7:22" ht="14.25" customHeight="1" x14ac:dyDescent="0.35">
      <c r="H32" s="57"/>
      <c r="I32" s="56"/>
      <c r="J32" s="57"/>
      <c r="K32" s="57"/>
      <c r="L32" s="57"/>
    </row>
    <row r="33" spans="8:13" ht="14.25" customHeight="1" x14ac:dyDescent="0.35">
      <c r="H33" s="57"/>
      <c r="I33" s="56"/>
      <c r="J33" s="57"/>
      <c r="K33" s="57"/>
      <c r="L33" s="57"/>
    </row>
    <row r="34" spans="8:13" ht="14.25" customHeight="1" x14ac:dyDescent="0.35">
      <c r="H34" s="57"/>
      <c r="I34" s="56"/>
      <c r="J34" s="57"/>
      <c r="K34" s="57"/>
      <c r="L34" s="57"/>
    </row>
    <row r="35" spans="8:13" ht="14.25" customHeight="1" x14ac:dyDescent="0.35">
      <c r="H35" s="57"/>
      <c r="I35" s="56"/>
      <c r="J35" s="57"/>
      <c r="K35" s="57"/>
      <c r="L35" s="57"/>
    </row>
    <row r="36" spans="8:13" ht="14.25" customHeight="1" x14ac:dyDescent="0.35">
      <c r="H36" s="57"/>
      <c r="I36" s="56"/>
      <c r="J36" s="57"/>
      <c r="K36" s="57"/>
      <c r="L36" s="57"/>
    </row>
    <row r="37" spans="8:13" ht="14.25" customHeight="1" x14ac:dyDescent="0.35">
      <c r="H37" s="57"/>
      <c r="I37" s="56"/>
      <c r="J37" s="57"/>
      <c r="K37" s="57"/>
      <c r="L37" s="57"/>
      <c r="M37" s="58" t="s">
        <v>92</v>
      </c>
    </row>
    <row r="38" spans="8:13" ht="14.25" customHeight="1" x14ac:dyDescent="0.35">
      <c r="H38" s="57"/>
      <c r="I38" s="56"/>
      <c r="J38" s="57"/>
      <c r="K38" s="57"/>
      <c r="L38" s="57"/>
    </row>
    <row r="39" spans="8:13" ht="14.25" customHeight="1" x14ac:dyDescent="0.35">
      <c r="H39" s="57"/>
      <c r="I39" s="56"/>
      <c r="J39" s="57"/>
      <c r="K39" s="57"/>
      <c r="L39" s="57"/>
    </row>
    <row r="40" spans="8:13" ht="14.25" customHeight="1" x14ac:dyDescent="0.35">
      <c r="H40" s="57"/>
      <c r="I40" s="56"/>
      <c r="J40" s="57"/>
      <c r="K40" s="57"/>
      <c r="L40" s="57"/>
    </row>
    <row r="41" spans="8:13" ht="14.25" customHeight="1" x14ac:dyDescent="0.35">
      <c r="H41" s="57"/>
      <c r="I41" s="56"/>
      <c r="J41" s="57"/>
      <c r="K41" s="57"/>
      <c r="L41" s="57"/>
    </row>
    <row r="42" spans="8:13" ht="14.25" customHeight="1" x14ac:dyDescent="0.35">
      <c r="H42" s="57"/>
      <c r="I42" s="56"/>
      <c r="J42" s="57"/>
      <c r="K42" s="57"/>
      <c r="L42" s="57"/>
    </row>
    <row r="43" spans="8:13" ht="14.25" customHeight="1" x14ac:dyDescent="0.35">
      <c r="H43" s="57"/>
      <c r="I43" s="56"/>
      <c r="J43" s="57"/>
      <c r="K43" s="57"/>
      <c r="L43" s="57"/>
    </row>
    <row r="44" spans="8:13" ht="14.25" customHeight="1" x14ac:dyDescent="0.35">
      <c r="H44" s="57"/>
      <c r="I44" s="56"/>
      <c r="J44" s="57"/>
      <c r="K44" s="57"/>
      <c r="L44" s="57"/>
    </row>
    <row r="45" spans="8:13" ht="14.25" customHeight="1" x14ac:dyDescent="0.35">
      <c r="H45" s="57"/>
      <c r="I45" s="56"/>
      <c r="J45" s="57"/>
      <c r="K45" s="57"/>
      <c r="L45" s="57"/>
    </row>
    <row r="46" spans="8:13" ht="14.25" customHeight="1" x14ac:dyDescent="0.35">
      <c r="H46" s="57"/>
      <c r="I46" s="56"/>
      <c r="J46" s="57"/>
      <c r="K46" s="57"/>
      <c r="L46" s="57"/>
    </row>
    <row r="47" spans="8:13" ht="14.25" customHeight="1" x14ac:dyDescent="0.35">
      <c r="H47" s="57"/>
      <c r="I47" s="56"/>
      <c r="J47" s="57"/>
      <c r="K47" s="57"/>
      <c r="L47" s="57"/>
    </row>
    <row r="48" spans="8:13" ht="14.25" customHeight="1" x14ac:dyDescent="0.35">
      <c r="H48" s="57"/>
      <c r="I48" s="56"/>
      <c r="J48" s="57"/>
      <c r="K48" s="57"/>
      <c r="L48" s="57"/>
    </row>
    <row r="49" spans="7:13" ht="14.25" customHeight="1" x14ac:dyDescent="0.35">
      <c r="H49" s="57"/>
      <c r="I49" s="56"/>
      <c r="J49" s="57"/>
      <c r="K49" s="57"/>
      <c r="L49" s="57"/>
    </row>
    <row r="50" spans="7:13" ht="14.25" customHeight="1" x14ac:dyDescent="0.35">
      <c r="H50" s="57"/>
      <c r="I50" s="56"/>
      <c r="J50" s="57"/>
      <c r="K50" s="57"/>
      <c r="L50" s="57"/>
    </row>
    <row r="51" spans="7:13" ht="14.25" customHeight="1" x14ac:dyDescent="0.35">
      <c r="H51" s="57"/>
      <c r="I51" s="56"/>
      <c r="J51" s="57"/>
      <c r="K51" s="57"/>
      <c r="L51" s="57"/>
    </row>
    <row r="52" spans="7:13" ht="14.25" customHeight="1" x14ac:dyDescent="0.35">
      <c r="H52" s="57"/>
      <c r="I52" s="56"/>
      <c r="J52" s="57"/>
      <c r="K52" s="57"/>
      <c r="L52" s="57"/>
    </row>
    <row r="53" spans="7:13" ht="14.25" customHeight="1" x14ac:dyDescent="0.35">
      <c r="H53" s="57"/>
      <c r="I53" s="56"/>
      <c r="J53" s="57"/>
      <c r="K53" s="57"/>
      <c r="L53" s="57"/>
    </row>
    <row r="54" spans="7:13" ht="14.25" customHeight="1" x14ac:dyDescent="0.35">
      <c r="H54" s="57"/>
      <c r="I54" s="56"/>
      <c r="J54" s="57"/>
      <c r="K54" s="57"/>
      <c r="L54" s="57"/>
    </row>
    <row r="55" spans="7:13" ht="14.25" customHeight="1" x14ac:dyDescent="0.35">
      <c r="H55" s="57"/>
      <c r="I55" s="56"/>
      <c r="J55" s="57"/>
      <c r="K55" s="57"/>
      <c r="L55" s="57"/>
    </row>
    <row r="56" spans="7:13" ht="14.25" customHeight="1" x14ac:dyDescent="0.35">
      <c r="H56" s="57"/>
      <c r="I56" s="56"/>
      <c r="J56" s="57"/>
      <c r="K56" s="57"/>
      <c r="L56" s="57"/>
    </row>
    <row r="57" spans="7:13" ht="14.25" customHeight="1" x14ac:dyDescent="0.35">
      <c r="H57" s="57"/>
      <c r="I57" s="56"/>
      <c r="J57" s="57"/>
      <c r="K57" s="57"/>
      <c r="L57" s="57"/>
    </row>
    <row r="58" spans="7:13" ht="14.45" customHeight="1" x14ac:dyDescent="0.4">
      <c r="G58" s="27"/>
      <c r="H58" s="57"/>
      <c r="I58" s="56"/>
      <c r="J58" s="57"/>
      <c r="K58" s="57"/>
      <c r="L58" s="57"/>
      <c r="M58" s="28"/>
    </row>
    <row r="113" spans="13:13" x14ac:dyDescent="0.35">
      <c r="M113" s="58">
        <f>M92-M112</f>
        <v>0</v>
      </c>
    </row>
  </sheetData>
  <printOptions horizontalCentered="1"/>
  <pageMargins left="0.11811023622047245" right="0.11811023622047245" top="0.19685039370078741" bottom="0.19685039370078741" header="0.19685039370078741" footer="0.39370078740157483"/>
  <pageSetup paperSize="9" scale="98"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12</vt:i4>
      </vt:variant>
    </vt:vector>
  </HeadingPairs>
  <TitlesOfParts>
    <vt:vector size="19" baseType="lpstr">
      <vt:lpstr>Cover</vt:lpstr>
      <vt:lpstr>QA</vt:lpstr>
      <vt:lpstr>Contents</vt:lpstr>
      <vt:lpstr>Basis for Estimate</vt:lpstr>
      <vt:lpstr>StageCoach</vt:lpstr>
      <vt:lpstr>Car Park Facility</vt:lpstr>
      <vt:lpstr>Back</vt:lpstr>
      <vt:lpstr>Back!Print_Area</vt:lpstr>
      <vt:lpstr>'Basis for Estimate'!Print_Area</vt:lpstr>
      <vt:lpstr>'Car Park Facility'!Print_Area</vt:lpstr>
      <vt:lpstr>Contents!Print_Area</vt:lpstr>
      <vt:lpstr>Cover!Print_Area</vt:lpstr>
      <vt:lpstr>QA!Print_Area</vt:lpstr>
      <vt:lpstr>StageCoach!Print_Area</vt:lpstr>
      <vt:lpstr>'Basis for Estimate'!Print_Titles</vt:lpstr>
      <vt:lpstr>'Car Park Facility'!Print_Titles</vt:lpstr>
      <vt:lpstr>StageCoach!Print_Titles</vt:lpstr>
      <vt:lpstr>'Basis for Estimate'!Text_Contents</vt:lpstr>
      <vt:lpstr>Contents!Text_Contents</vt:lpstr>
    </vt:vector>
  </TitlesOfParts>
  <Company>DLE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 Authorised User</dc:creator>
  <cp:lastModifiedBy>James, Max</cp:lastModifiedBy>
  <cp:lastPrinted>2025-03-27T14:43:45Z</cp:lastPrinted>
  <dcterms:created xsi:type="dcterms:W3CDTF">2001-07-25T11:53:02Z</dcterms:created>
  <dcterms:modified xsi:type="dcterms:W3CDTF">2025-03-27T14:44:07Z</dcterms:modified>
</cp:coreProperties>
</file>