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"/>
    </mc:Choice>
  </mc:AlternateContent>
  <xr:revisionPtr revIDLastSave="0" documentId="8_{DE6CEA6B-02CC-44E7-B824-0FC6E3E787FC}" xr6:coauthVersionLast="47" xr6:coauthVersionMax="47" xr10:uidLastSave="{00000000-0000-0000-0000-000000000000}"/>
  <bookViews>
    <workbookView xWindow="-98" yWindow="-98" windowWidth="20715" windowHeight="13276" xr2:uid="{15C70BDB-7869-DA42-916A-9BA6D8205CEA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H39" i="1" l="1"/>
  <c r="CI39" i="1"/>
  <c r="CF39" i="1"/>
  <c r="BU39" i="1"/>
  <c r="BV39" i="1"/>
  <c r="BS39" i="1"/>
  <c r="BH39" i="1"/>
  <c r="BI39" i="1"/>
  <c r="BF39" i="1"/>
  <c r="AU39" i="1"/>
  <c r="AV39" i="1"/>
  <c r="AS39" i="1"/>
  <c r="AH39" i="1"/>
  <c r="AI39" i="1"/>
  <c r="AF39" i="1"/>
  <c r="V39" i="1"/>
  <c r="U39" i="1"/>
  <c r="H39" i="1"/>
  <c r="CO30" i="1"/>
  <c r="CP30" i="1" s="1"/>
  <c r="AB28" i="1"/>
  <c r="AC28" i="1" s="1"/>
  <c r="CM30" i="1"/>
  <c r="CN30" i="1" s="1"/>
  <c r="BY24" i="1"/>
  <c r="BY39" i="1" s="1"/>
  <c r="CK34" i="1"/>
  <c r="CK30" i="1"/>
  <c r="CK28" i="1"/>
  <c r="CK26" i="1"/>
  <c r="CJ34" i="1"/>
  <c r="CL34" i="1" s="1"/>
  <c r="CO34" i="1" s="1"/>
  <c r="CP34" i="1" s="1"/>
  <c r="CJ30" i="1"/>
  <c r="CL30" i="1" s="1"/>
  <c r="CJ28" i="1"/>
  <c r="CL28" i="1" s="1"/>
  <c r="CO28" i="1" s="1"/>
  <c r="CP28" i="1" s="1"/>
  <c r="CJ26" i="1"/>
  <c r="CL26" i="1" s="1"/>
  <c r="CO26" i="1" s="1"/>
  <c r="CP26" i="1" s="1"/>
  <c r="CK24" i="1"/>
  <c r="CK39" i="1" s="1"/>
  <c r="CJ24" i="1"/>
  <c r="CL24" i="1" s="1"/>
  <c r="BX34" i="1"/>
  <c r="BZ34" i="1" s="1"/>
  <c r="BX30" i="1"/>
  <c r="BZ30" i="1" s="1"/>
  <c r="BX28" i="1"/>
  <c r="BZ28" i="1" s="1"/>
  <c r="BX26" i="1"/>
  <c r="BZ26" i="1" s="1"/>
  <c r="BW34" i="1"/>
  <c r="BY34" i="1" s="1"/>
  <c r="CB34" i="1" s="1"/>
  <c r="CC34" i="1" s="1"/>
  <c r="BW30" i="1"/>
  <c r="BY30" i="1" s="1"/>
  <c r="CB30" i="1" s="1"/>
  <c r="CC30" i="1" s="1"/>
  <c r="BW28" i="1"/>
  <c r="BY28" i="1" s="1"/>
  <c r="CB28" i="1" s="1"/>
  <c r="CC28" i="1" s="1"/>
  <c r="BW26" i="1"/>
  <c r="BY26" i="1" s="1"/>
  <c r="CB26" i="1" s="1"/>
  <c r="CC26" i="1" s="1"/>
  <c r="BX24" i="1"/>
  <c r="BZ24" i="1" s="1"/>
  <c r="CA24" i="1" s="1"/>
  <c r="BW24" i="1"/>
  <c r="BW39" i="1" s="1"/>
  <c r="BK34" i="1"/>
  <c r="BM34" i="1" s="1"/>
  <c r="BK32" i="1"/>
  <c r="BM32" i="1" s="1"/>
  <c r="BK30" i="1"/>
  <c r="BM30" i="1" s="1"/>
  <c r="BK28" i="1"/>
  <c r="BM28" i="1" s="1"/>
  <c r="BK26" i="1"/>
  <c r="BM26" i="1" s="1"/>
  <c r="BJ34" i="1"/>
  <c r="BL34" i="1" s="1"/>
  <c r="BO34" i="1" s="1"/>
  <c r="BP34" i="1" s="1"/>
  <c r="BJ32" i="1"/>
  <c r="BL32" i="1" s="1"/>
  <c r="BO32" i="1" s="1"/>
  <c r="BP32" i="1" s="1"/>
  <c r="BJ30" i="1"/>
  <c r="BL30" i="1" s="1"/>
  <c r="BO30" i="1" s="1"/>
  <c r="BP30" i="1" s="1"/>
  <c r="BJ28" i="1"/>
  <c r="BL28" i="1" s="1"/>
  <c r="BO28" i="1" s="1"/>
  <c r="BP28" i="1" s="1"/>
  <c r="BJ26" i="1"/>
  <c r="BL26" i="1" s="1"/>
  <c r="BO26" i="1" s="1"/>
  <c r="BP26" i="1" s="1"/>
  <c r="BK24" i="1"/>
  <c r="BM24" i="1" s="1"/>
  <c r="BM39" i="1" s="1"/>
  <c r="BJ24" i="1"/>
  <c r="BL24" i="1" s="1"/>
  <c r="BL39" i="1" s="1"/>
  <c r="AX34" i="1"/>
  <c r="AZ34" i="1" s="1"/>
  <c r="AX32" i="1"/>
  <c r="AZ32" i="1" s="1"/>
  <c r="AX30" i="1"/>
  <c r="AZ30" i="1" s="1"/>
  <c r="AX28" i="1"/>
  <c r="AZ28" i="1" s="1"/>
  <c r="AX26" i="1"/>
  <c r="AZ26" i="1" s="1"/>
  <c r="AW34" i="1"/>
  <c r="AY34" i="1" s="1"/>
  <c r="BB34" i="1" s="1"/>
  <c r="BC34" i="1" s="1"/>
  <c r="AW32" i="1"/>
  <c r="AY32" i="1" s="1"/>
  <c r="AW30" i="1"/>
  <c r="AY30" i="1" s="1"/>
  <c r="AW28" i="1"/>
  <c r="AY28" i="1" s="1"/>
  <c r="AW26" i="1"/>
  <c r="AY26" i="1" s="1"/>
  <c r="BB26" i="1" s="1"/>
  <c r="BC26" i="1" s="1"/>
  <c r="AX24" i="1"/>
  <c r="AZ24" i="1" s="1"/>
  <c r="AW24" i="1"/>
  <c r="AY24" i="1" s="1"/>
  <c r="AK34" i="1"/>
  <c r="AM34" i="1" s="1"/>
  <c r="AN34" i="1" s="1"/>
  <c r="AK32" i="1"/>
  <c r="AM32" i="1" s="1"/>
  <c r="AK30" i="1"/>
  <c r="AM30" i="1" s="1"/>
  <c r="AK28" i="1"/>
  <c r="AM28" i="1" s="1"/>
  <c r="AK26" i="1"/>
  <c r="AM26" i="1" s="1"/>
  <c r="AJ34" i="1"/>
  <c r="AL34" i="1" s="1"/>
  <c r="AO34" i="1" s="1"/>
  <c r="AP34" i="1" s="1"/>
  <c r="AJ32" i="1"/>
  <c r="AL32" i="1" s="1"/>
  <c r="AO32" i="1" s="1"/>
  <c r="AP32" i="1" s="1"/>
  <c r="AJ30" i="1"/>
  <c r="AL30" i="1" s="1"/>
  <c r="AO30" i="1" s="1"/>
  <c r="AP30" i="1" s="1"/>
  <c r="AJ28" i="1"/>
  <c r="AL28" i="1" s="1"/>
  <c r="AO28" i="1" s="1"/>
  <c r="AP28" i="1" s="1"/>
  <c r="AJ26" i="1"/>
  <c r="AL26" i="1" s="1"/>
  <c r="AO26" i="1" s="1"/>
  <c r="AP26" i="1" s="1"/>
  <c r="AK24" i="1"/>
  <c r="AM24" i="1" s="1"/>
  <c r="AM39" i="1" s="1"/>
  <c r="AJ24" i="1"/>
  <c r="AL24" i="1" s="1"/>
  <c r="AL39" i="1" s="1"/>
  <c r="X34" i="1"/>
  <c r="Z34" i="1" s="1"/>
  <c r="X32" i="1"/>
  <c r="Z32" i="1" s="1"/>
  <c r="X30" i="1"/>
  <c r="Z30" i="1" s="1"/>
  <c r="AA30" i="1" s="1"/>
  <c r="X28" i="1"/>
  <c r="Z28" i="1" s="1"/>
  <c r="X26" i="1"/>
  <c r="Z26" i="1" s="1"/>
  <c r="W34" i="1"/>
  <c r="Y34" i="1" s="1"/>
  <c r="AB34" i="1" s="1"/>
  <c r="AC34" i="1" s="1"/>
  <c r="W32" i="1"/>
  <c r="Y32" i="1" s="1"/>
  <c r="AB32" i="1" s="1"/>
  <c r="AC32" i="1" s="1"/>
  <c r="W30" i="1"/>
  <c r="Y30" i="1" s="1"/>
  <c r="AB30" i="1" s="1"/>
  <c r="AC30" i="1" s="1"/>
  <c r="W28" i="1"/>
  <c r="Y28" i="1" s="1"/>
  <c r="W26" i="1"/>
  <c r="Y26" i="1" s="1"/>
  <c r="AB26" i="1" s="1"/>
  <c r="AC26" i="1" s="1"/>
  <c r="X24" i="1"/>
  <c r="Z24" i="1" s="1"/>
  <c r="W24" i="1"/>
  <c r="W39" i="1" s="1"/>
  <c r="K34" i="1"/>
  <c r="M34" i="1" s="1"/>
  <c r="N34" i="1" s="1"/>
  <c r="K32" i="1"/>
  <c r="M32" i="1" s="1"/>
  <c r="K30" i="1"/>
  <c r="M30" i="1" s="1"/>
  <c r="K28" i="1"/>
  <c r="M28" i="1" s="1"/>
  <c r="N28" i="1" s="1"/>
  <c r="K26" i="1"/>
  <c r="M26" i="1" s="1"/>
  <c r="K24" i="1"/>
  <c r="M24" i="1" s="1"/>
  <c r="J34" i="1"/>
  <c r="L34" i="1" s="1"/>
  <c r="O34" i="1" s="1"/>
  <c r="P34" i="1" s="1"/>
  <c r="J32" i="1"/>
  <c r="L32" i="1" s="1"/>
  <c r="O32" i="1" s="1"/>
  <c r="P32" i="1" s="1"/>
  <c r="J30" i="1"/>
  <c r="L30" i="1" s="1"/>
  <c r="O30" i="1" s="1"/>
  <c r="P30" i="1" s="1"/>
  <c r="J28" i="1"/>
  <c r="L28" i="1" s="1"/>
  <c r="O28" i="1" s="1"/>
  <c r="P28" i="1" s="1"/>
  <c r="J26" i="1"/>
  <c r="L26" i="1" s="1"/>
  <c r="O26" i="1" s="1"/>
  <c r="P26" i="1" s="1"/>
  <c r="J24" i="1"/>
  <c r="L24" i="1" s="1"/>
  <c r="O24" i="1" s="1"/>
  <c r="CG34" i="1"/>
  <c r="CG30" i="1"/>
  <c r="CG28" i="1"/>
  <c r="CG26" i="1"/>
  <c r="CG24" i="1"/>
  <c r="CG39" i="1" s="1"/>
  <c r="BT34" i="1"/>
  <c r="BT30" i="1"/>
  <c r="BT28" i="1"/>
  <c r="BT26" i="1"/>
  <c r="BT24" i="1"/>
  <c r="BT39" i="1" s="1"/>
  <c r="BG34" i="1"/>
  <c r="BG32" i="1"/>
  <c r="BG30" i="1"/>
  <c r="BG28" i="1"/>
  <c r="BG26" i="1"/>
  <c r="AT26" i="1"/>
  <c r="AT28" i="1"/>
  <c r="AT30" i="1"/>
  <c r="AT32" i="1"/>
  <c r="AT34" i="1"/>
  <c r="AT24" i="1"/>
  <c r="AT39" i="1" s="1"/>
  <c r="BG24" i="1"/>
  <c r="BG39" i="1" s="1"/>
  <c r="AG34" i="1"/>
  <c r="AG32" i="1"/>
  <c r="AG30" i="1"/>
  <c r="AG28" i="1"/>
  <c r="AG26" i="1"/>
  <c r="AG24" i="1"/>
  <c r="AG39" i="1" s="1"/>
  <c r="T34" i="1"/>
  <c r="T32" i="1"/>
  <c r="T30" i="1"/>
  <c r="T28" i="1"/>
  <c r="T26" i="1"/>
  <c r="T24" i="1"/>
  <c r="T39" i="1" s="1"/>
  <c r="G34" i="1"/>
  <c r="G39" i="1" s="1"/>
  <c r="G32" i="1"/>
  <c r="G30" i="1"/>
  <c r="G28" i="1"/>
  <c r="G26" i="1"/>
  <c r="G24" i="1"/>
  <c r="CO24" i="1" l="1"/>
  <c r="CM24" i="1"/>
  <c r="CL39" i="1"/>
  <c r="O39" i="1"/>
  <c r="P24" i="1"/>
  <c r="P39" i="1" s="1"/>
  <c r="BN34" i="1"/>
  <c r="BB24" i="1"/>
  <c r="AY39" i="1"/>
  <c r="BA26" i="1"/>
  <c r="Z39" i="1"/>
  <c r="BA24" i="1"/>
  <c r="AZ39" i="1"/>
  <c r="BX39" i="1"/>
  <c r="N24" i="1"/>
  <c r="AA32" i="1"/>
  <c r="CM34" i="1"/>
  <c r="CN34" i="1" s="1"/>
  <c r="AA34" i="1"/>
  <c r="AN26" i="1"/>
  <c r="BA28" i="1"/>
  <c r="BA34" i="1"/>
  <c r="BN26" i="1"/>
  <c r="J39" i="1"/>
  <c r="AX39" i="1"/>
  <c r="AN28" i="1"/>
  <c r="BA30" i="1"/>
  <c r="Y24" i="1"/>
  <c r="K39" i="1"/>
  <c r="BO24" i="1"/>
  <c r="AW39" i="1"/>
  <c r="AN30" i="1"/>
  <c r="BA32" i="1"/>
  <c r="BN30" i="1"/>
  <c r="AO24" i="1"/>
  <c r="BB28" i="1"/>
  <c r="BC28" i="1" s="1"/>
  <c r="L39" i="1"/>
  <c r="CJ39" i="1"/>
  <c r="BN32" i="1"/>
  <c r="CA26" i="1"/>
  <c r="CA39" i="1" s="1"/>
  <c r="BB30" i="1"/>
  <c r="BC30" i="1" s="1"/>
  <c r="M39" i="1"/>
  <c r="X39" i="1"/>
  <c r="BK39" i="1"/>
  <c r="AJ39" i="1"/>
  <c r="AA26" i="1"/>
  <c r="CM26" i="1"/>
  <c r="CN26" i="1" s="1"/>
  <c r="BB32" i="1"/>
  <c r="BC32" i="1" s="1"/>
  <c r="BJ39" i="1"/>
  <c r="BZ39" i="1"/>
  <c r="CB24" i="1"/>
  <c r="AA28" i="1"/>
  <c r="CM28" i="1"/>
  <c r="CN28" i="1" s="1"/>
  <c r="AK39" i="1"/>
  <c r="N26" i="1"/>
  <c r="N32" i="1"/>
  <c r="BN28" i="1"/>
  <c r="CA30" i="1"/>
  <c r="CA28" i="1"/>
  <c r="AN24" i="1"/>
  <c r="BN24" i="1"/>
  <c r="BN39" i="1" s="1"/>
  <c r="CA34" i="1"/>
  <c r="AN32" i="1"/>
  <c r="N30" i="1"/>
  <c r="CC24" i="1" l="1"/>
  <c r="CC39" i="1" s="1"/>
  <c r="CB39" i="1"/>
  <c r="AP24" i="1"/>
  <c r="AP39" i="1" s="1"/>
  <c r="AO39" i="1"/>
  <c r="BB39" i="1"/>
  <c r="BC24" i="1"/>
  <c r="BC39" i="1" s="1"/>
  <c r="BO39" i="1"/>
  <c r="BP24" i="1"/>
  <c r="BP39" i="1" s="1"/>
  <c r="Y39" i="1"/>
  <c r="AB24" i="1"/>
  <c r="AC24" i="1" s="1"/>
  <c r="AA24" i="1"/>
  <c r="AA39" i="1" s="1"/>
  <c r="CN24" i="1"/>
  <c r="CN39" i="1" s="1"/>
  <c r="CM39" i="1"/>
  <c r="N39" i="1"/>
  <c r="AN39" i="1"/>
  <c r="BA39" i="1"/>
  <c r="CO39" i="1"/>
  <c r="CP24" i="1"/>
  <c r="CP39" i="1" s="1"/>
</calcChain>
</file>

<file path=xl/sharedStrings.xml><?xml version="1.0" encoding="utf-8"?>
<sst xmlns="http://schemas.openxmlformats.org/spreadsheetml/2006/main" count="383" uniqueCount="35">
  <si>
    <t>Time</t>
  </si>
  <si>
    <t>Power</t>
  </si>
  <si>
    <t>HR</t>
  </si>
  <si>
    <t>RPE</t>
  </si>
  <si>
    <t>Cadence</t>
  </si>
  <si>
    <t>Atmospheric %</t>
  </si>
  <si>
    <t>CO2</t>
  </si>
  <si>
    <t>Expired Air</t>
  </si>
  <si>
    <t>O2</t>
  </si>
  <si>
    <t>Bag Volume</t>
  </si>
  <si>
    <t>Name</t>
  </si>
  <si>
    <t>Body Weight Pre</t>
  </si>
  <si>
    <t>Body Weight Post</t>
  </si>
  <si>
    <t>Max HR</t>
  </si>
  <si>
    <t>Max VO2</t>
  </si>
  <si>
    <t>% max HR</t>
  </si>
  <si>
    <t>Ve</t>
  </si>
  <si>
    <t>Lt/min</t>
  </si>
  <si>
    <t>Revs/min</t>
  </si>
  <si>
    <t>%</t>
  </si>
  <si>
    <t>VO2</t>
  </si>
  <si>
    <t>VCO2</t>
  </si>
  <si>
    <t>lt/min</t>
  </si>
  <si>
    <t>RER</t>
  </si>
  <si>
    <t>Rel. VO2</t>
  </si>
  <si>
    <t>%VO2</t>
  </si>
  <si>
    <t>Energy</t>
  </si>
  <si>
    <t>Ml/kg/min</t>
  </si>
  <si>
    <t>Matt</t>
  </si>
  <si>
    <t>Laura</t>
  </si>
  <si>
    <t>Mick</t>
  </si>
  <si>
    <t>Helen</t>
  </si>
  <si>
    <t>Meg</t>
  </si>
  <si>
    <t>Anya</t>
  </si>
  <si>
    <t xml:space="preserve">Mean Values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</si>
</sst>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9" fontId="0" fillId="0" borderId="0" xfId="1" applyFont="1"/>
    <xf numFmtId="9" fontId="0" fillId="9" borderId="0" xfId="1" applyFont="1" applyFill="1"/>
    <xf numFmtId="9" fontId="0" fillId="5" borderId="0" xfId="1" applyFont="1" applyFill="1"/>
    <xf numFmtId="9" fontId="0" fillId="4" borderId="0" xfId="1" applyFont="1" applyFill="1"/>
    <xf numFmtId="9" fontId="0" fillId="3" borderId="0" xfId="1" applyFont="1" applyFill="1"/>
    <xf numFmtId="9" fontId="0" fillId="6" borderId="0" xfId="1" applyFont="1" applyFill="1"/>
    <xf numFmtId="9" fontId="0" fillId="8" borderId="0" xfId="1" applyFont="1" applyFill="1"/>
    <xf numFmtId="9" fontId="0" fillId="7" borderId="0" xfId="1" applyFont="1" applyFill="1"/>
    <xf numFmtId="0" fontId="0" fillId="9" borderId="0" xfId="0" applyFill="1" applyAlignment="1">
      <alignment horizontal="center"/>
    </xf>
    <xf numFmtId="9" fontId="0" fillId="0" borderId="0" xfId="1" applyFont="1" applyFill="1"/>
    <xf numFmtId="2" fontId="0" fillId="5" borderId="0" xfId="0" applyNumberFormat="1" applyFill="1"/>
    <xf numFmtId="2" fontId="0" fillId="0" borderId="0" xfId="0" applyNumberFormat="1"/>
    <xf numFmtId="2" fontId="0" fillId="4" borderId="0" xfId="0" applyNumberFormat="1" applyFill="1"/>
    <xf numFmtId="2" fontId="0" fillId="3" borderId="0" xfId="0" applyNumberFormat="1" applyFill="1"/>
    <xf numFmtId="2" fontId="0" fillId="6" borderId="0" xfId="0" applyNumberFormat="1" applyFill="1"/>
    <xf numFmtId="2" fontId="0" fillId="8" borderId="0" xfId="0" applyNumberFormat="1" applyFill="1"/>
    <xf numFmtId="2" fontId="0" fillId="7" borderId="0" xfId="0" applyNumberFormat="1" applyFill="1"/>
    <xf numFmtId="1" fontId="0" fillId="0" borderId="0" xfId="1" applyNumberFormat="1" applyFont="1" applyFill="1"/>
    <xf numFmtId="2" fontId="0" fillId="0" borderId="0" xfId="1" applyNumberFormat="1" applyFont="1" applyFill="1"/>
    <xf numFmtId="0" fontId="2" fillId="9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6" name="Tri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899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7" name="Tri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9154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8" name="Tri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6962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11" name="Tri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5217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12" name="Tri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5217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13" name="Tri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3472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15" name="Tri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5217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16" name="Tri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5217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19" name="Tri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5217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32" name="Triangl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76962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35" name="Triangl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76962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36" name="Triangl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76962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38" name="Tri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707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39" name="Triangl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76962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40" name="Tri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76962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41" name="Triangl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8707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88900</xdr:colOff>
      <xdr:row>20</xdr:row>
      <xdr:rowOff>50800</xdr:rowOff>
    </xdr:from>
    <xdr:to>
      <xdr:col>9</xdr:col>
      <xdr:colOff>215900</xdr:colOff>
      <xdr:row>20</xdr:row>
      <xdr:rowOff>177800</xdr:rowOff>
    </xdr:to>
    <xdr:sp macro="" textlink="">
      <xdr:nvSpPr>
        <xdr:cNvPr id="42" name="Triangl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8707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20</xdr:row>
      <xdr:rowOff>50800</xdr:rowOff>
    </xdr:from>
    <xdr:to>
      <xdr:col>10</xdr:col>
      <xdr:colOff>215900</xdr:colOff>
      <xdr:row>20</xdr:row>
      <xdr:rowOff>177800</xdr:rowOff>
    </xdr:to>
    <xdr:sp macro="" textlink="">
      <xdr:nvSpPr>
        <xdr:cNvPr id="43" name="Triangl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76962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44" name="Triangl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45" name="Triangl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46" name="Triangl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47" name="Triangl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48" name="Triangl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49" name="Triangl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50" name="Triangl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51" name="Triangl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52" name="Triangl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53" name="Triangl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54" name="Triangl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55" name="Triangl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56" name="Triangl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57" name="Triangl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58" name="Triangl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59" name="Triangl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20</xdr:row>
      <xdr:rowOff>50800</xdr:rowOff>
    </xdr:from>
    <xdr:to>
      <xdr:col>22</xdr:col>
      <xdr:colOff>215900</xdr:colOff>
      <xdr:row>20</xdr:row>
      <xdr:rowOff>177800</xdr:rowOff>
    </xdr:to>
    <xdr:sp macro="" textlink="">
      <xdr:nvSpPr>
        <xdr:cNvPr id="60" name="Triangl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79629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20</xdr:row>
      <xdr:rowOff>50800</xdr:rowOff>
    </xdr:from>
    <xdr:to>
      <xdr:col>23</xdr:col>
      <xdr:colOff>215900</xdr:colOff>
      <xdr:row>20</xdr:row>
      <xdr:rowOff>177800</xdr:rowOff>
    </xdr:to>
    <xdr:sp macro="" textlink="">
      <xdr:nvSpPr>
        <xdr:cNvPr id="61" name="Tri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87884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62" name="Triangl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63" name="Triangl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64" name="Triangl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65" name="Triangl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66" name="Triangl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67" name="Triangl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68" name="Triangl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69" name="Triangl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70" name="Triangl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71" name="Triangl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72" name="Triangl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73" name="Triangl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74" name="Triangl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75" name="Triangl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76" name="Triangl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77" name="Triangl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88900</xdr:colOff>
      <xdr:row>20</xdr:row>
      <xdr:rowOff>50800</xdr:rowOff>
    </xdr:from>
    <xdr:to>
      <xdr:col>35</xdr:col>
      <xdr:colOff>215900</xdr:colOff>
      <xdr:row>20</xdr:row>
      <xdr:rowOff>177800</xdr:rowOff>
    </xdr:to>
    <xdr:sp macro="" textlink="">
      <xdr:nvSpPr>
        <xdr:cNvPr id="78" name="Triangl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88900</xdr:colOff>
      <xdr:row>20</xdr:row>
      <xdr:rowOff>50800</xdr:rowOff>
    </xdr:from>
    <xdr:to>
      <xdr:col>36</xdr:col>
      <xdr:colOff>215900</xdr:colOff>
      <xdr:row>20</xdr:row>
      <xdr:rowOff>177800</xdr:rowOff>
    </xdr:to>
    <xdr:sp macro="" textlink="">
      <xdr:nvSpPr>
        <xdr:cNvPr id="79" name="Triangl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80" name="Triangl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81" name="Triangl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82" name="Triangl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83" name="Triangl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84" name="Triangl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85" name="Triangl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86" name="Triangl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87" name="Triangl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88" name="Triangl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89" name="Triangl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90" name="Triangl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91" name="Triangl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92" name="Triangl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93" name="Triangl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94" name="Triangl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95" name="Triangl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48</xdr:col>
      <xdr:colOff>88900</xdr:colOff>
      <xdr:row>20</xdr:row>
      <xdr:rowOff>50800</xdr:rowOff>
    </xdr:from>
    <xdr:to>
      <xdr:col>48</xdr:col>
      <xdr:colOff>215900</xdr:colOff>
      <xdr:row>20</xdr:row>
      <xdr:rowOff>177800</xdr:rowOff>
    </xdr:to>
    <xdr:sp macro="" textlink="">
      <xdr:nvSpPr>
        <xdr:cNvPr id="96" name="Triangl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49</xdr:col>
      <xdr:colOff>88900</xdr:colOff>
      <xdr:row>20</xdr:row>
      <xdr:rowOff>50800</xdr:rowOff>
    </xdr:from>
    <xdr:to>
      <xdr:col>49</xdr:col>
      <xdr:colOff>215900</xdr:colOff>
      <xdr:row>20</xdr:row>
      <xdr:rowOff>177800</xdr:rowOff>
    </xdr:to>
    <xdr:sp macro="" textlink="">
      <xdr:nvSpPr>
        <xdr:cNvPr id="97" name="Triangl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98" name="Triangl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99" name="Triangl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100" name="Triangl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101" name="Triangl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102" name="Triangl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103" name="Triangl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104" name="Triangl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105" name="Triangl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106" name="Triangl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107" name="Triangl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108" name="Triangl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109" name="Triangl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110" name="Triangl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111" name="Triangl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112" name="Triangl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113" name="Triangl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88900</xdr:colOff>
      <xdr:row>20</xdr:row>
      <xdr:rowOff>50800</xdr:rowOff>
    </xdr:from>
    <xdr:to>
      <xdr:col>61</xdr:col>
      <xdr:colOff>215900</xdr:colOff>
      <xdr:row>20</xdr:row>
      <xdr:rowOff>177800</xdr:rowOff>
    </xdr:to>
    <xdr:sp macro="" textlink="">
      <xdr:nvSpPr>
        <xdr:cNvPr id="114" name="Triangl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88900</xdr:colOff>
      <xdr:row>20</xdr:row>
      <xdr:rowOff>50800</xdr:rowOff>
    </xdr:from>
    <xdr:to>
      <xdr:col>62</xdr:col>
      <xdr:colOff>215900</xdr:colOff>
      <xdr:row>20</xdr:row>
      <xdr:rowOff>177800</xdr:rowOff>
    </xdr:to>
    <xdr:sp macro="" textlink="">
      <xdr:nvSpPr>
        <xdr:cNvPr id="115" name="Triangl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16" name="Triangl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17" name="Triangl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18" name="Triangl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19" name="Triangl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20" name="Triangl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21" name="Triangl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22" name="Triangl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23" name="Triangl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24" name="Triangl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25" name="Triangl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26" name="Triangl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27" name="Triangl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28" name="Triangl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29" name="Triangl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30" name="Triangl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31" name="Triangl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74</xdr:col>
      <xdr:colOff>88900</xdr:colOff>
      <xdr:row>20</xdr:row>
      <xdr:rowOff>50800</xdr:rowOff>
    </xdr:from>
    <xdr:to>
      <xdr:col>74</xdr:col>
      <xdr:colOff>215900</xdr:colOff>
      <xdr:row>20</xdr:row>
      <xdr:rowOff>177800</xdr:rowOff>
    </xdr:to>
    <xdr:sp macro="" textlink="">
      <xdr:nvSpPr>
        <xdr:cNvPr id="132" name="Triangl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75</xdr:col>
      <xdr:colOff>88900</xdr:colOff>
      <xdr:row>20</xdr:row>
      <xdr:rowOff>50800</xdr:rowOff>
    </xdr:from>
    <xdr:to>
      <xdr:col>75</xdr:col>
      <xdr:colOff>215900</xdr:colOff>
      <xdr:row>20</xdr:row>
      <xdr:rowOff>177800</xdr:rowOff>
    </xdr:to>
    <xdr:sp macro="" textlink="">
      <xdr:nvSpPr>
        <xdr:cNvPr id="133" name="Triangl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34" name="Triangl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35" name="Triangl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36" name="Triangl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37" name="Triangl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38" name="Triangl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39" name="Triangl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40" name="Triangl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41" name="Triangl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42" name="Triangl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43" name="Triangl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44" name="Triangl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45" name="Triangl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46" name="Triangl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47" name="Triangl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48" name="Triangl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49" name="Triangl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87</xdr:col>
      <xdr:colOff>88900</xdr:colOff>
      <xdr:row>20</xdr:row>
      <xdr:rowOff>50800</xdr:rowOff>
    </xdr:from>
    <xdr:to>
      <xdr:col>87</xdr:col>
      <xdr:colOff>215900</xdr:colOff>
      <xdr:row>20</xdr:row>
      <xdr:rowOff>177800</xdr:rowOff>
    </xdr:to>
    <xdr:sp macro="" textlink="">
      <xdr:nvSpPr>
        <xdr:cNvPr id="150" name="Triangle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4531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88</xdr:col>
      <xdr:colOff>88900</xdr:colOff>
      <xdr:row>20</xdr:row>
      <xdr:rowOff>50800</xdr:rowOff>
    </xdr:from>
    <xdr:to>
      <xdr:col>88</xdr:col>
      <xdr:colOff>215900</xdr:colOff>
      <xdr:row>20</xdr:row>
      <xdr:rowOff>177800</xdr:rowOff>
    </xdr:to>
    <xdr:sp macro="" textlink="">
      <xdr:nvSpPr>
        <xdr:cNvPr id="151" name="Triangle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19278600" y="4114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88900</xdr:colOff>
      <xdr:row>2</xdr:row>
      <xdr:rowOff>50800</xdr:rowOff>
    </xdr:from>
    <xdr:to>
      <xdr:col>9</xdr:col>
      <xdr:colOff>215900</xdr:colOff>
      <xdr:row>2</xdr:row>
      <xdr:rowOff>177800</xdr:rowOff>
    </xdr:to>
    <xdr:sp macro="" textlink="">
      <xdr:nvSpPr>
        <xdr:cNvPr id="2" name="Tri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0899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88900</xdr:colOff>
      <xdr:row>2</xdr:row>
      <xdr:rowOff>50800</xdr:rowOff>
    </xdr:from>
    <xdr:to>
      <xdr:col>10</xdr:col>
      <xdr:colOff>215900</xdr:colOff>
      <xdr:row>2</xdr:row>
      <xdr:rowOff>177800</xdr:rowOff>
    </xdr:to>
    <xdr:sp macro="" textlink="">
      <xdr:nvSpPr>
        <xdr:cNvPr id="3" name="Tri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0899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88900</xdr:colOff>
      <xdr:row>2</xdr:row>
      <xdr:rowOff>50800</xdr:rowOff>
    </xdr:from>
    <xdr:to>
      <xdr:col>22</xdr:col>
      <xdr:colOff>215900</xdr:colOff>
      <xdr:row>2</xdr:row>
      <xdr:rowOff>177800</xdr:rowOff>
    </xdr:to>
    <xdr:sp macro="" textlink="">
      <xdr:nvSpPr>
        <xdr:cNvPr id="4" name="Tri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80899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88900</xdr:colOff>
      <xdr:row>2</xdr:row>
      <xdr:rowOff>50800</xdr:rowOff>
    </xdr:from>
    <xdr:to>
      <xdr:col>23</xdr:col>
      <xdr:colOff>215900</xdr:colOff>
      <xdr:row>2</xdr:row>
      <xdr:rowOff>177800</xdr:rowOff>
    </xdr:to>
    <xdr:sp macro="" textlink="">
      <xdr:nvSpPr>
        <xdr:cNvPr id="5" name="Tri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9154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36</xdr:col>
      <xdr:colOff>76200</xdr:colOff>
      <xdr:row>2</xdr:row>
      <xdr:rowOff>25400</xdr:rowOff>
    </xdr:from>
    <xdr:to>
      <xdr:col>36</xdr:col>
      <xdr:colOff>203200</xdr:colOff>
      <xdr:row>2</xdr:row>
      <xdr:rowOff>152400</xdr:rowOff>
    </xdr:to>
    <xdr:sp macro="" textlink="">
      <xdr:nvSpPr>
        <xdr:cNvPr id="6" name="Tri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899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twoCellAnchor>
  <xdr:twoCellAnchor editAs="oneCell">
    <xdr:from>
      <xdr:col>37</xdr:col>
      <xdr:colOff>76200</xdr:colOff>
      <xdr:row>2</xdr:row>
      <xdr:rowOff>25400</xdr:rowOff>
    </xdr:from>
    <xdr:to>
      <xdr:col>37</xdr:col>
      <xdr:colOff>203200</xdr:colOff>
      <xdr:row>2</xdr:row>
      <xdr:rowOff>152400</xdr:rowOff>
    </xdr:to>
    <xdr:sp macro="" textlink="">
      <xdr:nvSpPr>
        <xdr:cNvPr id="7" name="Tri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89154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twoCellAnchor>
  <xdr:twoCellAnchor editAs="oneCell">
    <xdr:from>
      <xdr:col>50</xdr:col>
      <xdr:colOff>76200</xdr:colOff>
      <xdr:row>2</xdr:row>
      <xdr:rowOff>25400</xdr:rowOff>
    </xdr:from>
    <xdr:to>
      <xdr:col>50</xdr:col>
      <xdr:colOff>203200</xdr:colOff>
      <xdr:row>2</xdr:row>
      <xdr:rowOff>152400</xdr:rowOff>
    </xdr:to>
    <xdr:sp macro="" textlink="">
      <xdr:nvSpPr>
        <xdr:cNvPr id="8" name="Tri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80899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twoCellAnchor>
  <xdr:twoCellAnchor editAs="oneCell">
    <xdr:from>
      <xdr:col>51</xdr:col>
      <xdr:colOff>76200</xdr:colOff>
      <xdr:row>2</xdr:row>
      <xdr:rowOff>25400</xdr:rowOff>
    </xdr:from>
    <xdr:to>
      <xdr:col>51</xdr:col>
      <xdr:colOff>203200</xdr:colOff>
      <xdr:row>2</xdr:row>
      <xdr:rowOff>152400</xdr:rowOff>
    </xdr:to>
    <xdr:sp macro="" textlink="">
      <xdr:nvSpPr>
        <xdr:cNvPr id="9" name="Tri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9154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twoCellAnchor>
  <xdr:twoCellAnchor editAs="oneCell">
    <xdr:from>
      <xdr:col>64</xdr:col>
      <xdr:colOff>76200</xdr:colOff>
      <xdr:row>2</xdr:row>
      <xdr:rowOff>25400</xdr:rowOff>
    </xdr:from>
    <xdr:to>
      <xdr:col>64</xdr:col>
      <xdr:colOff>203200</xdr:colOff>
      <xdr:row>2</xdr:row>
      <xdr:rowOff>152400</xdr:rowOff>
    </xdr:to>
    <xdr:sp macro="" textlink="">
      <xdr:nvSpPr>
        <xdr:cNvPr id="10" name="Tri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80899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twoCellAnchor>
  <xdr:twoCellAnchor editAs="oneCell">
    <xdr:from>
      <xdr:col>65</xdr:col>
      <xdr:colOff>76200</xdr:colOff>
      <xdr:row>2</xdr:row>
      <xdr:rowOff>25400</xdr:rowOff>
    </xdr:from>
    <xdr:to>
      <xdr:col>65</xdr:col>
      <xdr:colOff>203200</xdr:colOff>
      <xdr:row>2</xdr:row>
      <xdr:rowOff>152400</xdr:rowOff>
    </xdr:to>
    <xdr:sp macro="" textlink="">
      <xdr:nvSpPr>
        <xdr:cNvPr id="11" name="Tri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8915400" y="4572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twoCellAnchor>
  <xdr:oneCellAnchor>
    <xdr:from>
      <xdr:col>78</xdr:col>
      <xdr:colOff>76200</xdr:colOff>
      <xdr:row>2</xdr:row>
      <xdr:rowOff>25400</xdr:rowOff>
    </xdr:from>
    <xdr:ext cx="127000" cy="127000"/>
    <xdr:sp macro="" textlink="">
      <xdr:nvSpPr>
        <xdr:cNvPr id="12" name="Tri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54305200" y="431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oneCellAnchor>
  <xdr:oneCellAnchor>
    <xdr:from>
      <xdr:col>79</xdr:col>
      <xdr:colOff>76200</xdr:colOff>
      <xdr:row>2</xdr:row>
      <xdr:rowOff>25400</xdr:rowOff>
    </xdr:from>
    <xdr:ext cx="127000" cy="127000"/>
    <xdr:sp macro="" textlink="">
      <xdr:nvSpPr>
        <xdr:cNvPr id="13" name="Triangl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55130700" y="431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oneCellAnchor>
  <xdr:twoCellAnchor editAs="oneCell">
    <xdr:from>
      <xdr:col>92</xdr:col>
      <xdr:colOff>50800</xdr:colOff>
      <xdr:row>2</xdr:row>
      <xdr:rowOff>0</xdr:rowOff>
    </xdr:from>
    <xdr:to>
      <xdr:col>92</xdr:col>
      <xdr:colOff>177800</xdr:colOff>
      <xdr:row>2</xdr:row>
      <xdr:rowOff>127000</xdr:rowOff>
    </xdr:to>
    <xdr:sp macro="" textlink="">
      <xdr:nvSpPr>
        <xdr:cNvPr id="14" name="Tri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54305200" y="431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twoCellAnchor>
  <xdr:twoCellAnchor editAs="oneCell">
    <xdr:from>
      <xdr:col>93</xdr:col>
      <xdr:colOff>63500</xdr:colOff>
      <xdr:row>2</xdr:row>
      <xdr:rowOff>0</xdr:rowOff>
    </xdr:from>
    <xdr:to>
      <xdr:col>93</xdr:col>
      <xdr:colOff>190500</xdr:colOff>
      <xdr:row>2</xdr:row>
      <xdr:rowOff>127000</xdr:rowOff>
    </xdr:to>
    <xdr:sp macro="" textlink="">
      <xdr:nvSpPr>
        <xdr:cNvPr id="15" name="Tri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5130700" y="431800"/>
          <a:ext cx="127000" cy="1270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D671-5BA3-CC4D-BCA0-9873AF4BD5D2}">
  <dimension ref="A1:CR79"/>
  <sheetViews>
    <sheetView tabSelected="1" workbookViewId="0">
      <selection activeCell="I14" sqref="I14"/>
    </sheetView>
  </sheetViews>
  <sheetFormatPr defaultColWidth="11" defaultRowHeight="15.75" x14ac:dyDescent="0.5"/>
  <cols>
    <col min="2" max="2" width="14.1875" bestFit="1" customWidth="1"/>
    <col min="3" max="3" width="15" bestFit="1" customWidth="1"/>
    <col min="7" max="7" width="9.1875" style="4" bestFit="1" customWidth="1"/>
    <col min="16" max="16" width="7.6875" style="4" customWidth="1"/>
    <col min="25" max="25" width="7.3125" style="4" customWidth="1"/>
    <col min="34" max="34" width="9.1875" style="4" customWidth="1"/>
    <col min="43" max="43" width="8" style="4" customWidth="1"/>
    <col min="52" max="52" width="8.3125" style="4" customWidth="1"/>
    <col min="61" max="61" width="10.8125" style="4" customWidth="1"/>
    <col min="70" max="70" width="6.8125" style="4" customWidth="1"/>
  </cols>
  <sheetData>
    <row r="1" spans="1:70" x14ac:dyDescent="0.5">
      <c r="G1" s="11"/>
      <c r="P1" s="11"/>
      <c r="Y1" s="11"/>
      <c r="AH1" s="11"/>
      <c r="AQ1" s="11"/>
      <c r="AZ1" s="11"/>
      <c r="BI1" s="11"/>
      <c r="BR1" s="11"/>
    </row>
    <row r="2" spans="1:70" x14ac:dyDescent="0.5">
      <c r="E2" t="s">
        <v>0</v>
      </c>
      <c r="G2" s="11"/>
      <c r="H2">
        <v>0</v>
      </c>
      <c r="P2" s="11"/>
      <c r="Q2">
        <v>10</v>
      </c>
      <c r="Y2" s="11"/>
      <c r="Z2">
        <v>20</v>
      </c>
      <c r="AH2" s="11"/>
      <c r="AI2">
        <v>30</v>
      </c>
      <c r="AQ2" s="11"/>
      <c r="AR2">
        <v>40</v>
      </c>
      <c r="AZ2" s="11"/>
      <c r="BA2">
        <v>50</v>
      </c>
      <c r="BI2" s="31"/>
      <c r="BJ2" s="2">
        <v>60</v>
      </c>
      <c r="BK2" s="2"/>
      <c r="BL2" s="2"/>
      <c r="BM2" s="2"/>
      <c r="BN2" s="2"/>
      <c r="BO2" s="2"/>
      <c r="BP2" s="2"/>
      <c r="BQ2" s="2"/>
      <c r="BR2" s="11"/>
    </row>
    <row r="3" spans="1:70" x14ac:dyDescent="0.5">
      <c r="G3" s="11"/>
      <c r="H3" t="s">
        <v>2</v>
      </c>
      <c r="I3" t="s">
        <v>3</v>
      </c>
      <c r="J3" t="s">
        <v>4</v>
      </c>
      <c r="K3" s="33" t="s">
        <v>5</v>
      </c>
      <c r="L3" s="33"/>
      <c r="M3" s="33" t="s">
        <v>7</v>
      </c>
      <c r="N3" s="33"/>
      <c r="O3" t="s">
        <v>9</v>
      </c>
      <c r="P3" s="11"/>
      <c r="Q3" t="s">
        <v>2</v>
      </c>
      <c r="R3" t="s">
        <v>3</v>
      </c>
      <c r="S3" t="s">
        <v>4</v>
      </c>
      <c r="T3" s="33" t="s">
        <v>5</v>
      </c>
      <c r="U3" s="33"/>
      <c r="V3" s="33" t="s">
        <v>7</v>
      </c>
      <c r="W3" s="33"/>
      <c r="X3" t="s">
        <v>9</v>
      </c>
      <c r="Y3" s="11"/>
      <c r="Z3" t="s">
        <v>2</v>
      </c>
      <c r="AA3" t="s">
        <v>3</v>
      </c>
      <c r="AB3" t="s">
        <v>4</v>
      </c>
      <c r="AC3" s="33" t="s">
        <v>5</v>
      </c>
      <c r="AD3" s="33"/>
      <c r="AE3" s="33" t="s">
        <v>7</v>
      </c>
      <c r="AF3" s="33"/>
      <c r="AG3" t="s">
        <v>9</v>
      </c>
      <c r="AH3" s="11"/>
      <c r="AI3" t="s">
        <v>2</v>
      </c>
      <c r="AJ3" t="s">
        <v>3</v>
      </c>
      <c r="AK3" t="s">
        <v>4</v>
      </c>
      <c r="AL3" s="33" t="s">
        <v>5</v>
      </c>
      <c r="AM3" s="33"/>
      <c r="AN3" s="33" t="s">
        <v>7</v>
      </c>
      <c r="AO3" s="33"/>
      <c r="AP3" t="s">
        <v>9</v>
      </c>
      <c r="AQ3" s="11"/>
      <c r="AR3" t="s">
        <v>2</v>
      </c>
      <c r="AS3" t="s">
        <v>3</v>
      </c>
      <c r="AT3" t="s">
        <v>4</v>
      </c>
      <c r="AU3" s="33" t="s">
        <v>5</v>
      </c>
      <c r="AV3" s="33"/>
      <c r="AW3" s="33" t="s">
        <v>7</v>
      </c>
      <c r="AX3" s="33"/>
      <c r="AY3" t="s">
        <v>9</v>
      </c>
      <c r="AZ3" s="11"/>
      <c r="BA3" t="s">
        <v>2</v>
      </c>
      <c r="BB3" t="s">
        <v>3</v>
      </c>
      <c r="BC3" t="s">
        <v>4</v>
      </c>
      <c r="BD3" s="33" t="s">
        <v>5</v>
      </c>
      <c r="BE3" s="33"/>
      <c r="BF3" s="33" t="s">
        <v>7</v>
      </c>
      <c r="BG3" s="33"/>
      <c r="BH3" t="s">
        <v>9</v>
      </c>
      <c r="BI3" s="31"/>
      <c r="BJ3" s="2" t="s">
        <v>2</v>
      </c>
      <c r="BK3" s="2" t="s">
        <v>3</v>
      </c>
      <c r="BL3" s="2" t="s">
        <v>4</v>
      </c>
      <c r="BM3" s="32" t="s">
        <v>5</v>
      </c>
      <c r="BN3" s="32"/>
      <c r="BO3" s="32" t="s">
        <v>7</v>
      </c>
      <c r="BP3" s="32"/>
      <c r="BQ3" s="2" t="s">
        <v>9</v>
      </c>
      <c r="BR3" s="11"/>
    </row>
    <row r="4" spans="1:70" x14ac:dyDescent="0.5">
      <c r="G4" s="11"/>
      <c r="K4" t="s">
        <v>8</v>
      </c>
      <c r="L4" t="s">
        <v>6</v>
      </c>
      <c r="M4" t="s">
        <v>8</v>
      </c>
      <c r="N4" t="s">
        <v>6</v>
      </c>
      <c r="P4" s="11"/>
      <c r="T4" t="s">
        <v>8</v>
      </c>
      <c r="U4" t="s">
        <v>6</v>
      </c>
      <c r="V4" t="s">
        <v>8</v>
      </c>
      <c r="W4" t="s">
        <v>6</v>
      </c>
      <c r="Y4" s="11"/>
      <c r="AC4" t="s">
        <v>8</v>
      </c>
      <c r="AD4" t="s">
        <v>6</v>
      </c>
      <c r="AE4" t="s">
        <v>8</v>
      </c>
      <c r="AF4" t="s">
        <v>6</v>
      </c>
      <c r="AH4" s="11"/>
      <c r="AL4" t="s">
        <v>8</v>
      </c>
      <c r="AM4" t="s">
        <v>6</v>
      </c>
      <c r="AN4" t="s">
        <v>8</v>
      </c>
      <c r="AO4" t="s">
        <v>6</v>
      </c>
      <c r="AQ4" s="11"/>
      <c r="AU4" t="s">
        <v>8</v>
      </c>
      <c r="AV4" t="s">
        <v>6</v>
      </c>
      <c r="AW4" t="s">
        <v>8</v>
      </c>
      <c r="AX4" t="s">
        <v>6</v>
      </c>
      <c r="AZ4" s="11"/>
      <c r="BD4" t="s">
        <v>8</v>
      </c>
      <c r="BE4" t="s">
        <v>6</v>
      </c>
      <c r="BF4" t="s">
        <v>8</v>
      </c>
      <c r="BG4" t="s">
        <v>6</v>
      </c>
      <c r="BI4" s="31"/>
      <c r="BJ4" s="2"/>
      <c r="BK4" s="2"/>
      <c r="BL4" s="2"/>
      <c r="BM4" s="2" t="s">
        <v>8</v>
      </c>
      <c r="BN4" s="2" t="s">
        <v>6</v>
      </c>
      <c r="BO4" s="2" t="s">
        <v>8</v>
      </c>
      <c r="BP4" s="2" t="s">
        <v>6</v>
      </c>
      <c r="BQ4" s="2"/>
      <c r="BR4" s="11"/>
    </row>
    <row r="5" spans="1:70" x14ac:dyDescent="0.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</v>
      </c>
      <c r="G5" s="11"/>
      <c r="P5" s="11"/>
      <c r="Y5" s="11"/>
      <c r="AH5" s="11"/>
      <c r="AQ5" s="11"/>
      <c r="AZ5" s="11"/>
      <c r="BI5" s="11"/>
      <c r="BR5" s="11"/>
    </row>
    <row r="6" spans="1:70" x14ac:dyDescent="0.5">
      <c r="G6" s="11"/>
      <c r="P6" s="11"/>
      <c r="Y6" s="11"/>
      <c r="AH6" s="11"/>
      <c r="AQ6" s="11"/>
      <c r="AZ6" s="11"/>
      <c r="BI6" s="11"/>
      <c r="BR6" s="11"/>
    </row>
    <row r="7" spans="1:70" s="7" customFormat="1" x14ac:dyDescent="0.5">
      <c r="A7" s="7" t="s">
        <v>28</v>
      </c>
      <c r="B7" s="7">
        <v>80.599999999999994</v>
      </c>
      <c r="C7" s="7">
        <v>79.400000000000006</v>
      </c>
      <c r="D7" s="7">
        <v>160</v>
      </c>
      <c r="E7" s="7">
        <v>56</v>
      </c>
      <c r="F7" s="7">
        <v>240</v>
      </c>
      <c r="G7" s="11"/>
      <c r="H7" s="7">
        <v>73</v>
      </c>
      <c r="I7" s="7">
        <v>6</v>
      </c>
      <c r="J7" s="7">
        <v>0</v>
      </c>
      <c r="K7" s="7">
        <v>21</v>
      </c>
      <c r="L7" s="7">
        <v>0.12</v>
      </c>
      <c r="M7" s="7">
        <v>18.399999999999999</v>
      </c>
      <c r="N7" s="7">
        <v>3.53</v>
      </c>
      <c r="O7" s="7">
        <v>17.55</v>
      </c>
      <c r="P7" s="11"/>
      <c r="Q7" s="7">
        <v>134</v>
      </c>
      <c r="R7" s="7">
        <v>10</v>
      </c>
      <c r="S7" s="7">
        <v>90</v>
      </c>
      <c r="T7" s="7">
        <v>20.8</v>
      </c>
      <c r="U7" s="7">
        <v>0.06</v>
      </c>
      <c r="V7" s="7">
        <v>16</v>
      </c>
      <c r="W7" s="7">
        <v>4.6399999999999997</v>
      </c>
      <c r="X7" s="7">
        <v>73.2</v>
      </c>
      <c r="Y7" s="11"/>
      <c r="Z7" s="7">
        <v>140</v>
      </c>
      <c r="AA7" s="7">
        <v>11</v>
      </c>
      <c r="AB7" s="7">
        <v>90</v>
      </c>
      <c r="AC7" s="7">
        <v>20.7</v>
      </c>
      <c r="AD7" s="7">
        <v>0.08</v>
      </c>
      <c r="AE7" s="7">
        <v>16.3</v>
      </c>
      <c r="AF7" s="7">
        <v>4.4800000000000004</v>
      </c>
      <c r="AG7" s="7">
        <v>76.3</v>
      </c>
      <c r="AH7" s="11"/>
      <c r="AI7" s="7">
        <v>143</v>
      </c>
      <c r="AJ7" s="7">
        <v>11</v>
      </c>
      <c r="AK7" s="7">
        <v>90</v>
      </c>
      <c r="AL7" s="7">
        <v>20.7</v>
      </c>
      <c r="AM7" s="7">
        <v>0.1</v>
      </c>
      <c r="AN7" s="7">
        <v>16.399999999999999</v>
      </c>
      <c r="AO7" s="7">
        <v>4.34</v>
      </c>
      <c r="AP7" s="7">
        <v>81</v>
      </c>
      <c r="AQ7" s="11"/>
      <c r="AR7" s="7">
        <v>148</v>
      </c>
      <c r="AS7" s="7">
        <v>12</v>
      </c>
      <c r="AT7" s="7">
        <v>90</v>
      </c>
      <c r="AU7" s="7">
        <v>20.7</v>
      </c>
      <c r="AV7" s="7">
        <v>0.1</v>
      </c>
      <c r="AW7" s="7">
        <v>16.399999999999999</v>
      </c>
      <c r="AX7" s="7">
        <v>4.29</v>
      </c>
      <c r="AY7" s="7">
        <v>77.8</v>
      </c>
      <c r="AZ7" s="11"/>
      <c r="BA7" s="7">
        <v>155</v>
      </c>
      <c r="BB7" s="7">
        <v>13</v>
      </c>
      <c r="BC7" s="7">
        <v>90</v>
      </c>
      <c r="BD7" s="7">
        <v>20.7</v>
      </c>
      <c r="BE7" s="7">
        <v>0.11</v>
      </c>
      <c r="BF7" s="7">
        <v>16.2</v>
      </c>
      <c r="BG7" s="7">
        <v>4.3899999999999997</v>
      </c>
      <c r="BH7" s="7">
        <v>78.3</v>
      </c>
      <c r="BI7" s="11"/>
      <c r="BJ7" s="7">
        <v>157</v>
      </c>
      <c r="BK7" s="7">
        <v>13</v>
      </c>
      <c r="BL7" s="7">
        <v>87</v>
      </c>
      <c r="BM7" s="7">
        <v>20.7</v>
      </c>
      <c r="BN7" s="7">
        <v>0.1</v>
      </c>
      <c r="BO7" s="7">
        <v>16.5</v>
      </c>
      <c r="BP7" s="7">
        <v>4.17</v>
      </c>
      <c r="BQ7" s="7">
        <v>86.6</v>
      </c>
      <c r="BR7" s="11"/>
    </row>
    <row r="8" spans="1:70" x14ac:dyDescent="0.5">
      <c r="G8" s="11"/>
      <c r="P8" s="11"/>
      <c r="Y8" s="11"/>
      <c r="AH8" s="11"/>
      <c r="AQ8" s="11"/>
      <c r="AZ8" s="11"/>
      <c r="BI8" s="11"/>
      <c r="BR8" s="11"/>
    </row>
    <row r="9" spans="1:70" s="6" customFormat="1" x14ac:dyDescent="0.5">
      <c r="A9" s="6" t="s">
        <v>29</v>
      </c>
      <c r="B9" s="6">
        <v>61.2</v>
      </c>
      <c r="C9" s="6">
        <v>60.9</v>
      </c>
      <c r="D9" s="6">
        <v>162</v>
      </c>
      <c r="E9" s="6">
        <v>44.05</v>
      </c>
      <c r="F9" s="6">
        <v>125</v>
      </c>
      <c r="G9" s="11"/>
      <c r="H9" s="6">
        <v>72</v>
      </c>
      <c r="I9" s="6">
        <v>6</v>
      </c>
      <c r="J9" s="6">
        <v>0</v>
      </c>
      <c r="K9" s="6">
        <v>20.8</v>
      </c>
      <c r="L9" s="6">
        <v>0.06</v>
      </c>
      <c r="M9" s="6">
        <v>17.2</v>
      </c>
      <c r="N9" s="6">
        <v>3.63</v>
      </c>
      <c r="O9" s="6">
        <v>17.100000000000001</v>
      </c>
      <c r="P9" s="11"/>
      <c r="Q9" s="6">
        <v>125</v>
      </c>
      <c r="R9" s="6">
        <v>10</v>
      </c>
      <c r="S9" s="6">
        <v>93</v>
      </c>
      <c r="T9" s="6">
        <v>20.8</v>
      </c>
      <c r="U9" s="6">
        <v>0.08</v>
      </c>
      <c r="V9" s="6">
        <v>15.8</v>
      </c>
      <c r="W9" s="6">
        <v>4.4800000000000004</v>
      </c>
      <c r="X9" s="6">
        <v>32</v>
      </c>
      <c r="Y9" s="11"/>
      <c r="Z9" s="6">
        <v>134</v>
      </c>
      <c r="AA9" s="6">
        <v>12</v>
      </c>
      <c r="AB9" s="6">
        <v>90</v>
      </c>
      <c r="AC9" s="6">
        <v>20.8</v>
      </c>
      <c r="AD9" s="6">
        <v>0.09</v>
      </c>
      <c r="AE9" s="6">
        <v>15.6</v>
      </c>
      <c r="AF9" s="6">
        <v>4.6100000000000003</v>
      </c>
      <c r="AG9" s="6">
        <v>34.1</v>
      </c>
      <c r="AH9" s="11"/>
      <c r="AI9" s="6">
        <v>138</v>
      </c>
      <c r="AJ9" s="6">
        <v>13</v>
      </c>
      <c r="AK9" s="6">
        <v>90</v>
      </c>
      <c r="AL9" s="6">
        <v>20.8</v>
      </c>
      <c r="AM9" s="6">
        <v>0.09</v>
      </c>
      <c r="AN9" s="6">
        <v>15.3</v>
      </c>
      <c r="AO9" s="6">
        <v>4.62</v>
      </c>
      <c r="AP9" s="6">
        <v>30.8</v>
      </c>
      <c r="AQ9" s="11"/>
      <c r="AR9" s="6">
        <v>140</v>
      </c>
      <c r="AS9" s="6">
        <v>13</v>
      </c>
      <c r="AT9" s="6">
        <v>90</v>
      </c>
      <c r="AU9" s="6">
        <v>20.8</v>
      </c>
      <c r="AV9" s="6">
        <v>0.1</v>
      </c>
      <c r="AW9" s="6">
        <v>15.2</v>
      </c>
      <c r="AX9" s="6">
        <v>4.6900000000000004</v>
      </c>
      <c r="AY9" s="6">
        <v>31.6</v>
      </c>
      <c r="AZ9" s="11"/>
      <c r="BA9" s="6">
        <v>139</v>
      </c>
      <c r="BB9" s="6">
        <v>14</v>
      </c>
      <c r="BC9" s="6">
        <v>89</v>
      </c>
      <c r="BD9" s="6">
        <v>20.7</v>
      </c>
      <c r="BE9" s="6">
        <v>0.11</v>
      </c>
      <c r="BF9" s="6">
        <v>15.5</v>
      </c>
      <c r="BG9" s="6">
        <v>4.55</v>
      </c>
      <c r="BH9" s="6">
        <v>34.9</v>
      </c>
      <c r="BI9" s="11"/>
      <c r="BJ9" s="6">
        <v>143</v>
      </c>
      <c r="BK9" s="6">
        <v>14</v>
      </c>
      <c r="BL9" s="6">
        <v>91</v>
      </c>
      <c r="BM9" s="6">
        <v>20.8</v>
      </c>
      <c r="BN9" s="6">
        <v>0.11</v>
      </c>
      <c r="BO9" s="6">
        <v>14.7</v>
      </c>
      <c r="BP9" s="6">
        <v>4.97</v>
      </c>
      <c r="BQ9" s="6">
        <v>26.9</v>
      </c>
      <c r="BR9" s="11"/>
    </row>
    <row r="10" spans="1:70" x14ac:dyDescent="0.5">
      <c r="G10" s="11"/>
      <c r="P10" s="11"/>
      <c r="Y10" s="11"/>
      <c r="AH10" s="11"/>
      <c r="AQ10" s="11"/>
      <c r="AZ10" s="11"/>
      <c r="BI10" s="11"/>
      <c r="BR10" s="11"/>
    </row>
    <row r="11" spans="1:70" s="5" customFormat="1" x14ac:dyDescent="0.5">
      <c r="A11" s="5" t="s">
        <v>30</v>
      </c>
      <c r="B11" s="5">
        <v>78.8</v>
      </c>
      <c r="C11" s="5">
        <v>78</v>
      </c>
      <c r="D11" s="5">
        <v>150</v>
      </c>
      <c r="E11" s="5">
        <v>43</v>
      </c>
      <c r="F11" s="5">
        <v>135</v>
      </c>
      <c r="G11" s="11"/>
      <c r="H11" s="5">
        <v>70</v>
      </c>
      <c r="I11" s="5">
        <v>6</v>
      </c>
      <c r="J11" s="5">
        <v>0</v>
      </c>
      <c r="K11" s="5">
        <v>20.8</v>
      </c>
      <c r="L11" s="5">
        <v>7.0000000000000007E-2</v>
      </c>
      <c r="M11" s="5">
        <v>18.2</v>
      </c>
      <c r="N11" s="5">
        <v>3</v>
      </c>
      <c r="O11" s="5">
        <v>10.4</v>
      </c>
      <c r="P11" s="11"/>
      <c r="Q11" s="5">
        <v>130</v>
      </c>
      <c r="R11" s="5">
        <v>8</v>
      </c>
      <c r="S11" s="5">
        <v>103</v>
      </c>
      <c r="T11" s="5">
        <v>20.8</v>
      </c>
      <c r="U11" s="5">
        <v>0.06</v>
      </c>
      <c r="V11" s="5">
        <v>17.5</v>
      </c>
      <c r="W11" s="5">
        <v>3.61</v>
      </c>
      <c r="X11" s="5">
        <v>75.099999999999994</v>
      </c>
      <c r="Y11" s="11"/>
      <c r="Z11" s="5">
        <v>137</v>
      </c>
      <c r="AA11" s="5">
        <v>11</v>
      </c>
      <c r="AB11" s="5">
        <v>100</v>
      </c>
      <c r="AC11" s="5">
        <v>20.8</v>
      </c>
      <c r="AD11" s="5">
        <v>0.08</v>
      </c>
      <c r="AE11" s="5">
        <v>17.7</v>
      </c>
      <c r="AF11" s="5">
        <v>3.28</v>
      </c>
      <c r="AG11" s="5">
        <v>83.7</v>
      </c>
      <c r="AH11" s="11"/>
      <c r="AI11" s="5">
        <v>139</v>
      </c>
      <c r="AJ11" s="5">
        <v>13</v>
      </c>
      <c r="AK11" s="5">
        <v>99</v>
      </c>
      <c r="AL11" s="5">
        <v>20.8</v>
      </c>
      <c r="AM11" s="5">
        <v>0.09</v>
      </c>
      <c r="AN11" s="5">
        <v>17.7</v>
      </c>
      <c r="AO11" s="5">
        <v>3.24</v>
      </c>
      <c r="AP11" s="5">
        <v>79.099999999999994</v>
      </c>
      <c r="AQ11" s="11"/>
      <c r="AR11" s="5">
        <v>138</v>
      </c>
      <c r="AS11" s="5">
        <v>14</v>
      </c>
      <c r="AT11" s="5">
        <v>96</v>
      </c>
      <c r="AU11" s="5">
        <v>20.8</v>
      </c>
      <c r="AV11" s="5">
        <v>0.09</v>
      </c>
      <c r="AW11" s="5">
        <v>17.8</v>
      </c>
      <c r="AX11" s="5">
        <v>3.18</v>
      </c>
      <c r="AY11" s="5">
        <v>81.7</v>
      </c>
      <c r="AZ11" s="11"/>
      <c r="BA11" s="5">
        <v>141</v>
      </c>
      <c r="BB11" s="5">
        <v>14</v>
      </c>
      <c r="BC11" s="5">
        <v>83</v>
      </c>
      <c r="BD11" s="5">
        <v>20.8</v>
      </c>
      <c r="BE11" s="5">
        <v>0.09</v>
      </c>
      <c r="BF11" s="5">
        <v>17.600000000000001</v>
      </c>
      <c r="BG11" s="5">
        <v>3.26</v>
      </c>
      <c r="BH11" s="5">
        <v>78.7</v>
      </c>
      <c r="BI11" s="11"/>
      <c r="BJ11" s="5">
        <v>142</v>
      </c>
      <c r="BK11" s="5">
        <v>14</v>
      </c>
      <c r="BL11" s="5">
        <v>81</v>
      </c>
      <c r="BM11" s="5">
        <v>20.8</v>
      </c>
      <c r="BN11" s="5">
        <v>0.09</v>
      </c>
      <c r="BO11" s="5">
        <v>17.5</v>
      </c>
      <c r="BP11" s="5">
        <v>3.39</v>
      </c>
      <c r="BQ11" s="5">
        <v>80.5</v>
      </c>
      <c r="BR11" s="11"/>
    </row>
    <row r="12" spans="1:70" x14ac:dyDescent="0.5">
      <c r="G12" s="11"/>
      <c r="P12" s="11"/>
      <c r="Y12" s="11"/>
      <c r="AH12" s="11"/>
      <c r="AQ12" s="11"/>
      <c r="AZ12" s="11"/>
      <c r="BI12" s="11"/>
      <c r="BR12" s="11"/>
    </row>
    <row r="13" spans="1:70" s="8" customFormat="1" x14ac:dyDescent="0.5">
      <c r="A13" s="8" t="s">
        <v>31</v>
      </c>
      <c r="B13" s="8">
        <v>84.2</v>
      </c>
      <c r="C13" s="8">
        <v>83.6</v>
      </c>
      <c r="D13" s="8">
        <v>166</v>
      </c>
      <c r="E13" s="8">
        <v>36.5</v>
      </c>
      <c r="F13" s="8">
        <v>130</v>
      </c>
      <c r="G13" s="11"/>
      <c r="H13" s="8">
        <v>47</v>
      </c>
      <c r="I13" s="8">
        <v>6</v>
      </c>
      <c r="J13" s="8">
        <v>0</v>
      </c>
      <c r="K13" s="8">
        <v>20.8</v>
      </c>
      <c r="L13" s="8">
        <v>0.08</v>
      </c>
      <c r="M13" s="8">
        <v>17.5</v>
      </c>
      <c r="N13" s="8">
        <v>3.08</v>
      </c>
      <c r="O13" s="8">
        <v>5.65</v>
      </c>
      <c r="P13" s="11"/>
      <c r="Q13" s="8">
        <v>135</v>
      </c>
      <c r="R13" s="8">
        <v>11</v>
      </c>
      <c r="S13" s="8">
        <v>73</v>
      </c>
      <c r="T13" s="8">
        <v>20.8</v>
      </c>
      <c r="U13" s="8">
        <v>0.1</v>
      </c>
      <c r="V13" s="8">
        <v>16.5</v>
      </c>
      <c r="W13" s="8">
        <v>4.25</v>
      </c>
      <c r="X13" s="8">
        <v>45.3</v>
      </c>
      <c r="Y13" s="11"/>
      <c r="Z13" s="8">
        <v>135</v>
      </c>
      <c r="AA13" s="8">
        <v>12</v>
      </c>
      <c r="AB13" s="8">
        <v>66</v>
      </c>
      <c r="AC13" s="8">
        <v>20.9</v>
      </c>
      <c r="AD13" s="8">
        <v>0.09</v>
      </c>
      <c r="AE13" s="8">
        <v>16.899999999999999</v>
      </c>
      <c r="AF13" s="8">
        <v>4.4800000000000004</v>
      </c>
      <c r="AG13" s="8">
        <v>49.9</v>
      </c>
      <c r="AH13" s="11"/>
      <c r="AI13" s="8">
        <v>143</v>
      </c>
      <c r="AJ13" s="8">
        <v>14</v>
      </c>
      <c r="AK13" s="8">
        <v>66</v>
      </c>
      <c r="AL13" s="8">
        <v>20.9</v>
      </c>
      <c r="AM13" s="8">
        <v>7.0000000000000007E-2</v>
      </c>
      <c r="AN13" s="8">
        <v>16.7</v>
      </c>
      <c r="AO13" s="8">
        <v>3.97</v>
      </c>
      <c r="AP13" s="8">
        <v>52.2</v>
      </c>
      <c r="AQ13" s="11"/>
      <c r="AR13" s="8">
        <v>144</v>
      </c>
      <c r="AS13" s="8">
        <v>15</v>
      </c>
      <c r="AT13" s="8">
        <v>66</v>
      </c>
      <c r="AU13" s="8">
        <v>20.8</v>
      </c>
      <c r="AV13" s="8">
        <v>0.1</v>
      </c>
      <c r="AW13" s="8">
        <v>16.399999999999999</v>
      </c>
      <c r="AX13" s="8">
        <v>4.1500000000000004</v>
      </c>
      <c r="AY13" s="8">
        <v>46.6</v>
      </c>
      <c r="AZ13" s="11"/>
      <c r="BA13" s="8">
        <v>148</v>
      </c>
      <c r="BB13" s="8">
        <v>17</v>
      </c>
      <c r="BC13" s="8">
        <v>65</v>
      </c>
      <c r="BD13" s="8">
        <v>20.8</v>
      </c>
      <c r="BE13" s="8">
        <v>0.11</v>
      </c>
      <c r="BF13" s="8">
        <v>16.7</v>
      </c>
      <c r="BG13" s="8">
        <v>3.95</v>
      </c>
      <c r="BH13" s="8">
        <v>53.2</v>
      </c>
      <c r="BI13" s="11"/>
      <c r="BJ13" s="8">
        <v>150</v>
      </c>
      <c r="BK13" s="8">
        <v>20</v>
      </c>
      <c r="BL13" s="8">
        <v>54</v>
      </c>
      <c r="BM13" s="8">
        <v>20.8</v>
      </c>
      <c r="BN13" s="8">
        <v>7.0000000000000007E-2</v>
      </c>
      <c r="BO13" s="8">
        <v>16.5</v>
      </c>
      <c r="BP13" s="8">
        <v>4.07</v>
      </c>
      <c r="BQ13" s="8">
        <v>48.5</v>
      </c>
      <c r="BR13" s="11"/>
    </row>
    <row r="14" spans="1:70" x14ac:dyDescent="0.5">
      <c r="G14" s="11"/>
      <c r="P14" s="11"/>
      <c r="Y14" s="11"/>
      <c r="AH14" s="11"/>
      <c r="AQ14" s="11"/>
      <c r="AZ14" s="11"/>
      <c r="BI14" s="11"/>
      <c r="BR14" s="11"/>
    </row>
    <row r="15" spans="1:70" s="10" customFormat="1" x14ac:dyDescent="0.5">
      <c r="A15" s="10" t="s">
        <v>33</v>
      </c>
      <c r="B15" s="10">
        <v>86.6</v>
      </c>
      <c r="C15" s="10">
        <v>86.4</v>
      </c>
      <c r="D15" s="10">
        <v>211</v>
      </c>
      <c r="E15" s="10">
        <v>35.299999999999997</v>
      </c>
      <c r="F15" s="10">
        <v>104</v>
      </c>
      <c r="G15" s="11"/>
      <c r="H15" s="10">
        <v>61</v>
      </c>
      <c r="I15" s="10">
        <v>6</v>
      </c>
      <c r="J15" s="10">
        <v>0</v>
      </c>
      <c r="K15" s="10">
        <v>20.8</v>
      </c>
      <c r="L15" s="10">
        <v>0.08</v>
      </c>
      <c r="M15" s="10">
        <v>17.2</v>
      </c>
      <c r="N15" s="10">
        <v>3.32</v>
      </c>
      <c r="O15" s="10">
        <v>8</v>
      </c>
      <c r="P15" s="11"/>
      <c r="Q15" s="10">
        <v>190</v>
      </c>
      <c r="R15" s="10">
        <v>11</v>
      </c>
      <c r="S15" s="10">
        <v>88</v>
      </c>
      <c r="T15" s="10">
        <v>20.8</v>
      </c>
      <c r="U15" s="10">
        <v>0.11</v>
      </c>
      <c r="V15" s="10">
        <v>17.100000000000001</v>
      </c>
      <c r="W15" s="10">
        <v>3.93</v>
      </c>
      <c r="X15" s="10">
        <v>52.6</v>
      </c>
      <c r="Y15" s="11"/>
      <c r="Z15" s="10">
        <v>203</v>
      </c>
      <c r="AA15" s="10">
        <v>14</v>
      </c>
      <c r="AB15" s="10">
        <v>91</v>
      </c>
      <c r="AC15" s="10">
        <v>20.8</v>
      </c>
      <c r="AD15" s="10">
        <v>0.08</v>
      </c>
      <c r="AE15" s="10">
        <v>17.600000000000001</v>
      </c>
      <c r="AF15" s="10">
        <v>3.29</v>
      </c>
      <c r="AG15" s="10">
        <v>67</v>
      </c>
      <c r="AH15" s="11"/>
      <c r="AI15" s="10">
        <v>203</v>
      </c>
      <c r="AJ15" s="10">
        <v>16</v>
      </c>
      <c r="AK15" s="10">
        <v>89</v>
      </c>
      <c r="AL15" s="10">
        <v>20.8</v>
      </c>
      <c r="AM15" s="10">
        <v>0.09</v>
      </c>
      <c r="AN15" s="10">
        <v>17.7</v>
      </c>
      <c r="AO15" s="10">
        <v>3.12</v>
      </c>
      <c r="AP15" s="10">
        <v>73.2</v>
      </c>
      <c r="AQ15" s="11"/>
      <c r="AR15" s="10">
        <v>203</v>
      </c>
      <c r="AS15" s="10">
        <v>17</v>
      </c>
      <c r="AT15" s="10">
        <v>90</v>
      </c>
      <c r="AU15" s="10">
        <v>20.7</v>
      </c>
      <c r="AV15" s="10">
        <v>0.11</v>
      </c>
      <c r="AW15" s="10">
        <v>17.8</v>
      </c>
      <c r="AX15" s="10">
        <v>2.99</v>
      </c>
      <c r="AY15" s="10">
        <v>70.8</v>
      </c>
      <c r="AZ15" s="11"/>
      <c r="BI15" s="11"/>
      <c r="BR15" s="11"/>
    </row>
    <row r="16" spans="1:70" x14ac:dyDescent="0.5">
      <c r="G16" s="11"/>
      <c r="P16" s="11"/>
      <c r="Y16" s="11"/>
      <c r="AH16" s="11"/>
      <c r="AQ16" s="11"/>
      <c r="AZ16" s="11"/>
      <c r="BI16" s="11"/>
      <c r="BR16" s="11"/>
    </row>
    <row r="17" spans="1:96" s="9" customFormat="1" x14ac:dyDescent="0.5">
      <c r="A17" s="9" t="s">
        <v>32</v>
      </c>
      <c r="B17" s="9">
        <v>75.8</v>
      </c>
      <c r="C17" s="9">
        <v>75.400000000000006</v>
      </c>
      <c r="D17" s="9">
        <v>188</v>
      </c>
      <c r="E17" s="9">
        <v>24.9</v>
      </c>
      <c r="F17" s="9">
        <v>130</v>
      </c>
      <c r="G17" s="11"/>
      <c r="H17" s="9">
        <v>68</v>
      </c>
      <c r="I17" s="9">
        <v>6</v>
      </c>
      <c r="J17" s="9">
        <v>0</v>
      </c>
      <c r="K17" s="9">
        <v>20.9</v>
      </c>
      <c r="L17" s="9">
        <v>7.0000000000000007E-2</v>
      </c>
      <c r="M17" s="9">
        <v>18</v>
      </c>
      <c r="N17" s="9">
        <v>3.36</v>
      </c>
      <c r="O17" s="9">
        <v>9.35</v>
      </c>
      <c r="P17" s="11"/>
      <c r="Q17" s="9">
        <v>167</v>
      </c>
      <c r="R17" s="9">
        <v>15</v>
      </c>
      <c r="S17" s="9">
        <v>75</v>
      </c>
      <c r="T17" s="9">
        <v>20.7</v>
      </c>
      <c r="U17" s="9">
        <v>0.13</v>
      </c>
      <c r="V17" s="9">
        <v>17.3</v>
      </c>
      <c r="W17" s="9">
        <v>3.73</v>
      </c>
      <c r="X17" s="9">
        <v>52.7</v>
      </c>
      <c r="Y17" s="11"/>
      <c r="Z17" s="9">
        <v>166</v>
      </c>
      <c r="AA17" s="9">
        <v>15</v>
      </c>
      <c r="AB17" s="9">
        <v>80</v>
      </c>
      <c r="AC17" s="9">
        <v>20.8</v>
      </c>
      <c r="AD17" s="9">
        <v>0.1</v>
      </c>
      <c r="AE17" s="9">
        <v>17.2</v>
      </c>
      <c r="AF17" s="9">
        <v>3.65</v>
      </c>
      <c r="AG17" s="9">
        <v>45.4</v>
      </c>
      <c r="AH17" s="11"/>
      <c r="AI17" s="9">
        <v>155</v>
      </c>
      <c r="AJ17" s="9">
        <v>15</v>
      </c>
      <c r="AK17" s="9">
        <v>84</v>
      </c>
      <c r="AL17" s="9">
        <v>20.8</v>
      </c>
      <c r="AM17" s="9">
        <v>0.1</v>
      </c>
      <c r="AN17" s="9">
        <v>17.2</v>
      </c>
      <c r="AO17" s="9">
        <v>3.65</v>
      </c>
      <c r="AP17" s="9">
        <v>45.4</v>
      </c>
      <c r="AQ17" s="11"/>
      <c r="AR17" s="9">
        <v>163</v>
      </c>
      <c r="AS17" s="9">
        <v>17</v>
      </c>
      <c r="AT17" s="9">
        <v>85</v>
      </c>
      <c r="AU17" s="9">
        <v>20.8</v>
      </c>
      <c r="AV17" s="9">
        <v>0.09</v>
      </c>
      <c r="AW17" s="9">
        <v>16.8</v>
      </c>
      <c r="AX17" s="9">
        <v>3.86</v>
      </c>
      <c r="AY17" s="9">
        <v>43.2</v>
      </c>
      <c r="AZ17" s="11"/>
      <c r="BA17" s="9">
        <v>163</v>
      </c>
      <c r="BB17" s="9">
        <v>17</v>
      </c>
      <c r="BC17" s="9">
        <v>87</v>
      </c>
      <c r="BD17" s="9">
        <v>20.8</v>
      </c>
      <c r="BE17" s="9">
        <v>0.08</v>
      </c>
      <c r="BF17" s="9">
        <v>17.2</v>
      </c>
      <c r="BG17" s="9">
        <v>3.57</v>
      </c>
      <c r="BH17" s="9">
        <v>44.5</v>
      </c>
      <c r="BI17" s="11"/>
      <c r="BJ17" s="9">
        <v>175</v>
      </c>
      <c r="BK17" s="9">
        <v>18</v>
      </c>
      <c r="BL17" s="9">
        <v>90</v>
      </c>
      <c r="BM17" s="9">
        <v>20.8</v>
      </c>
      <c r="BN17" s="9">
        <v>7.0000000000000007E-2</v>
      </c>
      <c r="BO17" s="9">
        <v>17.100000000000001</v>
      </c>
      <c r="BP17" s="9">
        <v>3.67</v>
      </c>
      <c r="BQ17" s="9">
        <v>51.2</v>
      </c>
      <c r="BR17" s="11"/>
    </row>
    <row r="18" spans="1:96" s="9" customFormat="1" x14ac:dyDescent="0.5">
      <c r="G18" s="11"/>
      <c r="P18" s="11"/>
      <c r="Y18" s="11"/>
      <c r="AH18" s="11"/>
      <c r="AQ18" s="11"/>
      <c r="AZ18" s="11"/>
      <c r="BI18" s="11"/>
      <c r="BR18" s="11"/>
    </row>
    <row r="19" spans="1:96" s="11" customFormat="1" x14ac:dyDescent="0.5"/>
    <row r="20" spans="1:96" x14ac:dyDescent="0.5">
      <c r="E20" s="11"/>
      <c r="F20">
        <v>0</v>
      </c>
      <c r="G20"/>
      <c r="P20"/>
      <c r="R20" s="11"/>
      <c r="S20">
        <v>10</v>
      </c>
      <c r="Y20"/>
      <c r="AE20" s="11"/>
      <c r="AF20">
        <v>20</v>
      </c>
      <c r="AH20"/>
      <c r="AQ20"/>
      <c r="AR20" s="11"/>
      <c r="AS20">
        <v>30</v>
      </c>
      <c r="AZ20"/>
      <c r="BE20" s="11"/>
      <c r="BF20">
        <v>40</v>
      </c>
      <c r="BI20"/>
      <c r="BR20" s="11"/>
      <c r="BS20">
        <v>50</v>
      </c>
      <c r="CE20" s="11"/>
      <c r="CF20">
        <v>60</v>
      </c>
      <c r="CR20" s="11"/>
    </row>
    <row r="21" spans="1:96" x14ac:dyDescent="0.5">
      <c r="A21" t="s">
        <v>10</v>
      </c>
      <c r="B21" t="s">
        <v>11</v>
      </c>
      <c r="C21" t="s">
        <v>12</v>
      </c>
      <c r="D21" t="s">
        <v>1</v>
      </c>
      <c r="E21" s="11"/>
      <c r="F21" t="s">
        <v>3</v>
      </c>
      <c r="G21" t="s">
        <v>15</v>
      </c>
      <c r="H21" t="s">
        <v>16</v>
      </c>
      <c r="I21" s="1" t="s">
        <v>4</v>
      </c>
      <c r="J21" s="1" t="s">
        <v>8</v>
      </c>
      <c r="K21" s="1" t="s">
        <v>6</v>
      </c>
      <c r="L21" s="1" t="s">
        <v>20</v>
      </c>
      <c r="M21" t="s">
        <v>21</v>
      </c>
      <c r="N21" s="1" t="s">
        <v>23</v>
      </c>
      <c r="O21" s="1" t="s">
        <v>24</v>
      </c>
      <c r="P21" s="1" t="s">
        <v>25</v>
      </c>
      <c r="Q21" s="1" t="s">
        <v>26</v>
      </c>
      <c r="R21" s="20"/>
      <c r="S21" t="s">
        <v>3</v>
      </c>
      <c r="T21" t="s">
        <v>15</v>
      </c>
      <c r="U21" t="s">
        <v>16</v>
      </c>
      <c r="V21" s="1" t="s">
        <v>4</v>
      </c>
      <c r="W21" s="1" t="s">
        <v>8</v>
      </c>
      <c r="X21" s="1" t="s">
        <v>6</v>
      </c>
      <c r="Y21" s="1" t="s">
        <v>20</v>
      </c>
      <c r="Z21" t="s">
        <v>21</v>
      </c>
      <c r="AA21" s="1" t="s">
        <v>23</v>
      </c>
      <c r="AB21" s="1" t="s">
        <v>24</v>
      </c>
      <c r="AC21" s="1" t="s">
        <v>25</v>
      </c>
      <c r="AD21" s="1" t="s">
        <v>26</v>
      </c>
      <c r="AE21" s="11"/>
      <c r="AF21" t="s">
        <v>3</v>
      </c>
      <c r="AG21" t="s">
        <v>15</v>
      </c>
      <c r="AH21" t="s">
        <v>16</v>
      </c>
      <c r="AI21" s="1" t="s">
        <v>4</v>
      </c>
      <c r="AJ21" s="1" t="s">
        <v>8</v>
      </c>
      <c r="AK21" s="1" t="s">
        <v>6</v>
      </c>
      <c r="AL21" s="1" t="s">
        <v>20</v>
      </c>
      <c r="AM21" t="s">
        <v>21</v>
      </c>
      <c r="AN21" s="1" t="s">
        <v>23</v>
      </c>
      <c r="AO21" s="1" t="s">
        <v>24</v>
      </c>
      <c r="AP21" s="1" t="s">
        <v>25</v>
      </c>
      <c r="AQ21" s="1" t="s">
        <v>26</v>
      </c>
      <c r="AR21" s="11"/>
      <c r="AS21" t="s">
        <v>3</v>
      </c>
      <c r="AT21" t="s">
        <v>15</v>
      </c>
      <c r="AU21" t="s">
        <v>16</v>
      </c>
      <c r="AV21" s="1" t="s">
        <v>4</v>
      </c>
      <c r="AW21" s="1" t="s">
        <v>8</v>
      </c>
      <c r="AX21" s="1" t="s">
        <v>6</v>
      </c>
      <c r="AY21" s="1" t="s">
        <v>20</v>
      </c>
      <c r="AZ21" t="s">
        <v>21</v>
      </c>
      <c r="BA21" s="1" t="s">
        <v>23</v>
      </c>
      <c r="BB21" s="1" t="s">
        <v>24</v>
      </c>
      <c r="BC21" s="1" t="s">
        <v>25</v>
      </c>
      <c r="BD21" s="1" t="s">
        <v>26</v>
      </c>
      <c r="BE21" s="11"/>
      <c r="BF21" t="s">
        <v>3</v>
      </c>
      <c r="BG21" t="s">
        <v>15</v>
      </c>
      <c r="BH21" t="s">
        <v>16</v>
      </c>
      <c r="BI21" s="1" t="s">
        <v>4</v>
      </c>
      <c r="BJ21" s="1" t="s">
        <v>8</v>
      </c>
      <c r="BK21" s="1" t="s">
        <v>6</v>
      </c>
      <c r="BL21" s="1" t="s">
        <v>20</v>
      </c>
      <c r="BM21" t="s">
        <v>21</v>
      </c>
      <c r="BN21" s="1" t="s">
        <v>23</v>
      </c>
      <c r="BO21" s="1" t="s">
        <v>24</v>
      </c>
      <c r="BP21" s="1" t="s">
        <v>25</v>
      </c>
      <c r="BQ21" s="1" t="s">
        <v>26</v>
      </c>
      <c r="BR21" s="11"/>
      <c r="BS21" t="s">
        <v>3</v>
      </c>
      <c r="BT21" t="s">
        <v>15</v>
      </c>
      <c r="BU21" t="s">
        <v>16</v>
      </c>
      <c r="BV21" s="1" t="s">
        <v>4</v>
      </c>
      <c r="BW21" s="1" t="s">
        <v>8</v>
      </c>
      <c r="BX21" s="1" t="s">
        <v>6</v>
      </c>
      <c r="BY21" s="1" t="s">
        <v>20</v>
      </c>
      <c r="BZ21" t="s">
        <v>21</v>
      </c>
      <c r="CA21" s="1" t="s">
        <v>23</v>
      </c>
      <c r="CB21" s="1" t="s">
        <v>24</v>
      </c>
      <c r="CC21" s="1" t="s">
        <v>25</v>
      </c>
      <c r="CD21" s="1" t="s">
        <v>26</v>
      </c>
      <c r="CE21" s="11"/>
      <c r="CF21" t="s">
        <v>3</v>
      </c>
      <c r="CG21" t="s">
        <v>15</v>
      </c>
      <c r="CH21" t="s">
        <v>16</v>
      </c>
      <c r="CI21" s="1" t="s">
        <v>4</v>
      </c>
      <c r="CJ21" s="1" t="s">
        <v>8</v>
      </c>
      <c r="CK21" s="1" t="s">
        <v>6</v>
      </c>
      <c r="CL21" s="1" t="s">
        <v>20</v>
      </c>
      <c r="CM21" t="s">
        <v>21</v>
      </c>
      <c r="CN21" s="1" t="s">
        <v>23</v>
      </c>
      <c r="CO21" s="1" t="s">
        <v>24</v>
      </c>
      <c r="CP21" s="1" t="s">
        <v>25</v>
      </c>
      <c r="CQ21" s="1" t="s">
        <v>26</v>
      </c>
      <c r="CR21" s="11"/>
    </row>
    <row r="22" spans="1:96" x14ac:dyDescent="0.5">
      <c r="E22" t="s">
        <v>14</v>
      </c>
      <c r="F22" s="12"/>
      <c r="G22" s="12"/>
      <c r="H22" t="s">
        <v>17</v>
      </c>
      <c r="I22" t="s">
        <v>18</v>
      </c>
      <c r="J22" t="s">
        <v>19</v>
      </c>
      <c r="K22" t="s">
        <v>19</v>
      </c>
      <c r="L22" t="s">
        <v>22</v>
      </c>
      <c r="M22" t="s">
        <v>22</v>
      </c>
      <c r="O22" t="s">
        <v>27</v>
      </c>
      <c r="P22"/>
      <c r="R22" s="11"/>
      <c r="S22" s="12"/>
      <c r="T22" s="12"/>
      <c r="U22" t="s">
        <v>17</v>
      </c>
      <c r="V22" t="s">
        <v>18</v>
      </c>
      <c r="W22" t="s">
        <v>19</v>
      </c>
      <c r="X22" t="s">
        <v>19</v>
      </c>
      <c r="Y22" t="s">
        <v>22</v>
      </c>
      <c r="Z22" t="s">
        <v>22</v>
      </c>
      <c r="AB22" t="s">
        <v>27</v>
      </c>
      <c r="AE22" s="11"/>
      <c r="AF22" s="12"/>
      <c r="AG22" s="12"/>
      <c r="AH22" t="s">
        <v>17</v>
      </c>
      <c r="AI22" t="s">
        <v>18</v>
      </c>
      <c r="AJ22" t="s">
        <v>19</v>
      </c>
      <c r="AK22" t="s">
        <v>19</v>
      </c>
      <c r="AL22" t="s">
        <v>22</v>
      </c>
      <c r="AM22" t="s">
        <v>22</v>
      </c>
      <c r="AO22" t="s">
        <v>27</v>
      </c>
      <c r="AQ22"/>
      <c r="AR22" s="11"/>
      <c r="AS22" s="12"/>
      <c r="AT22" s="12"/>
      <c r="AU22" t="s">
        <v>17</v>
      </c>
      <c r="AV22" t="s">
        <v>18</v>
      </c>
      <c r="AW22" t="s">
        <v>19</v>
      </c>
      <c r="AX22" t="s">
        <v>19</v>
      </c>
      <c r="AY22" t="s">
        <v>22</v>
      </c>
      <c r="AZ22" t="s">
        <v>22</v>
      </c>
      <c r="BB22" t="s">
        <v>27</v>
      </c>
      <c r="BE22" s="11"/>
      <c r="BF22" s="12"/>
      <c r="BG22" s="12"/>
      <c r="BH22" t="s">
        <v>17</v>
      </c>
      <c r="BI22" t="s">
        <v>18</v>
      </c>
      <c r="BJ22" t="s">
        <v>19</v>
      </c>
      <c r="BK22" t="s">
        <v>19</v>
      </c>
      <c r="BL22" t="s">
        <v>22</v>
      </c>
      <c r="BM22" t="s">
        <v>22</v>
      </c>
      <c r="BO22" t="s">
        <v>27</v>
      </c>
      <c r="BR22" s="11"/>
      <c r="BS22" s="12"/>
      <c r="BT22" s="12"/>
      <c r="BU22" t="s">
        <v>17</v>
      </c>
      <c r="BV22" t="s">
        <v>18</v>
      </c>
      <c r="BW22" t="s">
        <v>19</v>
      </c>
      <c r="BX22" t="s">
        <v>19</v>
      </c>
      <c r="BY22" t="s">
        <v>22</v>
      </c>
      <c r="BZ22" t="s">
        <v>22</v>
      </c>
      <c r="CB22" t="s">
        <v>27</v>
      </c>
      <c r="CE22" s="11"/>
      <c r="CF22" s="12"/>
      <c r="CG22" s="12"/>
      <c r="CH22" t="s">
        <v>17</v>
      </c>
      <c r="CI22" t="s">
        <v>18</v>
      </c>
      <c r="CJ22" t="s">
        <v>19</v>
      </c>
      <c r="CK22" t="s">
        <v>19</v>
      </c>
      <c r="CL22" t="s">
        <v>22</v>
      </c>
      <c r="CM22" t="s">
        <v>22</v>
      </c>
      <c r="CO22" t="s">
        <v>27</v>
      </c>
      <c r="CR22" s="11"/>
    </row>
    <row r="23" spans="1:96" x14ac:dyDescent="0.5">
      <c r="F23" s="12"/>
      <c r="G23" s="12"/>
      <c r="P23"/>
      <c r="R23" s="11"/>
      <c r="S23" s="12"/>
      <c r="T23" s="12"/>
      <c r="Y23"/>
      <c r="AE23" s="11"/>
      <c r="AF23" s="12"/>
      <c r="AG23" s="12"/>
      <c r="AH23"/>
      <c r="AQ23"/>
      <c r="AR23" s="11"/>
      <c r="AS23" s="12"/>
      <c r="AT23" s="12"/>
      <c r="AZ23"/>
      <c r="BE23" s="11"/>
      <c r="BF23" s="12"/>
      <c r="BG23" s="12"/>
      <c r="BI23"/>
      <c r="BR23" s="11"/>
      <c r="BS23" s="12"/>
      <c r="BT23" s="12"/>
      <c r="CE23" s="11"/>
      <c r="CF23" s="12"/>
      <c r="CG23" s="12"/>
      <c r="CR23" s="11"/>
    </row>
    <row r="24" spans="1:96" s="7" customFormat="1" x14ac:dyDescent="0.5">
      <c r="A24" s="7" t="s">
        <v>28</v>
      </c>
      <c r="B24" s="7">
        <v>80.599999999999994</v>
      </c>
      <c r="C24" s="7">
        <v>79.400000000000006</v>
      </c>
      <c r="D24" s="7">
        <v>240</v>
      </c>
      <c r="E24" s="7">
        <v>56</v>
      </c>
      <c r="F24" s="14"/>
      <c r="G24" s="14">
        <f>(H7/D7)</f>
        <v>0.45624999999999999</v>
      </c>
      <c r="H24" s="7">
        <v>17.55</v>
      </c>
      <c r="J24" s="7">
        <f>SUM(K7-M7)</f>
        <v>2.6000000000000014</v>
      </c>
      <c r="K24" s="7">
        <f>SUM(N7-L7)</f>
        <v>3.4099999999999997</v>
      </c>
      <c r="L24" s="22">
        <f>SUM(J24*H24)/100</f>
        <v>0.45630000000000026</v>
      </c>
      <c r="M24" s="22">
        <f>SUM(K24*H24)/100</f>
        <v>0.59845499999999996</v>
      </c>
      <c r="N24" s="22">
        <f>SUM(M24/L24)</f>
        <v>1.3115384615384607</v>
      </c>
      <c r="O24" s="22">
        <f>SUM(L24*1000)/B24</f>
        <v>5.6612903225806486</v>
      </c>
      <c r="P24" s="7">
        <f>SUM(O24/E7)*100</f>
        <v>10.109447004608301</v>
      </c>
      <c r="R24" s="11"/>
      <c r="S24" s="7">
        <v>10</v>
      </c>
      <c r="T24" s="14">
        <f>SUM(Q7/D7)</f>
        <v>0.83750000000000002</v>
      </c>
      <c r="U24" s="7">
        <v>17.55</v>
      </c>
      <c r="V24" s="7">
        <v>90</v>
      </c>
      <c r="W24" s="7">
        <f>SUM(T7-V7)</f>
        <v>4.8000000000000007</v>
      </c>
      <c r="X24" s="7">
        <f>SUM(W7-U7)</f>
        <v>4.58</v>
      </c>
      <c r="Y24" s="7">
        <f>SUM(W24*U24)/100</f>
        <v>0.84240000000000004</v>
      </c>
      <c r="Z24" s="7">
        <f>SUM(X24*U24)/100</f>
        <v>0.80379</v>
      </c>
      <c r="AA24" s="7">
        <f>SUM(Z24/Y24)</f>
        <v>0.95416666666666661</v>
      </c>
      <c r="AB24" s="7">
        <f>SUM(Y24*1000)/B24</f>
        <v>10.451612903225808</v>
      </c>
      <c r="AC24" s="7">
        <f>SUM(AB24/E24)*100</f>
        <v>18.663594470046085</v>
      </c>
      <c r="AE24" s="11"/>
      <c r="AF24" s="7">
        <v>11</v>
      </c>
      <c r="AG24" s="14">
        <f>SUM(Z7/D7)</f>
        <v>0.875</v>
      </c>
      <c r="AH24" s="7">
        <v>76.3</v>
      </c>
      <c r="AI24" s="7">
        <v>90</v>
      </c>
      <c r="AJ24" s="7">
        <f>SUM(AC7-AE7)</f>
        <v>4.3999999999999986</v>
      </c>
      <c r="AK24" s="7">
        <f>SUM(AF7-AD7)</f>
        <v>4.4000000000000004</v>
      </c>
      <c r="AL24" s="7">
        <f>SUM(AJ24*AH24)/100</f>
        <v>3.3571999999999984</v>
      </c>
      <c r="AM24" s="7">
        <f>SUM(AK24*AH24)/100</f>
        <v>3.3572000000000002</v>
      </c>
      <c r="AN24" s="7">
        <f>SUM(AM24/AL24)</f>
        <v>1.0000000000000004</v>
      </c>
      <c r="AO24" s="7">
        <f>SUM(AL24*1000)/B24</f>
        <v>41.652605459057057</v>
      </c>
      <c r="AP24" s="7">
        <f>SUM(AO24/E24)*100</f>
        <v>74.379652605459029</v>
      </c>
      <c r="AR24" s="11"/>
      <c r="AS24" s="7">
        <v>11</v>
      </c>
      <c r="AT24" s="14">
        <f>SUM(AI7/D7)</f>
        <v>0.89375000000000004</v>
      </c>
      <c r="AU24" s="7">
        <v>81</v>
      </c>
      <c r="AV24" s="7">
        <v>90</v>
      </c>
      <c r="AW24" s="7">
        <f>SUM(AL7-AN7)</f>
        <v>4.3000000000000007</v>
      </c>
      <c r="AX24" s="7">
        <f>SUM(AO7-AM7)</f>
        <v>4.24</v>
      </c>
      <c r="AY24" s="7">
        <f>SUM(AW24*AU24)/100</f>
        <v>3.4830000000000005</v>
      </c>
      <c r="AZ24" s="7">
        <f>SUM(AX24*AU24)/100</f>
        <v>3.4344000000000001</v>
      </c>
      <c r="BA24" s="7">
        <f>SUM(AZ24/AY24)</f>
        <v>0.98604651162790691</v>
      </c>
      <c r="BB24" s="7">
        <f>SUM(AY24*1000)/B24</f>
        <v>43.213399503722094</v>
      </c>
      <c r="BC24" s="7">
        <f>SUM(BB24/E24)*100</f>
        <v>77.166784828075166</v>
      </c>
      <c r="BE24" s="11"/>
      <c r="BF24" s="7">
        <v>12</v>
      </c>
      <c r="BG24" s="14">
        <f>SUM(AR7/D7)</f>
        <v>0.92500000000000004</v>
      </c>
      <c r="BH24" s="7">
        <v>77.8</v>
      </c>
      <c r="BI24" s="7">
        <v>90</v>
      </c>
      <c r="BJ24" s="7">
        <f>SUM(AU7-AW7)</f>
        <v>4.3000000000000007</v>
      </c>
      <c r="BK24" s="7">
        <f>SUM(AX7-AV7)</f>
        <v>4.1900000000000004</v>
      </c>
      <c r="BL24" s="7">
        <f>SUM(BJ24*BH24)/100</f>
        <v>3.3454000000000002</v>
      </c>
      <c r="BM24" s="7">
        <f>SUM(BK24*BH24)/100</f>
        <v>3.2598200000000004</v>
      </c>
      <c r="BN24" s="7">
        <f>SUM(BM24/BL24)</f>
        <v>0.97441860465116281</v>
      </c>
      <c r="BO24" s="7">
        <f>SUM(BL24*1000)/B24</f>
        <v>41.506203473945412</v>
      </c>
      <c r="BP24" s="7">
        <f>SUM(BO24/E24)*100</f>
        <v>74.118220489188232</v>
      </c>
      <c r="BR24" s="11"/>
      <c r="BS24" s="7">
        <v>13</v>
      </c>
      <c r="BT24" s="14">
        <f>SUM(BA7/D7)</f>
        <v>0.96875</v>
      </c>
      <c r="BU24" s="7">
        <v>78.3</v>
      </c>
      <c r="BV24" s="7">
        <v>90</v>
      </c>
      <c r="BW24" s="7">
        <f>SUM(BD7-BF7)</f>
        <v>4.5</v>
      </c>
      <c r="BX24" s="7">
        <f>SUM(BG7-BE7)</f>
        <v>4.2799999999999994</v>
      </c>
      <c r="BY24" s="7">
        <f>SUM(BW24*BU24)/100</f>
        <v>3.5234999999999999</v>
      </c>
      <c r="BZ24" s="7">
        <f>SUM(BX24*BU24)/100</f>
        <v>3.3512399999999989</v>
      </c>
      <c r="CA24" s="7">
        <f>SUM(BZ24/BY24)</f>
        <v>0.9511111111111108</v>
      </c>
      <c r="CB24" s="7">
        <f>SUM(BY24*1000)/B24</f>
        <v>43.715880893300252</v>
      </c>
      <c r="CC24" s="7">
        <f>SUM(CB24/E24)*100</f>
        <v>78.064073023750453</v>
      </c>
      <c r="CE24" s="11"/>
      <c r="CF24" s="7">
        <v>13</v>
      </c>
      <c r="CG24" s="14">
        <f>SUM(BJ7/D7)</f>
        <v>0.98124999999999996</v>
      </c>
      <c r="CH24" s="7">
        <v>86.6</v>
      </c>
      <c r="CI24" s="7">
        <v>87</v>
      </c>
      <c r="CJ24" s="7">
        <f>SUM(BM7-BO7)</f>
        <v>4.1999999999999993</v>
      </c>
      <c r="CK24" s="7">
        <f>SUM(BP7-BN7)</f>
        <v>4.07</v>
      </c>
      <c r="CL24" s="7">
        <f>SUM(CJ24*CH24)/100</f>
        <v>3.6371999999999991</v>
      </c>
      <c r="CM24" s="7">
        <f>SUM(CL24*CH24)/100</f>
        <v>3.1498151999999986</v>
      </c>
      <c r="CN24" s="7">
        <f>SUM(CM24/CL24)</f>
        <v>0.86599999999999988</v>
      </c>
      <c r="CO24" s="7">
        <f>SUM(CL24*1000)/B24</f>
        <v>45.126550868486341</v>
      </c>
      <c r="CP24" s="7">
        <f>SUM(CO24/E24)*100</f>
        <v>80.583126550868471</v>
      </c>
      <c r="CR24" s="11"/>
    </row>
    <row r="25" spans="1:96" x14ac:dyDescent="0.5">
      <c r="F25" s="21"/>
      <c r="G25" s="21"/>
      <c r="L25" s="23"/>
      <c r="M25" s="23"/>
      <c r="N25" s="23"/>
      <c r="O25" s="23"/>
      <c r="P25"/>
      <c r="R25" s="11"/>
      <c r="T25" s="21"/>
      <c r="Y25"/>
      <c r="AE25" s="11"/>
      <c r="AG25" s="21"/>
      <c r="AH25"/>
      <c r="AQ25"/>
      <c r="AR25" s="11"/>
      <c r="AT25" s="21"/>
      <c r="AZ25"/>
      <c r="BE25" s="11"/>
      <c r="BG25" s="21"/>
      <c r="BI25"/>
      <c r="BR25" s="11"/>
      <c r="BT25" s="21"/>
      <c r="CE25" s="11"/>
      <c r="CG25" s="21"/>
      <c r="CR25" s="11"/>
    </row>
    <row r="26" spans="1:96" s="6" customFormat="1" x14ac:dyDescent="0.5">
      <c r="A26" s="6" t="s">
        <v>29</v>
      </c>
      <c r="B26" s="6">
        <v>61.2</v>
      </c>
      <c r="C26" s="6">
        <v>60.9</v>
      </c>
      <c r="D26" s="6">
        <v>125</v>
      </c>
      <c r="E26" s="6">
        <v>44.05</v>
      </c>
      <c r="F26" s="15"/>
      <c r="G26" s="15">
        <f>(H9/D9)</f>
        <v>0.44444444444444442</v>
      </c>
      <c r="H26" s="6">
        <v>17.100000000000001</v>
      </c>
      <c r="J26" s="6">
        <f>SUM(K9-M9)</f>
        <v>3.6000000000000014</v>
      </c>
      <c r="K26" s="6">
        <f>SUM(N9-L9)</f>
        <v>3.57</v>
      </c>
      <c r="L26" s="24">
        <f>SUM(J26*H26)/100</f>
        <v>0.61560000000000026</v>
      </c>
      <c r="M26" s="24">
        <f>SUM(K26*H26)/100</f>
        <v>0.61047000000000007</v>
      </c>
      <c r="N26" s="24">
        <f>SUM(M26/L26)</f>
        <v>0.99166666666666636</v>
      </c>
      <c r="O26" s="24">
        <f>SUM(L26*1000)/B26</f>
        <v>10.058823529411768</v>
      </c>
      <c r="P26" s="6">
        <f>SUM(O26/E9)*100</f>
        <v>22.835013687654413</v>
      </c>
      <c r="R26" s="11"/>
      <c r="S26" s="6">
        <v>10</v>
      </c>
      <c r="T26" s="15">
        <f>SUM(Q9/D9)</f>
        <v>0.77160493827160492</v>
      </c>
      <c r="U26" s="6">
        <v>17.100000000000001</v>
      </c>
      <c r="V26" s="6">
        <v>93</v>
      </c>
      <c r="W26" s="6">
        <f>SUM(T9-V9)</f>
        <v>5</v>
      </c>
      <c r="X26" s="6">
        <f>SUM(W9-U9)</f>
        <v>4.4000000000000004</v>
      </c>
      <c r="Y26" s="6">
        <f>SUM(W26*U26)/100</f>
        <v>0.85499999999999998</v>
      </c>
      <c r="Z26" s="6">
        <f>SUM(X26*U26)/100</f>
        <v>0.75240000000000007</v>
      </c>
      <c r="AA26" s="6">
        <f>SUM(Z26/Y26)</f>
        <v>0.88000000000000012</v>
      </c>
      <c r="AB26" s="6">
        <f>SUM(Y26*1000)/B26</f>
        <v>13.970588235294118</v>
      </c>
      <c r="AC26" s="6">
        <f>SUM(AB26/E26)*100</f>
        <v>31.715296788408899</v>
      </c>
      <c r="AE26" s="11"/>
      <c r="AF26" s="6">
        <v>12</v>
      </c>
      <c r="AG26" s="15">
        <f>SUM(Z9/D9)</f>
        <v>0.8271604938271605</v>
      </c>
      <c r="AH26" s="6">
        <v>34.1</v>
      </c>
      <c r="AI26" s="6">
        <v>90</v>
      </c>
      <c r="AJ26" s="6">
        <f>SUM(AC9-AE9)</f>
        <v>5.2000000000000011</v>
      </c>
      <c r="AK26" s="6">
        <f>SUM(AF9-AD9)</f>
        <v>4.5200000000000005</v>
      </c>
      <c r="AL26" s="6">
        <f>SUM(AJ26*AH26)/100</f>
        <v>1.7732000000000006</v>
      </c>
      <c r="AM26" s="6">
        <f>SUM(AK26*AH26)/100</f>
        <v>1.5413200000000002</v>
      </c>
      <c r="AN26" s="6">
        <f>SUM(AM26/AL26)</f>
        <v>0.86923076923076914</v>
      </c>
      <c r="AO26" s="6">
        <f>SUM(AL26*1000)/B26</f>
        <v>28.973856209150334</v>
      </c>
      <c r="AP26" s="6">
        <f>SUM(AO26/E26)*100</f>
        <v>65.774928965154004</v>
      </c>
      <c r="AR26" s="11"/>
      <c r="AS26" s="6">
        <v>13</v>
      </c>
      <c r="AT26" s="15">
        <f t="shared" ref="AT26:AT34" si="0">SUM(AI9/D9)</f>
        <v>0.85185185185185186</v>
      </c>
      <c r="AU26" s="6">
        <v>30.8</v>
      </c>
      <c r="AV26" s="6">
        <v>90</v>
      </c>
      <c r="AW26" s="6">
        <f>SUM(AL9-AN9)</f>
        <v>5.5</v>
      </c>
      <c r="AX26" s="6">
        <f>SUM(AO9-AM9)</f>
        <v>4.53</v>
      </c>
      <c r="AY26" s="6">
        <f>SUM(AW26*AU26)/100</f>
        <v>1.694</v>
      </c>
      <c r="AZ26" s="6">
        <f>SUM(AX26*AU26)/100</f>
        <v>1.39524</v>
      </c>
      <c r="BA26" s="6">
        <f>SUM(AZ26/AY26)</f>
        <v>0.82363636363636372</v>
      </c>
      <c r="BB26" s="6">
        <f>SUM(AY26*1000)/B26</f>
        <v>27.679738562091501</v>
      </c>
      <c r="BC26" s="6">
        <f>SUM(BB26/E26)*100</f>
        <v>62.837090946859256</v>
      </c>
      <c r="BE26" s="11"/>
      <c r="BF26" s="6">
        <v>13</v>
      </c>
      <c r="BG26" s="15">
        <f>SUM(AR9/D9)</f>
        <v>0.86419753086419748</v>
      </c>
      <c r="BH26" s="6">
        <v>31.6</v>
      </c>
      <c r="BI26" s="6">
        <v>90</v>
      </c>
      <c r="BJ26" s="6">
        <f>SUM(AU9-AW9)</f>
        <v>5.6000000000000014</v>
      </c>
      <c r="BK26" s="6">
        <f>SUM(AX9-AV9)</f>
        <v>4.5900000000000007</v>
      </c>
      <c r="BL26" s="6">
        <f>SUM(BJ26*BH26)/100</f>
        <v>1.7696000000000007</v>
      </c>
      <c r="BM26" s="6">
        <f>SUM(BK26*BH26)/100</f>
        <v>1.4504400000000004</v>
      </c>
      <c r="BN26" s="6">
        <f>SUM(BM26/BL26)</f>
        <v>0.81964285714285701</v>
      </c>
      <c r="BO26" s="6">
        <f>SUM(BL26*1000)/B26</f>
        <v>28.915032679738573</v>
      </c>
      <c r="BP26" s="6">
        <f>SUM(BO26/E26)*100</f>
        <v>65.641390873413343</v>
      </c>
      <c r="BR26" s="11"/>
      <c r="BS26" s="6">
        <v>14</v>
      </c>
      <c r="BT26" s="15">
        <f>SUM(BA9/D9)</f>
        <v>0.85802469135802473</v>
      </c>
      <c r="BU26" s="6">
        <v>34.9</v>
      </c>
      <c r="BV26" s="6">
        <v>89</v>
      </c>
      <c r="BW26" s="6">
        <f>SUM(BD9-BF9)</f>
        <v>5.1999999999999993</v>
      </c>
      <c r="BX26" s="6">
        <f>SUM(BG9-BE9)</f>
        <v>4.4399999999999995</v>
      </c>
      <c r="BY26" s="6">
        <f>SUM(BW26*BU26)/100</f>
        <v>1.8147999999999995</v>
      </c>
      <c r="BZ26" s="6">
        <f>SUM(BX26*BU26)/100</f>
        <v>1.5495599999999998</v>
      </c>
      <c r="CA26" s="6">
        <f>SUM(BZ26/BY26)</f>
        <v>0.85384615384615392</v>
      </c>
      <c r="CB26" s="6">
        <f>SUM(BY26*1000)/B26</f>
        <v>29.653594771241821</v>
      </c>
      <c r="CC26" s="6">
        <f>SUM(CB26/E26)*100</f>
        <v>67.318035803046143</v>
      </c>
      <c r="CE26" s="11"/>
      <c r="CF26" s="6">
        <v>14</v>
      </c>
      <c r="CG26" s="15">
        <f>SUM(BJ9/D9)</f>
        <v>0.88271604938271608</v>
      </c>
      <c r="CH26" s="6">
        <v>26.9</v>
      </c>
      <c r="CI26" s="6">
        <v>91</v>
      </c>
      <c r="CJ26" s="6">
        <f>SUM(BM9-BO9)</f>
        <v>6.1000000000000014</v>
      </c>
      <c r="CK26" s="6">
        <f>SUM(BP9-BN9)</f>
        <v>4.8599999999999994</v>
      </c>
      <c r="CL26" s="6">
        <f>SUM(CJ26*CH26)/100</f>
        <v>1.6409000000000002</v>
      </c>
      <c r="CM26" s="6">
        <f>SUM(CL26*CH26)/100</f>
        <v>0.44140210000000002</v>
      </c>
      <c r="CN26" s="6">
        <f>SUM(CM26/CL26)</f>
        <v>0.26899999999999996</v>
      </c>
      <c r="CO26" s="6">
        <f>SUM(CL26*1000)/B26</f>
        <v>26.812091503267979</v>
      </c>
      <c r="CP26" s="6">
        <f>SUM(CO26/E26)*100</f>
        <v>60.867404093684407</v>
      </c>
      <c r="CR26" s="11"/>
    </row>
    <row r="27" spans="1:96" x14ac:dyDescent="0.5">
      <c r="F27" s="21"/>
      <c r="G27" s="21"/>
      <c r="L27" s="23"/>
      <c r="M27" s="23"/>
      <c r="N27" s="23"/>
      <c r="O27" s="23"/>
      <c r="P27"/>
      <c r="R27" s="11"/>
      <c r="T27" s="21"/>
      <c r="Y27"/>
      <c r="AE27" s="11"/>
      <c r="AG27" s="21"/>
      <c r="AH27"/>
      <c r="AQ27"/>
      <c r="AR27" s="11"/>
      <c r="AT27" s="21"/>
      <c r="AZ27"/>
      <c r="BE27" s="11"/>
      <c r="BG27" s="21"/>
      <c r="BI27"/>
      <c r="BR27" s="11"/>
      <c r="BT27" s="21"/>
      <c r="CE27" s="11"/>
      <c r="CG27" s="21"/>
      <c r="CR27" s="11"/>
    </row>
    <row r="28" spans="1:96" s="5" customFormat="1" x14ac:dyDescent="0.5">
      <c r="A28" s="5" t="s">
        <v>30</v>
      </c>
      <c r="B28" s="5">
        <v>78.8</v>
      </c>
      <c r="C28" s="5">
        <v>78</v>
      </c>
      <c r="D28" s="5">
        <v>135</v>
      </c>
      <c r="E28" s="5">
        <v>43</v>
      </c>
      <c r="F28" s="16"/>
      <c r="G28" s="16">
        <f>(H11/D11)</f>
        <v>0.46666666666666667</v>
      </c>
      <c r="H28" s="5">
        <v>10.4</v>
      </c>
      <c r="J28" s="5">
        <f>SUM(K11-M11)</f>
        <v>2.6000000000000014</v>
      </c>
      <c r="K28" s="5">
        <f>SUM(N11-L11)</f>
        <v>2.93</v>
      </c>
      <c r="L28" s="25">
        <f>SUM(J28*H28)/100</f>
        <v>0.2704000000000002</v>
      </c>
      <c r="M28" s="25">
        <f>SUM(K28*H28)/100</f>
        <v>0.30471999999999999</v>
      </c>
      <c r="N28" s="25">
        <f>SUM(M28/L28)</f>
        <v>1.126923076923076</v>
      </c>
      <c r="O28" s="25">
        <f>SUM(L28*1000)/B28</f>
        <v>3.4314720812182768</v>
      </c>
      <c r="P28" s="5">
        <f>SUM(O28/E11)*100</f>
        <v>7.980167630740179</v>
      </c>
      <c r="R28" s="11"/>
      <c r="S28" s="5">
        <v>8</v>
      </c>
      <c r="T28" s="16">
        <f>SUM(Q11/D11)</f>
        <v>0.8666666666666667</v>
      </c>
      <c r="U28" s="5">
        <v>10.4</v>
      </c>
      <c r="V28" s="5">
        <v>103</v>
      </c>
      <c r="W28" s="5">
        <f>SUM(T11-V11)</f>
        <v>3.3000000000000007</v>
      </c>
      <c r="X28" s="5">
        <f>SUM(W11-U11)</f>
        <v>3.55</v>
      </c>
      <c r="Y28" s="5">
        <f>SUM(W28*U28)/100</f>
        <v>0.34320000000000006</v>
      </c>
      <c r="Z28" s="5">
        <f>SUM(X28*U28)/100</f>
        <v>0.36920000000000003</v>
      </c>
      <c r="AA28" s="5">
        <f>SUM(Z28/Y28)</f>
        <v>1.0757575757575757</v>
      </c>
      <c r="AB28" s="5">
        <f>SUM(Y28*1000)/B28</f>
        <v>4.3553299492385795</v>
      </c>
      <c r="AC28" s="5">
        <f>SUM(AB28/E28)*100</f>
        <v>10.128674300554836</v>
      </c>
      <c r="AE28" s="11"/>
      <c r="AF28" s="5">
        <v>11</v>
      </c>
      <c r="AG28" s="16">
        <f>SUM(Z11/D11)</f>
        <v>0.91333333333333333</v>
      </c>
      <c r="AH28" s="5">
        <v>83.7</v>
      </c>
      <c r="AI28" s="5">
        <v>100</v>
      </c>
      <c r="AJ28" s="5">
        <f>SUM(AC11-AE11)</f>
        <v>3.1000000000000014</v>
      </c>
      <c r="AK28" s="5">
        <f>SUM(AF11-AD11)</f>
        <v>3.1999999999999997</v>
      </c>
      <c r="AL28" s="5">
        <f>SUM(AJ28*AH28)/100</f>
        <v>2.5947000000000013</v>
      </c>
      <c r="AM28" s="5">
        <f>SUM(AK28*AH28)/100</f>
        <v>2.6783999999999999</v>
      </c>
      <c r="AN28" s="5">
        <f>SUM(AM28/AL28)</f>
        <v>1.0322580645161286</v>
      </c>
      <c r="AO28" s="5">
        <f>SUM(AL28*1000)/B28</f>
        <v>32.927664974619304</v>
      </c>
      <c r="AP28" s="5">
        <f>SUM(AO28/E28)*100</f>
        <v>76.575965057254194</v>
      </c>
      <c r="AR28" s="11"/>
      <c r="AS28" s="5">
        <v>13</v>
      </c>
      <c r="AT28" s="16">
        <f t="shared" si="0"/>
        <v>0.92666666666666664</v>
      </c>
      <c r="AU28" s="5">
        <v>79.099999999999994</v>
      </c>
      <c r="AV28" s="5">
        <v>99</v>
      </c>
      <c r="AW28" s="5">
        <f>SUM(AL11-AN11)</f>
        <v>3.1000000000000014</v>
      </c>
      <c r="AX28" s="5">
        <f>SUM(AO11-AM11)</f>
        <v>3.1500000000000004</v>
      </c>
      <c r="AY28" s="5">
        <f>SUM(AW28*AU28)/100</f>
        <v>2.4521000000000011</v>
      </c>
      <c r="AZ28" s="5">
        <f>SUM(AX28*AU28)/100</f>
        <v>2.4916500000000004</v>
      </c>
      <c r="BA28" s="5">
        <f>SUM(AZ28/AY28)</f>
        <v>1.0161290322580643</v>
      </c>
      <c r="BB28" s="5">
        <f>SUM(AY28*1000)/B28</f>
        <v>31.118020304568546</v>
      </c>
      <c r="BC28" s="5">
        <f>SUM(BB28/E28)*100</f>
        <v>72.367489080391962</v>
      </c>
      <c r="BE28" s="11"/>
      <c r="BF28" s="5">
        <v>14</v>
      </c>
      <c r="BG28" s="16">
        <f>SUM(AR11/D11)</f>
        <v>0.92</v>
      </c>
      <c r="BH28" s="5">
        <v>81.7</v>
      </c>
      <c r="BI28" s="5">
        <v>96</v>
      </c>
      <c r="BJ28" s="5">
        <f>SUM(AU11-AW11)</f>
        <v>3</v>
      </c>
      <c r="BK28" s="5">
        <f>SUM(AX11-AV11)</f>
        <v>3.0900000000000003</v>
      </c>
      <c r="BL28" s="5">
        <f>SUM(BJ28*BH28)/100</f>
        <v>2.4510000000000001</v>
      </c>
      <c r="BM28" s="5">
        <f>SUM(BK28*BH28)/100</f>
        <v>2.5245300000000004</v>
      </c>
      <c r="BN28" s="5">
        <f>SUM(BM28/BL28)</f>
        <v>1.03</v>
      </c>
      <c r="BO28" s="5">
        <f>SUM(BL28*1000)/B28</f>
        <v>31.104060913705585</v>
      </c>
      <c r="BP28" s="5">
        <f>SUM(BO28/E28)*100</f>
        <v>72.335025380710661</v>
      </c>
      <c r="BR28" s="11"/>
      <c r="BS28" s="5">
        <v>14</v>
      </c>
      <c r="BT28" s="16">
        <f>SUM(BA11/D11)</f>
        <v>0.94</v>
      </c>
      <c r="BU28" s="5">
        <v>78.7</v>
      </c>
      <c r="BV28" s="5">
        <v>83</v>
      </c>
      <c r="BW28" s="5">
        <f>SUM(BD11-BF11)</f>
        <v>3.1999999999999993</v>
      </c>
      <c r="BX28" s="5">
        <f>SUM(BG11-BE11)</f>
        <v>3.17</v>
      </c>
      <c r="BY28" s="5">
        <f>SUM(BW28*BU28)/100</f>
        <v>2.5183999999999993</v>
      </c>
      <c r="BZ28" s="5">
        <f>SUM(BX28*BU28)/100</f>
        <v>2.4947900000000001</v>
      </c>
      <c r="CA28" s="5">
        <f>SUM(BZ28/BY28)</f>
        <v>0.99062500000000031</v>
      </c>
      <c r="CB28" s="5">
        <f>SUM(BY28*1000)/B28</f>
        <v>31.959390862944154</v>
      </c>
      <c r="CC28" s="5">
        <f>SUM(CB28/E28)*100</f>
        <v>74.32416479754454</v>
      </c>
      <c r="CE28" s="11"/>
      <c r="CF28" s="5">
        <v>14</v>
      </c>
      <c r="CG28" s="16">
        <f>SUM(BJ11/D11)</f>
        <v>0.94666666666666666</v>
      </c>
      <c r="CH28" s="5">
        <v>80.5</v>
      </c>
      <c r="CI28" s="5">
        <v>81</v>
      </c>
      <c r="CJ28" s="5">
        <f>SUM(BM11-BO11)</f>
        <v>3.3000000000000007</v>
      </c>
      <c r="CK28" s="5">
        <f>SUM(BP11-BN11)</f>
        <v>3.3000000000000003</v>
      </c>
      <c r="CL28" s="5">
        <f>SUM(CJ28*CH28)/100</f>
        <v>2.6565000000000003</v>
      </c>
      <c r="CM28" s="5">
        <f>SUM(CL28*CH28)/100</f>
        <v>2.1384825000000003</v>
      </c>
      <c r="CN28" s="5">
        <f>SUM(CM28/CL28)</f>
        <v>0.80500000000000005</v>
      </c>
      <c r="CO28" s="5">
        <f>SUM(CL28*1000)/B28</f>
        <v>33.71192893401016</v>
      </c>
      <c r="CP28" s="5">
        <f>SUM(CO28/E28)*100</f>
        <v>78.399834730256188</v>
      </c>
      <c r="CR28" s="11"/>
    </row>
    <row r="29" spans="1:96" x14ac:dyDescent="0.5">
      <c r="F29" s="21"/>
      <c r="G29" s="21"/>
      <c r="L29" s="23"/>
      <c r="M29" s="23"/>
      <c r="N29" s="23"/>
      <c r="O29" s="23"/>
      <c r="P29"/>
      <c r="R29" s="11"/>
      <c r="T29" s="21"/>
      <c r="Y29"/>
      <c r="AE29" s="11"/>
      <c r="AG29" s="21"/>
      <c r="AH29"/>
      <c r="AQ29"/>
      <c r="AR29" s="11"/>
      <c r="AT29" s="21"/>
      <c r="AZ29"/>
      <c r="BE29" s="11"/>
      <c r="BG29" s="21"/>
      <c r="BI29"/>
      <c r="BR29" s="11"/>
      <c r="BT29" s="21"/>
      <c r="CE29" s="11"/>
      <c r="CG29" s="21"/>
      <c r="CR29" s="11"/>
    </row>
    <row r="30" spans="1:96" s="8" customFormat="1" x14ac:dyDescent="0.5">
      <c r="A30" s="8" t="s">
        <v>31</v>
      </c>
      <c r="B30" s="8">
        <v>84.2</v>
      </c>
      <c r="C30" s="8">
        <v>83.6</v>
      </c>
      <c r="D30" s="8">
        <v>130</v>
      </c>
      <c r="E30" s="8">
        <v>36.5</v>
      </c>
      <c r="F30" s="17"/>
      <c r="G30" s="17">
        <f>(H13/D13)</f>
        <v>0.28313253012048195</v>
      </c>
      <c r="H30" s="8">
        <v>5.65</v>
      </c>
      <c r="J30" s="8">
        <f>SUM(K13-M13)</f>
        <v>3.3000000000000007</v>
      </c>
      <c r="K30" s="8">
        <f>SUM(N13-L13)</f>
        <v>3</v>
      </c>
      <c r="L30" s="26">
        <f>SUM(J30*H30)/100</f>
        <v>0.18645000000000006</v>
      </c>
      <c r="M30" s="26">
        <f>SUM(K30*H30)/100</f>
        <v>0.16950000000000004</v>
      </c>
      <c r="N30" s="26">
        <f>SUM(M30/L30)</f>
        <v>0.90909090909090906</v>
      </c>
      <c r="O30" s="26">
        <f>SUM(L30*1000)/B30</f>
        <v>2.2143705463182908</v>
      </c>
      <c r="P30" s="8">
        <f>SUM(O30/E13)*100</f>
        <v>6.0667686200501114</v>
      </c>
      <c r="R30" s="11"/>
      <c r="S30" s="8">
        <v>11</v>
      </c>
      <c r="T30" s="17">
        <f>SUM(Q13/D13)</f>
        <v>0.81325301204819278</v>
      </c>
      <c r="U30" s="8">
        <v>5.65</v>
      </c>
      <c r="V30" s="8">
        <v>73</v>
      </c>
      <c r="W30" s="8">
        <f>SUM(T13-V13)</f>
        <v>4.3000000000000007</v>
      </c>
      <c r="X30" s="8">
        <f>SUM(W13-U13)</f>
        <v>4.1500000000000004</v>
      </c>
      <c r="Y30" s="8">
        <f>SUM(W30*U30)/100</f>
        <v>0.24295000000000005</v>
      </c>
      <c r="Z30" s="8">
        <f>SUM(X30*U30)/100</f>
        <v>0.23447500000000004</v>
      </c>
      <c r="AA30" s="8">
        <f>SUM(Z30/Y30)</f>
        <v>0.96511627906976738</v>
      </c>
      <c r="AB30" s="8">
        <f>SUM(Y30*1000)/B30</f>
        <v>2.885391923990499</v>
      </c>
      <c r="AC30" s="8">
        <f>SUM(AB30/E30)*100</f>
        <v>7.9051833533986278</v>
      </c>
      <c r="AE30" s="11"/>
      <c r="AF30" s="8">
        <v>12</v>
      </c>
      <c r="AG30" s="17">
        <f>SUM(Z13/D13)</f>
        <v>0.81325301204819278</v>
      </c>
      <c r="AH30" s="8">
        <v>49.9</v>
      </c>
      <c r="AI30" s="8">
        <v>66</v>
      </c>
      <c r="AJ30" s="8">
        <f>SUM(AC13-AE13)</f>
        <v>4</v>
      </c>
      <c r="AK30" s="8">
        <f>SUM(AF13-AD13)</f>
        <v>4.3900000000000006</v>
      </c>
      <c r="AL30" s="8">
        <f>SUM(AJ30*AH30)/100</f>
        <v>1.996</v>
      </c>
      <c r="AM30" s="8">
        <f>SUM(AK30*AH30)/100</f>
        <v>2.1906100000000004</v>
      </c>
      <c r="AN30" s="8">
        <f>SUM(AM30/AL30)</f>
        <v>1.0975000000000001</v>
      </c>
      <c r="AO30" s="8">
        <f>SUM(AL30*1000)/B30</f>
        <v>23.705463182897862</v>
      </c>
      <c r="AP30" s="8">
        <f>SUM(AO30/E30)*100</f>
        <v>64.946474473692774</v>
      </c>
      <c r="AR30" s="11"/>
      <c r="AS30" s="8">
        <v>14</v>
      </c>
      <c r="AT30" s="17">
        <f t="shared" si="0"/>
        <v>0.86144578313253017</v>
      </c>
      <c r="AU30" s="8">
        <v>52.2</v>
      </c>
      <c r="AV30" s="8">
        <v>66</v>
      </c>
      <c r="AW30" s="8">
        <f>SUM(AL13-AN13)</f>
        <v>4.1999999999999993</v>
      </c>
      <c r="AX30" s="8">
        <f>SUM(AO13-AM13)</f>
        <v>3.9000000000000004</v>
      </c>
      <c r="AY30" s="8">
        <f>SUM(AW30*AU30)/100</f>
        <v>2.1923999999999997</v>
      </c>
      <c r="AZ30" s="8">
        <f>SUM(AX30*AU30)/100</f>
        <v>2.0358000000000005</v>
      </c>
      <c r="BA30" s="8">
        <f>SUM(AZ30/AY30)</f>
        <v>0.92857142857142894</v>
      </c>
      <c r="BB30" s="8">
        <f>SUM(AY30*1000)/B30</f>
        <v>26.038004750593821</v>
      </c>
      <c r="BC30" s="8">
        <f>SUM(BB30/E30)*100</f>
        <v>71.336999316695398</v>
      </c>
      <c r="BE30" s="11"/>
      <c r="BF30" s="8">
        <v>15</v>
      </c>
      <c r="BG30" s="17">
        <f>SUM(AR13/D13)</f>
        <v>0.86746987951807231</v>
      </c>
      <c r="BH30" s="8">
        <v>46.6</v>
      </c>
      <c r="BI30" s="8">
        <v>66</v>
      </c>
      <c r="BJ30" s="8">
        <f>SUM(AU13-AW13)</f>
        <v>4.4000000000000021</v>
      </c>
      <c r="BK30" s="8">
        <f>SUM(AX13-AV13)</f>
        <v>4.0500000000000007</v>
      </c>
      <c r="BL30" s="8">
        <f>SUM(BJ30*BH30)/100</f>
        <v>2.0504000000000011</v>
      </c>
      <c r="BM30" s="8">
        <f>SUM(BK30*BH30)/100</f>
        <v>1.8873000000000004</v>
      </c>
      <c r="BN30" s="8">
        <f>SUM(BM30/BL30)</f>
        <v>0.92045454545454519</v>
      </c>
      <c r="BO30" s="8">
        <f>SUM(BL30*1000)/B30</f>
        <v>24.351543942992887</v>
      </c>
      <c r="BP30" s="8">
        <f>SUM(BO30/E30)*100</f>
        <v>66.716558747925717</v>
      </c>
      <c r="BR30" s="11"/>
      <c r="BS30" s="8">
        <v>17</v>
      </c>
      <c r="BT30" s="17">
        <f>SUM(BA13/D13)</f>
        <v>0.89156626506024095</v>
      </c>
      <c r="BU30" s="8">
        <v>53.2</v>
      </c>
      <c r="BV30" s="8">
        <v>65</v>
      </c>
      <c r="BW30" s="8">
        <f>SUM(BD13-BF13)</f>
        <v>4.1000000000000014</v>
      </c>
      <c r="BX30" s="8">
        <f>SUM(BG13-BE13)</f>
        <v>3.8400000000000003</v>
      </c>
      <c r="BY30" s="8">
        <f>SUM(BW30*BU30)/100</f>
        <v>2.1812000000000009</v>
      </c>
      <c r="BZ30" s="8">
        <f>SUM(BX30*BU30)/100</f>
        <v>2.0428800000000003</v>
      </c>
      <c r="CA30" s="8">
        <f>SUM(BZ30/BY30)</f>
        <v>0.93658536585365826</v>
      </c>
      <c r="CB30" s="8">
        <f>SUM(BY30*1000)/B30</f>
        <v>25.904988123515448</v>
      </c>
      <c r="CC30" s="8">
        <f>SUM(CB30/E30)*100</f>
        <v>70.972570201412182</v>
      </c>
      <c r="CE30" s="11"/>
      <c r="CF30" s="8">
        <v>20</v>
      </c>
      <c r="CG30" s="17">
        <f>SUM(BJ13/D13)</f>
        <v>0.90361445783132532</v>
      </c>
      <c r="CH30" s="8">
        <v>48.5</v>
      </c>
      <c r="CI30" s="8">
        <v>54</v>
      </c>
      <c r="CJ30" s="8">
        <f>SUM(BM13-BO13)</f>
        <v>4.3000000000000007</v>
      </c>
      <c r="CK30" s="8">
        <f>SUM(BP13-BN13)</f>
        <v>4</v>
      </c>
      <c r="CL30" s="8">
        <f>SUM(CJ30*CH30)/100</f>
        <v>2.0855000000000006</v>
      </c>
      <c r="CM30" s="8">
        <f>SUM(CL30*CH30)/100</f>
        <v>1.0114675000000002</v>
      </c>
      <c r="CN30" s="8">
        <f>SUM(CM30/CL30)</f>
        <v>0.48499999999999993</v>
      </c>
      <c r="CO30" s="8">
        <f>SUM(CL30*1000)/B30</f>
        <v>24.768408551068887</v>
      </c>
      <c r="CP30" s="8">
        <f>SUM(CO30/E30)*100</f>
        <v>67.858653564572293</v>
      </c>
      <c r="CR30" s="11"/>
    </row>
    <row r="31" spans="1:96" x14ac:dyDescent="0.5">
      <c r="F31" s="21"/>
      <c r="G31" s="21"/>
      <c r="L31" s="23"/>
      <c r="M31" s="23"/>
      <c r="N31" s="23"/>
      <c r="O31" s="23"/>
      <c r="P31"/>
      <c r="R31" s="11"/>
      <c r="T31" s="21"/>
      <c r="Y31"/>
      <c r="AE31" s="11"/>
      <c r="AG31" s="21"/>
      <c r="AH31"/>
      <c r="AQ31"/>
      <c r="AR31" s="11"/>
      <c r="AT31" s="21"/>
      <c r="AZ31"/>
      <c r="BE31" s="11"/>
      <c r="BG31" s="21"/>
      <c r="BI31"/>
      <c r="BR31" s="11"/>
      <c r="BT31" s="21"/>
      <c r="CE31" s="11"/>
      <c r="CG31" s="21"/>
      <c r="CR31" s="11"/>
    </row>
    <row r="32" spans="1:96" s="10" customFormat="1" x14ac:dyDescent="0.5">
      <c r="A32" s="10" t="s">
        <v>33</v>
      </c>
      <c r="B32" s="10">
        <v>86.6</v>
      </c>
      <c r="C32" s="10">
        <v>86.4</v>
      </c>
      <c r="D32" s="10">
        <v>104</v>
      </c>
      <c r="E32" s="10">
        <v>35.299999999999997</v>
      </c>
      <c r="F32" s="18"/>
      <c r="G32" s="18">
        <f>(H15/D15)</f>
        <v>0.2890995260663507</v>
      </c>
      <c r="H32" s="10">
        <v>8</v>
      </c>
      <c r="J32" s="10">
        <f>SUM(K15-M15)</f>
        <v>3.6000000000000014</v>
      </c>
      <c r="K32" s="10">
        <f>SUM(N15-L15)</f>
        <v>3.2399999999999998</v>
      </c>
      <c r="L32" s="27">
        <f>SUM(J32*H32)/100</f>
        <v>0.28800000000000009</v>
      </c>
      <c r="M32" s="27">
        <f>SUM(K32*H32)/100</f>
        <v>0.25919999999999999</v>
      </c>
      <c r="N32" s="27">
        <f>SUM(M32/L32)</f>
        <v>0.89999999999999969</v>
      </c>
      <c r="O32" s="27">
        <f>SUM(L32*1000)/B32</f>
        <v>3.3256351039260985</v>
      </c>
      <c r="P32" s="10">
        <f>SUM(O32/E15)*100</f>
        <v>9.4210626173543872</v>
      </c>
      <c r="R32" s="11"/>
      <c r="S32" s="10">
        <v>11</v>
      </c>
      <c r="T32" s="18">
        <f>SUM(Q15/D15)</f>
        <v>0.90047393364928907</v>
      </c>
      <c r="U32" s="10">
        <v>8</v>
      </c>
      <c r="V32" s="10">
        <v>88</v>
      </c>
      <c r="W32" s="10">
        <f>SUM(T15-V15)</f>
        <v>3.6999999999999993</v>
      </c>
      <c r="X32" s="10">
        <f>SUM(W15-U15)</f>
        <v>3.8200000000000003</v>
      </c>
      <c r="Y32" s="10">
        <f>SUM(W32*U32)/100</f>
        <v>0.29599999999999993</v>
      </c>
      <c r="Z32" s="10">
        <f>SUM(X32*U32)/100</f>
        <v>0.30560000000000004</v>
      </c>
      <c r="AA32" s="10">
        <f>SUM(Z32/Y32)</f>
        <v>1.0324324324324328</v>
      </c>
      <c r="AB32" s="10">
        <f>SUM(Y32*1000)/B32</f>
        <v>3.4180138568129328</v>
      </c>
      <c r="AC32" s="10">
        <f>SUM(AB32/E32)*100</f>
        <v>9.6827588011697809</v>
      </c>
      <c r="AE32" s="11"/>
      <c r="AF32" s="10">
        <v>14</v>
      </c>
      <c r="AG32" s="18">
        <f>SUM(Z15/D15)</f>
        <v>0.96208530805687209</v>
      </c>
      <c r="AH32" s="10">
        <v>67</v>
      </c>
      <c r="AI32" s="10">
        <v>91</v>
      </c>
      <c r="AJ32" s="10">
        <f>SUM(AC15-AE15)</f>
        <v>3.1999999999999993</v>
      </c>
      <c r="AK32" s="10">
        <f>SUM(AF15-AD15)</f>
        <v>3.21</v>
      </c>
      <c r="AL32" s="10">
        <f>SUM(AJ32*AH32)/100</f>
        <v>2.1439999999999997</v>
      </c>
      <c r="AM32" s="10">
        <f>SUM(AK32*AH32)/100</f>
        <v>2.1507000000000001</v>
      </c>
      <c r="AN32" s="10">
        <f>SUM(AM32/AL32)</f>
        <v>1.0031250000000003</v>
      </c>
      <c r="AO32" s="10">
        <f>SUM(AL32*1000)/B32</f>
        <v>24.757505773672051</v>
      </c>
      <c r="AP32" s="10">
        <f>SUM(AO32/E32)*100</f>
        <v>70.13457726252706</v>
      </c>
      <c r="AR32" s="11"/>
      <c r="AS32" s="10">
        <v>16</v>
      </c>
      <c r="AT32" s="18">
        <f t="shared" si="0"/>
        <v>0.96208530805687209</v>
      </c>
      <c r="AU32" s="10">
        <v>73.2</v>
      </c>
      <c r="AV32" s="10">
        <v>89</v>
      </c>
      <c r="AW32" s="10">
        <f>SUM(AL15-AN15)</f>
        <v>3.1000000000000014</v>
      </c>
      <c r="AX32" s="10">
        <f>SUM(AO15-AM15)</f>
        <v>3.0300000000000002</v>
      </c>
      <c r="AY32" s="10">
        <f>SUM(AW32*AU32)/100</f>
        <v>2.269200000000001</v>
      </c>
      <c r="AZ32" s="10">
        <f>SUM(AX32*AU32)/100</f>
        <v>2.2179600000000002</v>
      </c>
      <c r="BA32" s="10">
        <f>SUM(AZ32/AY32)</f>
        <v>0.97741935483870934</v>
      </c>
      <c r="BB32" s="10">
        <f>SUM(AY32*1000)/B32</f>
        <v>26.203233256351055</v>
      </c>
      <c r="BC32" s="10">
        <f>SUM(BB32/E32)*100</f>
        <v>74.230122539238124</v>
      </c>
      <c r="BE32" s="11"/>
      <c r="BF32" s="10">
        <v>17</v>
      </c>
      <c r="BG32" s="18">
        <f>SUM(AR15/D15)</f>
        <v>0.96208530805687209</v>
      </c>
      <c r="BH32" s="10">
        <v>70.8</v>
      </c>
      <c r="BI32" s="10">
        <v>90</v>
      </c>
      <c r="BJ32" s="10">
        <f>SUM(AU15-AW15)</f>
        <v>2.8999999999999986</v>
      </c>
      <c r="BK32" s="10">
        <f>SUM(AX15-AV15)</f>
        <v>2.8800000000000003</v>
      </c>
      <c r="BL32" s="10">
        <f>SUM(BJ32*BH32)/100</f>
        <v>2.0531999999999986</v>
      </c>
      <c r="BM32" s="10">
        <f>SUM(BK32*BH32)/100</f>
        <v>2.0390400000000004</v>
      </c>
      <c r="BN32" s="10">
        <f>SUM(BM32/BL32)</f>
        <v>0.99310344827586294</v>
      </c>
      <c r="BO32" s="10">
        <f>SUM(BL32*1000)/B32</f>
        <v>23.709006928406449</v>
      </c>
      <c r="BP32" s="10">
        <f>SUM(BO32/E32)*100</f>
        <v>67.16432557622224</v>
      </c>
      <c r="BR32" s="11"/>
      <c r="BT32" s="18"/>
      <c r="CE32" s="11"/>
      <c r="CG32" s="18"/>
      <c r="CR32" s="11"/>
    </row>
    <row r="33" spans="1:96" x14ac:dyDescent="0.5">
      <c r="F33" s="21"/>
      <c r="G33" s="21"/>
      <c r="L33" s="23"/>
      <c r="M33" s="23"/>
      <c r="N33" s="23"/>
      <c r="O33" s="23"/>
      <c r="P33"/>
      <c r="R33" s="11"/>
      <c r="T33" s="21"/>
      <c r="Y33"/>
      <c r="AE33" s="11"/>
      <c r="AG33" s="21"/>
      <c r="AH33"/>
      <c r="AQ33"/>
      <c r="AR33" s="11"/>
      <c r="AT33" s="21"/>
      <c r="AZ33"/>
      <c r="BE33" s="11"/>
      <c r="BG33" s="21"/>
      <c r="BI33"/>
      <c r="BR33" s="11"/>
      <c r="BT33" s="21"/>
      <c r="CE33" s="11"/>
      <c r="CG33" s="21"/>
      <c r="CR33" s="11"/>
    </row>
    <row r="34" spans="1:96" s="9" customFormat="1" x14ac:dyDescent="0.5">
      <c r="A34" s="9" t="s">
        <v>32</v>
      </c>
      <c r="B34" s="9">
        <v>75.8</v>
      </c>
      <c r="C34" s="9">
        <v>75.400000000000006</v>
      </c>
      <c r="D34" s="9">
        <v>130</v>
      </c>
      <c r="E34" s="9">
        <v>24.9</v>
      </c>
      <c r="F34" s="19"/>
      <c r="G34" s="19">
        <f>(H17/D17)</f>
        <v>0.36170212765957449</v>
      </c>
      <c r="H34" s="9">
        <v>9.35</v>
      </c>
      <c r="J34" s="9">
        <f>SUM(K17-M17)</f>
        <v>2.8999999999999986</v>
      </c>
      <c r="K34" s="9">
        <f>SUM(N17-L17)</f>
        <v>3.29</v>
      </c>
      <c r="L34" s="28">
        <f>SUM(J34*H34)/100</f>
        <v>0.27114999999999984</v>
      </c>
      <c r="M34" s="28">
        <f>SUM(K34*H34)/100</f>
        <v>0.30761499999999997</v>
      </c>
      <c r="N34" s="28">
        <f>SUM(M34/L34)</f>
        <v>1.1344827586206903</v>
      </c>
      <c r="O34" s="28">
        <f>SUM(L34*1000)/B34</f>
        <v>3.5771767810026369</v>
      </c>
      <c r="P34" s="9">
        <f>SUM(O34/E17)*100</f>
        <v>14.366171811255571</v>
      </c>
      <c r="R34" s="11"/>
      <c r="S34" s="9">
        <v>15</v>
      </c>
      <c r="T34" s="19">
        <f>SUM(Q17/D17)</f>
        <v>0.88829787234042556</v>
      </c>
      <c r="U34" s="9">
        <v>9.35</v>
      </c>
      <c r="V34" s="9">
        <v>75</v>
      </c>
      <c r="W34" s="9">
        <f>SUM(T17-V17)</f>
        <v>3.3999999999999986</v>
      </c>
      <c r="X34" s="9">
        <f>SUM(W17-U17)</f>
        <v>3.6</v>
      </c>
      <c r="Y34" s="9">
        <f>SUM(W34*U34)/100</f>
        <v>0.31789999999999985</v>
      </c>
      <c r="Z34" s="9">
        <f>SUM(X34*U34)/100</f>
        <v>0.33659999999999995</v>
      </c>
      <c r="AA34" s="9">
        <f>SUM(Z34/Y34)</f>
        <v>1.0588235294117652</v>
      </c>
      <c r="AB34" s="9">
        <f>SUM(Y34*1000)/B34</f>
        <v>4.1939313984168853</v>
      </c>
      <c r="AC34" s="9">
        <f>SUM(AB34/E34)*100</f>
        <v>16.84309798560998</v>
      </c>
      <c r="AE34" s="11"/>
      <c r="AF34" s="9">
        <v>15</v>
      </c>
      <c r="AG34" s="19">
        <f>SUM(Z17/D17)</f>
        <v>0.88297872340425532</v>
      </c>
      <c r="AH34" s="9">
        <v>45.4</v>
      </c>
      <c r="AI34" s="9">
        <v>80</v>
      </c>
      <c r="AJ34" s="9">
        <f>SUM(AC17-AE17)</f>
        <v>3.6000000000000014</v>
      </c>
      <c r="AK34" s="9">
        <f>SUM(AF17-AD17)</f>
        <v>3.55</v>
      </c>
      <c r="AL34" s="9">
        <f>SUM(AJ34*AH34)/100</f>
        <v>1.6344000000000005</v>
      </c>
      <c r="AM34" s="9">
        <f>SUM(AK34*AH34)/100</f>
        <v>1.6116999999999999</v>
      </c>
      <c r="AN34" s="9">
        <f>SUM(AM34/AL34)</f>
        <v>0.98611111111111072</v>
      </c>
      <c r="AO34" s="9">
        <f>SUM(AL34*1000)/B34</f>
        <v>21.562005277044864</v>
      </c>
      <c r="AP34" s="9">
        <f>SUM(AO34/E34)*100</f>
        <v>86.594398702991427</v>
      </c>
      <c r="AR34" s="11"/>
      <c r="AS34" s="9">
        <v>15</v>
      </c>
      <c r="AT34" s="19">
        <f t="shared" si="0"/>
        <v>0.82446808510638303</v>
      </c>
      <c r="AU34" s="9">
        <v>45.4</v>
      </c>
      <c r="AV34" s="9">
        <v>84</v>
      </c>
      <c r="AW34" s="9">
        <f>SUM(AL17-AN17)</f>
        <v>3.6000000000000014</v>
      </c>
      <c r="AX34" s="9">
        <f>SUM(AO17-AM17)</f>
        <v>3.55</v>
      </c>
      <c r="AY34" s="9">
        <f>SUM(AW34*AU34)/100</f>
        <v>1.6344000000000005</v>
      </c>
      <c r="AZ34" s="9">
        <f>SUM(AX34*AU34)/100</f>
        <v>1.6116999999999999</v>
      </c>
      <c r="BA34" s="9">
        <f>SUM(AZ34/AY34)</f>
        <v>0.98611111111111072</v>
      </c>
      <c r="BB34" s="9">
        <f>SUM(AY34*1000)/B34</f>
        <v>21.562005277044864</v>
      </c>
      <c r="BC34" s="9">
        <f>SUM(BB34/E34)*100</f>
        <v>86.594398702991427</v>
      </c>
      <c r="BE34" s="11"/>
      <c r="BF34" s="9">
        <v>17</v>
      </c>
      <c r="BG34" s="19">
        <f>SUM(AR17/D17)</f>
        <v>0.86702127659574468</v>
      </c>
      <c r="BH34" s="9">
        <v>43.2</v>
      </c>
      <c r="BI34" s="9">
        <v>85</v>
      </c>
      <c r="BJ34" s="9">
        <f>SUM(AU17-AW17)</f>
        <v>4</v>
      </c>
      <c r="BK34" s="9">
        <f>SUM(AX17-AV17)</f>
        <v>3.77</v>
      </c>
      <c r="BL34" s="9">
        <f>SUM(BJ34*BH34)/100</f>
        <v>1.7280000000000002</v>
      </c>
      <c r="BM34" s="9">
        <f>SUM(BK34*BH34)/100</f>
        <v>1.6286400000000001</v>
      </c>
      <c r="BN34" s="9">
        <f>SUM(BM34/BL34)</f>
        <v>0.94249999999999989</v>
      </c>
      <c r="BO34" s="9">
        <f>SUM(BL34*1000)/B34</f>
        <v>22.796833773087076</v>
      </c>
      <c r="BP34" s="9">
        <f>SUM(BO34/E34)*100</f>
        <v>91.553549289506336</v>
      </c>
      <c r="BR34" s="11"/>
      <c r="BS34" s="9">
        <v>17</v>
      </c>
      <c r="BT34" s="19">
        <f>SUM(BA17/D17)</f>
        <v>0.86702127659574468</v>
      </c>
      <c r="BU34" s="9">
        <v>44.5</v>
      </c>
      <c r="BV34" s="9">
        <v>87</v>
      </c>
      <c r="BW34" s="9">
        <f>SUM(BD17-BF17)</f>
        <v>3.6000000000000014</v>
      </c>
      <c r="BX34" s="9">
        <f>SUM(BG17-BE17)</f>
        <v>3.4899999999999998</v>
      </c>
      <c r="BY34" s="9">
        <f>SUM(BW34*BU34)/100</f>
        <v>1.6020000000000008</v>
      </c>
      <c r="BZ34" s="9">
        <f>SUM(BX34*BU34)/100</f>
        <v>1.5530499999999998</v>
      </c>
      <c r="CA34" s="9">
        <f>SUM(BZ34/BY34)</f>
        <v>0.96944444444444389</v>
      </c>
      <c r="CB34" s="9">
        <f>SUM(BY34*1000)/B34</f>
        <v>21.134564643799482</v>
      </c>
      <c r="CC34" s="9">
        <f>SUM(CB34/E34)*100</f>
        <v>84.877769653813189</v>
      </c>
      <c r="CE34" s="11"/>
      <c r="CF34" s="9">
        <v>18</v>
      </c>
      <c r="CG34" s="19">
        <f>SUM(BJ17/D17)</f>
        <v>0.93085106382978722</v>
      </c>
      <c r="CH34" s="9">
        <v>51.2</v>
      </c>
      <c r="CI34" s="9">
        <v>90</v>
      </c>
      <c r="CJ34" s="9">
        <f>SUM(BM17-BO17)</f>
        <v>3.6999999999999993</v>
      </c>
      <c r="CK34" s="9">
        <f>SUM(BP17-BN17)</f>
        <v>3.6</v>
      </c>
      <c r="CL34" s="9">
        <f>SUM(CJ34*CH34)/100</f>
        <v>1.8943999999999996</v>
      </c>
      <c r="CM34" s="9">
        <f>SUM(CL34*CH34)/100</f>
        <v>0.96993279999999982</v>
      </c>
      <c r="CN34" s="9">
        <f>SUM(CM34/CL34)</f>
        <v>0.51200000000000001</v>
      </c>
      <c r="CO34" s="9">
        <f>SUM(CL34*1000)/B34</f>
        <v>24.992084432717675</v>
      </c>
      <c r="CP34" s="9">
        <f>SUM(CO34/E34)*100</f>
        <v>100.36981699886618</v>
      </c>
      <c r="CR34" s="11"/>
    </row>
    <row r="35" spans="1:96" x14ac:dyDescent="0.5">
      <c r="E35" s="13"/>
      <c r="F35" s="12"/>
      <c r="G35"/>
      <c r="P35"/>
      <c r="R35" s="11"/>
      <c r="S35" s="12"/>
      <c r="Y35"/>
      <c r="AE35" s="11"/>
      <c r="AF35" s="12"/>
      <c r="AH35"/>
      <c r="AQ35"/>
      <c r="AR35" s="11"/>
      <c r="AS35" s="12"/>
      <c r="AZ35"/>
      <c r="BE35" s="11"/>
      <c r="BF35" s="12"/>
      <c r="BI35"/>
      <c r="BR35" s="11"/>
      <c r="BS35" s="12"/>
      <c r="CE35" s="11"/>
      <c r="CF35" s="12"/>
      <c r="CR35" s="11"/>
    </row>
    <row r="36" spans="1:96" x14ac:dyDescent="0.5">
      <c r="E36" s="11"/>
      <c r="G36"/>
      <c r="P36"/>
      <c r="R36" s="11"/>
      <c r="Y36"/>
      <c r="AE36" s="11"/>
      <c r="AH36"/>
      <c r="AQ36"/>
      <c r="AR36" s="11"/>
      <c r="AZ36"/>
      <c r="BE36" s="11"/>
      <c r="BI36"/>
      <c r="BR36" s="11"/>
      <c r="CE36" s="11"/>
      <c r="CR36" s="11"/>
    </row>
    <row r="37" spans="1:96" s="11" customFormat="1" x14ac:dyDescent="0.5"/>
    <row r="38" spans="1:96" x14ac:dyDescent="0.5">
      <c r="D38" s="11"/>
      <c r="G38"/>
      <c r="P38"/>
      <c r="R38" s="11"/>
      <c r="Y38"/>
      <c r="AE38" s="11"/>
      <c r="AH38"/>
      <c r="AQ38"/>
      <c r="AR38" s="11"/>
      <c r="AZ38"/>
      <c r="BE38" s="11"/>
      <c r="BI38"/>
      <c r="BR38" s="11"/>
      <c r="CE38" s="11"/>
      <c r="CR38" s="11"/>
    </row>
    <row r="39" spans="1:96" x14ac:dyDescent="0.5">
      <c r="D39" s="11"/>
      <c r="E39" t="s">
        <v>34</v>
      </c>
      <c r="G39" s="21">
        <f>SUM(G24:G34)/6</f>
        <v>0.38354921582625306</v>
      </c>
      <c r="H39" s="29">
        <f>SUM(H24:H34)/6</f>
        <v>11.341666666666667</v>
      </c>
      <c r="J39" s="30">
        <f t="shared" ref="J39:P39" si="1">SUM(J24:J34)/6</f>
        <v>3.100000000000001</v>
      </c>
      <c r="K39" s="30">
        <f t="shared" si="1"/>
        <v>3.2399999999999998</v>
      </c>
      <c r="L39" s="30">
        <f t="shared" si="1"/>
        <v>0.34798333333333348</v>
      </c>
      <c r="M39" s="30">
        <f t="shared" si="1"/>
        <v>0.37499333333333329</v>
      </c>
      <c r="N39" s="30">
        <f t="shared" si="1"/>
        <v>1.0622836454733002</v>
      </c>
      <c r="O39" s="30">
        <f t="shared" si="1"/>
        <v>4.7114613940762871</v>
      </c>
      <c r="P39" s="30">
        <f t="shared" si="1"/>
        <v>11.796438561943829</v>
      </c>
      <c r="R39" s="11"/>
      <c r="T39" s="30">
        <f t="shared" ref="T39:AA39" si="2">SUM(T24:T34)/6</f>
        <v>0.84629940382936308</v>
      </c>
      <c r="U39" s="30">
        <f t="shared" si="2"/>
        <v>11.341666666666667</v>
      </c>
      <c r="V39" s="30">
        <f t="shared" si="2"/>
        <v>87</v>
      </c>
      <c r="W39" s="30">
        <f t="shared" si="2"/>
        <v>4.083333333333333</v>
      </c>
      <c r="X39" s="30">
        <f t="shared" si="2"/>
        <v>4.0166666666666666</v>
      </c>
      <c r="Y39" s="30">
        <f t="shared" si="2"/>
        <v>0.48290833333333327</v>
      </c>
      <c r="Z39" s="30">
        <f t="shared" si="2"/>
        <v>0.46701083333333332</v>
      </c>
      <c r="AA39" s="30">
        <f t="shared" si="2"/>
        <v>0.99438274722303477</v>
      </c>
      <c r="AE39" s="11"/>
      <c r="AF39">
        <f>SUM(AF24:AF34)/6</f>
        <v>12.5</v>
      </c>
      <c r="AG39">
        <f t="shared" ref="AG39:AP39" si="3">SUM(AG24:AG34)/6</f>
        <v>0.87896847844496895</v>
      </c>
      <c r="AH39">
        <f t="shared" si="3"/>
        <v>59.4</v>
      </c>
      <c r="AI39">
        <f t="shared" si="3"/>
        <v>86.166666666666671</v>
      </c>
      <c r="AJ39">
        <f t="shared" si="3"/>
        <v>3.9166666666666674</v>
      </c>
      <c r="AK39">
        <f t="shared" si="3"/>
        <v>3.8783333333333339</v>
      </c>
      <c r="AL39">
        <f t="shared" si="3"/>
        <v>2.249916666666667</v>
      </c>
      <c r="AM39">
        <f t="shared" si="3"/>
        <v>2.2549883333333334</v>
      </c>
      <c r="AN39">
        <f t="shared" si="3"/>
        <v>0.99803749080966819</v>
      </c>
      <c r="AO39">
        <f t="shared" si="3"/>
        <v>28.92985014607358</v>
      </c>
      <c r="AP39">
        <f t="shared" si="3"/>
        <v>73.067666177846419</v>
      </c>
      <c r="AQ39"/>
      <c r="AR39" s="11"/>
      <c r="AS39">
        <f>SUM(AS24:AS34)/6</f>
        <v>13.666666666666666</v>
      </c>
      <c r="AT39">
        <f t="shared" ref="AT39:BC39" si="4">SUM(AT24:AT34)/6</f>
        <v>0.88671128246905073</v>
      </c>
      <c r="AU39">
        <f t="shared" si="4"/>
        <v>60.283333333333324</v>
      </c>
      <c r="AV39">
        <f t="shared" si="4"/>
        <v>86.333333333333329</v>
      </c>
      <c r="AW39">
        <f t="shared" si="4"/>
        <v>3.9666666666666672</v>
      </c>
      <c r="AX39">
        <f t="shared" si="4"/>
        <v>3.7333333333333338</v>
      </c>
      <c r="AY39">
        <f t="shared" si="4"/>
        <v>2.2875166666666673</v>
      </c>
      <c r="AZ39">
        <f t="shared" si="4"/>
        <v>2.1977916666666668</v>
      </c>
      <c r="BA39">
        <f t="shared" si="4"/>
        <v>0.95298563367393063</v>
      </c>
      <c r="BB39">
        <f t="shared" si="4"/>
        <v>29.302400275728644</v>
      </c>
      <c r="BC39">
        <f t="shared" si="4"/>
        <v>74.088814235708554</v>
      </c>
      <c r="BE39" s="11"/>
      <c r="BF39">
        <f>SUM(BF24:BF34)/6</f>
        <v>14.666666666666666</v>
      </c>
      <c r="BG39">
        <f t="shared" ref="BG39:BP39" si="5">SUM(BG24:BG34)/6</f>
        <v>0.90096233250581437</v>
      </c>
      <c r="BH39">
        <f t="shared" si="5"/>
        <v>58.616666666666667</v>
      </c>
      <c r="BI39">
        <f t="shared" si="5"/>
        <v>86.166666666666671</v>
      </c>
      <c r="BJ39">
        <f t="shared" si="5"/>
        <v>4.0333333333333341</v>
      </c>
      <c r="BK39">
        <f t="shared" si="5"/>
        <v>3.7616666666666667</v>
      </c>
      <c r="BL39">
        <f t="shared" si="5"/>
        <v>2.2329333333333334</v>
      </c>
      <c r="BM39">
        <f t="shared" si="5"/>
        <v>2.1316283333333339</v>
      </c>
      <c r="BN39">
        <f t="shared" si="5"/>
        <v>0.94668657592073802</v>
      </c>
      <c r="BO39">
        <f t="shared" si="5"/>
        <v>28.730446951979332</v>
      </c>
      <c r="BP39">
        <f t="shared" si="5"/>
        <v>72.921511726161086</v>
      </c>
      <c r="BR39" s="11"/>
      <c r="BS39">
        <f>SUM(BS24:BS34)/5</f>
        <v>15</v>
      </c>
      <c r="BT39">
        <f t="shared" ref="BT39:CC39" si="6">SUM(BT24:BT34)/5</f>
        <v>0.90507244660280206</v>
      </c>
      <c r="BU39">
        <f t="shared" si="6"/>
        <v>57.919999999999995</v>
      </c>
      <c r="BV39">
        <f t="shared" si="6"/>
        <v>82.8</v>
      </c>
      <c r="BW39">
        <f t="shared" si="6"/>
        <v>4.12</v>
      </c>
      <c r="BX39">
        <f t="shared" si="6"/>
        <v>3.8439999999999999</v>
      </c>
      <c r="BY39">
        <f t="shared" si="6"/>
        <v>2.3279799999999997</v>
      </c>
      <c r="BZ39">
        <f t="shared" si="6"/>
        <v>2.1983039999999994</v>
      </c>
      <c r="CA39">
        <f t="shared" si="6"/>
        <v>0.94032241505107339</v>
      </c>
      <c r="CB39">
        <f t="shared" si="6"/>
        <v>30.473683858960232</v>
      </c>
      <c r="CC39">
        <f t="shared" si="6"/>
        <v>75.111322695913287</v>
      </c>
      <c r="CE39" s="11"/>
      <c r="CF39">
        <f>SUM(CF24:CF34)/5</f>
        <v>15.8</v>
      </c>
      <c r="CG39">
        <f t="shared" ref="CG39:CP39" si="7">SUM(CG24:CG34)/5</f>
        <v>0.92901964754209909</v>
      </c>
      <c r="CH39">
        <f t="shared" si="7"/>
        <v>58.739999999999995</v>
      </c>
      <c r="CI39">
        <f t="shared" si="7"/>
        <v>80.599999999999994</v>
      </c>
      <c r="CJ39">
        <f t="shared" si="7"/>
        <v>4.32</v>
      </c>
      <c r="CK39">
        <f t="shared" si="7"/>
        <v>3.9660000000000002</v>
      </c>
      <c r="CL39">
        <f t="shared" si="7"/>
        <v>2.3828999999999998</v>
      </c>
      <c r="CM39">
        <f t="shared" si="7"/>
        <v>1.5422200199999998</v>
      </c>
      <c r="CN39">
        <f t="shared" si="7"/>
        <v>0.58739999999999992</v>
      </c>
      <c r="CO39">
        <f t="shared" si="7"/>
        <v>31.082212857910214</v>
      </c>
      <c r="CP39">
        <f t="shared" si="7"/>
        <v>77.615767187649524</v>
      </c>
      <c r="CR39" s="11"/>
    </row>
    <row r="40" spans="1:96" x14ac:dyDescent="0.5">
      <c r="D40" s="11"/>
      <c r="G40"/>
      <c r="P40"/>
      <c r="R40" s="11"/>
      <c r="Y40"/>
      <c r="AE40" s="11"/>
      <c r="AH40"/>
      <c r="AQ40"/>
      <c r="AR40" s="11"/>
      <c r="AZ40"/>
      <c r="BE40" s="11"/>
      <c r="BI40"/>
      <c r="BR40" s="11"/>
      <c r="CE40" s="11"/>
      <c r="CR40" s="11"/>
    </row>
    <row r="41" spans="1:96" x14ac:dyDescent="0.5"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</row>
    <row r="42" spans="1:96" x14ac:dyDescent="0.5">
      <c r="G42"/>
      <c r="P42"/>
      <c r="Y42"/>
      <c r="AH42"/>
      <c r="AQ42"/>
      <c r="AZ42"/>
      <c r="BI42"/>
      <c r="BR42"/>
    </row>
    <row r="43" spans="1:96" x14ac:dyDescent="0.5">
      <c r="G43"/>
      <c r="P43"/>
      <c r="Y43"/>
      <c r="AH43"/>
      <c r="AQ43"/>
      <c r="AZ43"/>
      <c r="BI43"/>
      <c r="BR43"/>
    </row>
    <row r="44" spans="1:96" x14ac:dyDescent="0.5">
      <c r="G44"/>
      <c r="P44"/>
      <c r="Y44"/>
      <c r="AH44"/>
      <c r="AQ44"/>
      <c r="AZ44"/>
      <c r="BI44"/>
      <c r="BR44"/>
    </row>
    <row r="45" spans="1:96" x14ac:dyDescent="0.5">
      <c r="G45"/>
      <c r="P45"/>
      <c r="Y45"/>
      <c r="AH45"/>
      <c r="AQ45"/>
      <c r="AZ45"/>
      <c r="BI45"/>
      <c r="BR45"/>
    </row>
    <row r="46" spans="1:96" x14ac:dyDescent="0.5">
      <c r="G46"/>
      <c r="P46"/>
      <c r="Y46"/>
      <c r="AH46"/>
      <c r="AQ46"/>
      <c r="AZ46"/>
      <c r="BI46"/>
      <c r="BR46"/>
    </row>
    <row r="47" spans="1:96" x14ac:dyDescent="0.5">
      <c r="G47"/>
      <c r="P47"/>
      <c r="Y47"/>
      <c r="AH47"/>
      <c r="AQ47"/>
      <c r="AZ47"/>
      <c r="BI47"/>
      <c r="BR47"/>
    </row>
    <row r="48" spans="1:96" x14ac:dyDescent="0.5">
      <c r="G48"/>
      <c r="P48"/>
      <c r="Y48"/>
      <c r="AH48"/>
      <c r="AQ48"/>
      <c r="AZ48"/>
      <c r="BI48"/>
      <c r="BR48"/>
    </row>
    <row r="49" spans="7:70" x14ac:dyDescent="0.5">
      <c r="G49"/>
      <c r="P49"/>
      <c r="Y49"/>
      <c r="AH49"/>
      <c r="AQ49"/>
      <c r="AZ49"/>
      <c r="BI49"/>
      <c r="BR49"/>
    </row>
    <row r="50" spans="7:70" x14ac:dyDescent="0.5">
      <c r="G50"/>
      <c r="P50"/>
      <c r="Y50"/>
      <c r="AH50"/>
      <c r="AQ50"/>
      <c r="AZ50"/>
      <c r="BI50"/>
      <c r="BR50"/>
    </row>
    <row r="51" spans="7:70" x14ac:dyDescent="0.5">
      <c r="G51"/>
      <c r="P51"/>
      <c r="Y51"/>
      <c r="AH51"/>
      <c r="AQ51"/>
      <c r="AZ51"/>
      <c r="BI51"/>
      <c r="BR51"/>
    </row>
    <row r="52" spans="7:70" x14ac:dyDescent="0.5">
      <c r="G52"/>
      <c r="P52"/>
      <c r="Y52"/>
      <c r="AH52"/>
      <c r="AQ52"/>
      <c r="AZ52"/>
      <c r="BI52"/>
      <c r="BR52"/>
    </row>
    <row r="53" spans="7:70" x14ac:dyDescent="0.5">
      <c r="G53"/>
      <c r="P53"/>
      <c r="Y53"/>
      <c r="AH53"/>
      <c r="AQ53"/>
      <c r="AZ53"/>
      <c r="BI53"/>
      <c r="BR53"/>
    </row>
    <row r="54" spans="7:70" x14ac:dyDescent="0.5">
      <c r="G54"/>
      <c r="P54"/>
      <c r="Y54"/>
      <c r="AH54"/>
      <c r="AQ54"/>
      <c r="AZ54"/>
      <c r="BI54"/>
      <c r="BR54"/>
    </row>
    <row r="55" spans="7:70" x14ac:dyDescent="0.5">
      <c r="G55"/>
      <c r="P55"/>
      <c r="Y55"/>
      <c r="AH55"/>
      <c r="AQ55"/>
      <c r="AZ55"/>
      <c r="BI55"/>
      <c r="BR55"/>
    </row>
    <row r="56" spans="7:70" x14ac:dyDescent="0.5">
      <c r="G56"/>
      <c r="P56"/>
      <c r="Y56"/>
      <c r="AH56"/>
      <c r="AQ56"/>
      <c r="AZ56"/>
      <c r="BI56"/>
      <c r="BR56"/>
    </row>
    <row r="57" spans="7:70" x14ac:dyDescent="0.5">
      <c r="G57"/>
      <c r="P57"/>
      <c r="Y57"/>
      <c r="AH57"/>
      <c r="AQ57"/>
      <c r="AZ57"/>
      <c r="BI57"/>
      <c r="BR57"/>
    </row>
    <row r="58" spans="7:70" x14ac:dyDescent="0.5">
      <c r="G58"/>
      <c r="P58"/>
      <c r="Y58"/>
      <c r="AH58"/>
      <c r="AQ58"/>
      <c r="AZ58"/>
      <c r="BI58"/>
      <c r="BR58"/>
    </row>
    <row r="59" spans="7:70" x14ac:dyDescent="0.5">
      <c r="G59"/>
      <c r="P59"/>
      <c r="Y59"/>
      <c r="AH59"/>
      <c r="AQ59"/>
      <c r="AZ59"/>
      <c r="BI59"/>
      <c r="BR59"/>
    </row>
    <row r="60" spans="7:70" x14ac:dyDescent="0.5">
      <c r="G60"/>
      <c r="P60"/>
      <c r="Y60"/>
      <c r="AH60"/>
      <c r="AQ60"/>
      <c r="AZ60"/>
      <c r="BI60"/>
      <c r="BR60"/>
    </row>
    <row r="61" spans="7:70" x14ac:dyDescent="0.5">
      <c r="G61"/>
      <c r="P61"/>
      <c r="Y61"/>
      <c r="AH61"/>
      <c r="AQ61"/>
      <c r="AZ61"/>
      <c r="BI61"/>
      <c r="BR61"/>
    </row>
    <row r="62" spans="7:70" x14ac:dyDescent="0.5">
      <c r="G62"/>
      <c r="P62"/>
      <c r="Y62"/>
      <c r="AH62"/>
      <c r="AQ62"/>
      <c r="AZ62"/>
      <c r="BI62"/>
      <c r="BR62"/>
    </row>
    <row r="63" spans="7:70" x14ac:dyDescent="0.5">
      <c r="G63"/>
      <c r="P63"/>
      <c r="Y63"/>
      <c r="AH63"/>
      <c r="AQ63"/>
      <c r="AZ63"/>
      <c r="BI63"/>
      <c r="BR63"/>
    </row>
    <row r="64" spans="7:70" x14ac:dyDescent="0.5">
      <c r="G64"/>
      <c r="P64"/>
      <c r="Y64"/>
      <c r="AH64"/>
      <c r="AQ64"/>
      <c r="AZ64"/>
      <c r="BI64"/>
      <c r="BR64"/>
    </row>
    <row r="65" spans="7:70" x14ac:dyDescent="0.5">
      <c r="G65"/>
      <c r="P65"/>
      <c r="Y65"/>
      <c r="AH65"/>
      <c r="AQ65"/>
      <c r="AZ65"/>
      <c r="BI65"/>
      <c r="BR65"/>
    </row>
    <row r="66" spans="7:70" x14ac:dyDescent="0.5">
      <c r="G66"/>
      <c r="P66"/>
      <c r="Y66"/>
      <c r="AH66"/>
    </row>
    <row r="67" spans="7:70" x14ac:dyDescent="0.5">
      <c r="G67"/>
      <c r="P67"/>
      <c r="Y67"/>
      <c r="AH67"/>
    </row>
    <row r="68" spans="7:70" x14ac:dyDescent="0.5">
      <c r="G68"/>
      <c r="P68"/>
      <c r="Y68"/>
      <c r="AH68"/>
    </row>
    <row r="69" spans="7:70" x14ac:dyDescent="0.5">
      <c r="G69"/>
      <c r="P69"/>
      <c r="Y69"/>
      <c r="AH69"/>
    </row>
    <row r="70" spans="7:70" x14ac:dyDescent="0.5">
      <c r="G70"/>
      <c r="P70"/>
      <c r="Y70"/>
      <c r="AH70"/>
    </row>
    <row r="71" spans="7:70" x14ac:dyDescent="0.5">
      <c r="G71"/>
      <c r="P71"/>
      <c r="Y71"/>
      <c r="AH71"/>
    </row>
    <row r="72" spans="7:70" x14ac:dyDescent="0.5">
      <c r="G72"/>
      <c r="P72"/>
      <c r="Y72"/>
      <c r="AH72"/>
    </row>
    <row r="73" spans="7:70" x14ac:dyDescent="0.5">
      <c r="G73"/>
      <c r="P73"/>
      <c r="Y73"/>
      <c r="AH73"/>
    </row>
    <row r="74" spans="7:70" x14ac:dyDescent="0.5">
      <c r="G74"/>
      <c r="P74"/>
      <c r="Y74"/>
      <c r="AH74"/>
    </row>
    <row r="75" spans="7:70" x14ac:dyDescent="0.5">
      <c r="G75"/>
      <c r="P75"/>
      <c r="Y75"/>
      <c r="AH75"/>
    </row>
    <row r="76" spans="7:70" x14ac:dyDescent="0.5">
      <c r="G76"/>
      <c r="P76"/>
      <c r="Y76"/>
      <c r="AH76"/>
    </row>
    <row r="77" spans="7:70" x14ac:dyDescent="0.5">
      <c r="G77"/>
      <c r="P77"/>
      <c r="Y77"/>
      <c r="AH77"/>
    </row>
    <row r="78" spans="7:70" x14ac:dyDescent="0.5">
      <c r="G78"/>
      <c r="P78"/>
      <c r="Y78"/>
      <c r="AH78"/>
    </row>
    <row r="79" spans="7:70" x14ac:dyDescent="0.5">
      <c r="G79"/>
    </row>
  </sheetData>
  <mergeCells count="14">
    <mergeCell ref="AE3:AF3"/>
    <mergeCell ref="K3:L3"/>
    <mergeCell ref="M3:N3"/>
    <mergeCell ref="T3:U3"/>
    <mergeCell ref="V3:W3"/>
    <mergeCell ref="AC3:AD3"/>
    <mergeCell ref="BM3:BN3"/>
    <mergeCell ref="BO3:BP3"/>
    <mergeCell ref="AL3:AM3"/>
    <mergeCell ref="AN3:AO3"/>
    <mergeCell ref="AU3:AV3"/>
    <mergeCell ref="AW3:AX3"/>
    <mergeCell ref="BD3:BE3"/>
    <mergeCell ref="BF3:B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AAB85-DFFF-F74A-B8C3-75FE89B8E4A1}">
  <dimension ref="A2:CV17"/>
  <sheetViews>
    <sheetView topLeftCell="B1" workbookViewId="0">
      <selection activeCell="E2" sqref="E2:Q4"/>
    </sheetView>
  </sheetViews>
  <sheetFormatPr defaultColWidth="11" defaultRowHeight="15.75" x14ac:dyDescent="0.5"/>
  <cols>
    <col min="2" max="2" width="14.1875" bestFit="1" customWidth="1"/>
    <col min="3" max="3" width="15" bestFit="1" customWidth="1"/>
  </cols>
  <sheetData>
    <row r="2" spans="1:100" x14ac:dyDescent="0.5">
      <c r="E2">
        <v>0</v>
      </c>
      <c r="R2">
        <v>10</v>
      </c>
      <c r="AE2" s="2">
        <v>20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>
        <v>30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>
        <v>40</v>
      </c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>
        <v>50</v>
      </c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>
        <v>60</v>
      </c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</row>
    <row r="3" spans="1:100" x14ac:dyDescent="0.5">
      <c r="D3" t="s">
        <v>1</v>
      </c>
      <c r="E3" t="s">
        <v>15</v>
      </c>
      <c r="F3" t="s">
        <v>2</v>
      </c>
      <c r="G3" t="s">
        <v>3</v>
      </c>
      <c r="H3" t="s">
        <v>16</v>
      </c>
      <c r="I3" s="1" t="s">
        <v>4</v>
      </c>
      <c r="J3" s="1" t="s">
        <v>8</v>
      </c>
      <c r="K3" s="1" t="s">
        <v>6</v>
      </c>
      <c r="L3" s="1" t="s">
        <v>20</v>
      </c>
      <c r="M3" t="s">
        <v>21</v>
      </c>
      <c r="N3" s="1" t="s">
        <v>23</v>
      </c>
      <c r="O3" s="1" t="s">
        <v>24</v>
      </c>
      <c r="P3" s="1" t="s">
        <v>25</v>
      </c>
      <c r="Q3" s="1" t="s">
        <v>26</v>
      </c>
      <c r="R3" t="s">
        <v>15</v>
      </c>
      <c r="S3" t="s">
        <v>2</v>
      </c>
      <c r="T3" t="s">
        <v>3</v>
      </c>
      <c r="U3" t="s">
        <v>16</v>
      </c>
      <c r="V3" s="1" t="s">
        <v>4</v>
      </c>
      <c r="W3" s="1" t="s">
        <v>8</v>
      </c>
      <c r="X3" s="1" t="s">
        <v>6</v>
      </c>
      <c r="Y3" s="1" t="s">
        <v>20</v>
      </c>
      <c r="Z3" t="s">
        <v>21</v>
      </c>
      <c r="AA3" s="1" t="s">
        <v>23</v>
      </c>
      <c r="AB3" s="1" t="s">
        <v>24</v>
      </c>
      <c r="AC3" s="1" t="s">
        <v>25</v>
      </c>
      <c r="AD3" s="1" t="s">
        <v>26</v>
      </c>
      <c r="AE3" s="2" t="s">
        <v>1</v>
      </c>
      <c r="AF3" s="2" t="s">
        <v>15</v>
      </c>
      <c r="AG3" s="2" t="s">
        <v>2</v>
      </c>
      <c r="AH3" s="2" t="s">
        <v>3</v>
      </c>
      <c r="AI3" s="2" t="s">
        <v>16</v>
      </c>
      <c r="AJ3" s="3" t="s">
        <v>4</v>
      </c>
      <c r="AK3" s="3" t="s">
        <v>8</v>
      </c>
      <c r="AL3" s="3" t="s">
        <v>6</v>
      </c>
      <c r="AM3" s="3" t="s">
        <v>20</v>
      </c>
      <c r="AN3" s="2" t="s">
        <v>21</v>
      </c>
      <c r="AO3" s="3" t="s">
        <v>23</v>
      </c>
      <c r="AP3" s="3" t="s">
        <v>24</v>
      </c>
      <c r="AQ3" s="3" t="s">
        <v>25</v>
      </c>
      <c r="AR3" s="3" t="s">
        <v>26</v>
      </c>
      <c r="AS3" s="2" t="s">
        <v>1</v>
      </c>
      <c r="AT3" s="2" t="s">
        <v>15</v>
      </c>
      <c r="AU3" s="2" t="s">
        <v>2</v>
      </c>
      <c r="AV3" s="2" t="s">
        <v>3</v>
      </c>
      <c r="AW3" s="2" t="s">
        <v>16</v>
      </c>
      <c r="AX3" s="3" t="s">
        <v>4</v>
      </c>
      <c r="AY3" s="3" t="s">
        <v>8</v>
      </c>
      <c r="AZ3" s="3" t="s">
        <v>6</v>
      </c>
      <c r="BA3" s="3" t="s">
        <v>20</v>
      </c>
      <c r="BB3" s="2" t="s">
        <v>21</v>
      </c>
      <c r="BC3" s="3" t="s">
        <v>23</v>
      </c>
      <c r="BD3" s="3" t="s">
        <v>24</v>
      </c>
      <c r="BE3" s="3" t="s">
        <v>25</v>
      </c>
      <c r="BF3" s="3" t="s">
        <v>26</v>
      </c>
      <c r="BG3" s="2" t="s">
        <v>1</v>
      </c>
      <c r="BH3" s="2" t="s">
        <v>15</v>
      </c>
      <c r="BI3" s="2" t="s">
        <v>2</v>
      </c>
      <c r="BJ3" s="2" t="s">
        <v>3</v>
      </c>
      <c r="BK3" s="2" t="s">
        <v>16</v>
      </c>
      <c r="BL3" s="3" t="s">
        <v>4</v>
      </c>
      <c r="BM3" s="3" t="s">
        <v>8</v>
      </c>
      <c r="BN3" s="3" t="s">
        <v>6</v>
      </c>
      <c r="BO3" s="3" t="s">
        <v>20</v>
      </c>
      <c r="BP3" s="2" t="s">
        <v>21</v>
      </c>
      <c r="BQ3" s="3" t="s">
        <v>23</v>
      </c>
      <c r="BR3" s="3" t="s">
        <v>24</v>
      </c>
      <c r="BS3" s="3" t="s">
        <v>25</v>
      </c>
      <c r="BT3" s="3" t="s">
        <v>26</v>
      </c>
      <c r="BU3" s="2" t="s">
        <v>1</v>
      </c>
      <c r="BV3" s="2" t="s">
        <v>15</v>
      </c>
      <c r="BW3" s="2" t="s">
        <v>2</v>
      </c>
      <c r="BX3" s="2" t="s">
        <v>3</v>
      </c>
      <c r="BY3" s="2" t="s">
        <v>16</v>
      </c>
      <c r="BZ3" s="3" t="s">
        <v>4</v>
      </c>
      <c r="CA3" s="3" t="s">
        <v>8</v>
      </c>
      <c r="CB3" s="3" t="s">
        <v>6</v>
      </c>
      <c r="CC3" s="3" t="s">
        <v>20</v>
      </c>
      <c r="CD3" s="2" t="s">
        <v>21</v>
      </c>
      <c r="CE3" s="3" t="s">
        <v>23</v>
      </c>
      <c r="CF3" s="3" t="s">
        <v>24</v>
      </c>
      <c r="CG3" s="3" t="s">
        <v>25</v>
      </c>
      <c r="CH3" s="3" t="s">
        <v>26</v>
      </c>
      <c r="CI3" s="2" t="s">
        <v>1</v>
      </c>
      <c r="CJ3" s="2" t="s">
        <v>15</v>
      </c>
      <c r="CK3" s="2" t="s">
        <v>2</v>
      </c>
      <c r="CL3" s="2" t="s">
        <v>3</v>
      </c>
      <c r="CM3" s="2" t="s">
        <v>16</v>
      </c>
      <c r="CN3" s="3" t="s">
        <v>4</v>
      </c>
      <c r="CO3" s="3" t="s">
        <v>8</v>
      </c>
      <c r="CP3" s="3" t="s">
        <v>6</v>
      </c>
      <c r="CQ3" s="3" t="s">
        <v>20</v>
      </c>
      <c r="CR3" s="2" t="s">
        <v>21</v>
      </c>
      <c r="CS3" s="3" t="s">
        <v>23</v>
      </c>
      <c r="CT3" s="3" t="s">
        <v>24</v>
      </c>
      <c r="CU3" s="3" t="s">
        <v>25</v>
      </c>
      <c r="CV3" s="3" t="s">
        <v>26</v>
      </c>
    </row>
    <row r="4" spans="1:100" x14ac:dyDescent="0.5">
      <c r="H4" t="s">
        <v>17</v>
      </c>
      <c r="I4" t="s">
        <v>18</v>
      </c>
      <c r="J4" t="s">
        <v>19</v>
      </c>
      <c r="K4" t="s">
        <v>19</v>
      </c>
      <c r="L4" t="s">
        <v>22</v>
      </c>
      <c r="M4" t="s">
        <v>22</v>
      </c>
      <c r="O4" t="s">
        <v>27</v>
      </c>
      <c r="U4" t="s">
        <v>17</v>
      </c>
      <c r="V4" t="s">
        <v>18</v>
      </c>
      <c r="W4" t="s">
        <v>19</v>
      </c>
      <c r="X4" t="s">
        <v>19</v>
      </c>
      <c r="Y4" t="s">
        <v>22</v>
      </c>
      <c r="Z4" t="s">
        <v>22</v>
      </c>
      <c r="AB4" t="s">
        <v>27</v>
      </c>
      <c r="AE4" s="2"/>
      <c r="AF4" s="2"/>
      <c r="AG4" s="2"/>
      <c r="AH4" s="2"/>
      <c r="AI4" s="2" t="s">
        <v>17</v>
      </c>
      <c r="AJ4" s="2" t="s">
        <v>18</v>
      </c>
      <c r="AK4" s="2" t="s">
        <v>19</v>
      </c>
      <c r="AL4" s="2" t="s">
        <v>19</v>
      </c>
      <c r="AM4" s="2" t="s">
        <v>22</v>
      </c>
      <c r="AN4" s="2" t="s">
        <v>22</v>
      </c>
      <c r="AO4" s="2"/>
      <c r="AP4" s="2" t="s">
        <v>27</v>
      </c>
      <c r="AQ4" s="2"/>
      <c r="AR4" s="2"/>
      <c r="AS4" s="2"/>
      <c r="AT4" s="2"/>
      <c r="AU4" s="2"/>
      <c r="AV4" s="2"/>
      <c r="AW4" s="2" t="s">
        <v>17</v>
      </c>
      <c r="AX4" s="2" t="s">
        <v>18</v>
      </c>
      <c r="AY4" s="2" t="s">
        <v>19</v>
      </c>
      <c r="AZ4" s="2" t="s">
        <v>19</v>
      </c>
      <c r="BA4" s="2" t="s">
        <v>22</v>
      </c>
      <c r="BB4" s="2" t="s">
        <v>22</v>
      </c>
      <c r="BC4" s="2"/>
      <c r="BD4" s="2" t="s">
        <v>27</v>
      </c>
      <c r="BE4" s="2"/>
      <c r="BF4" s="2"/>
      <c r="BG4" s="2"/>
      <c r="BH4" s="2"/>
      <c r="BI4" s="2"/>
      <c r="BJ4" s="2"/>
      <c r="BK4" s="2" t="s">
        <v>17</v>
      </c>
      <c r="BL4" s="2" t="s">
        <v>18</v>
      </c>
      <c r="BM4" s="2" t="s">
        <v>19</v>
      </c>
      <c r="BN4" s="2" t="s">
        <v>19</v>
      </c>
      <c r="BO4" s="2" t="s">
        <v>22</v>
      </c>
      <c r="BP4" s="2" t="s">
        <v>22</v>
      </c>
      <c r="BQ4" s="2"/>
      <c r="BR4" s="2" t="s">
        <v>27</v>
      </c>
      <c r="BS4" s="2"/>
      <c r="BT4" s="2"/>
      <c r="BU4" s="2"/>
      <c r="BV4" s="2"/>
      <c r="BW4" s="2"/>
      <c r="BX4" s="2"/>
      <c r="BY4" s="2" t="s">
        <v>17</v>
      </c>
      <c r="BZ4" s="2" t="s">
        <v>18</v>
      </c>
      <c r="CA4" s="2" t="s">
        <v>19</v>
      </c>
      <c r="CB4" s="2" t="s">
        <v>19</v>
      </c>
      <c r="CC4" s="2" t="s">
        <v>22</v>
      </c>
      <c r="CD4" s="2" t="s">
        <v>22</v>
      </c>
      <c r="CE4" s="2"/>
      <c r="CF4" s="2" t="s">
        <v>27</v>
      </c>
      <c r="CG4" s="2"/>
      <c r="CH4" s="2"/>
      <c r="CI4" s="2"/>
      <c r="CJ4" s="2"/>
      <c r="CK4" s="2"/>
      <c r="CL4" s="2"/>
      <c r="CM4" s="2" t="s">
        <v>17</v>
      </c>
      <c r="CN4" s="2" t="s">
        <v>18</v>
      </c>
      <c r="CO4" s="2" t="s">
        <v>19</v>
      </c>
      <c r="CP4" s="2" t="s">
        <v>19</v>
      </c>
      <c r="CQ4" s="2" t="s">
        <v>22</v>
      </c>
      <c r="CR4" s="2" t="s">
        <v>22</v>
      </c>
      <c r="CS4" s="2"/>
      <c r="CT4" s="2" t="s">
        <v>27</v>
      </c>
      <c r="CU4" s="2"/>
      <c r="CV4" s="2"/>
    </row>
    <row r="5" spans="1:100" x14ac:dyDescent="0.5">
      <c r="A5" t="s">
        <v>10</v>
      </c>
      <c r="B5" t="s">
        <v>11</v>
      </c>
      <c r="C5" t="s">
        <v>12</v>
      </c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</row>
    <row r="7" spans="1:100" x14ac:dyDescent="0.5">
      <c r="A7" s="7" t="s">
        <v>28</v>
      </c>
      <c r="B7" s="7">
        <v>80.599999999999994</v>
      </c>
      <c r="C7" s="7">
        <v>79.400000000000006</v>
      </c>
      <c r="D7" s="7">
        <v>240</v>
      </c>
    </row>
    <row r="9" spans="1:100" x14ac:dyDescent="0.5">
      <c r="A9" s="6" t="s">
        <v>29</v>
      </c>
      <c r="B9" s="6">
        <v>61.2</v>
      </c>
      <c r="C9" s="6">
        <v>60.9</v>
      </c>
      <c r="D9" s="6">
        <v>125</v>
      </c>
    </row>
    <row r="11" spans="1:100" x14ac:dyDescent="0.5">
      <c r="A11" s="5" t="s">
        <v>30</v>
      </c>
      <c r="B11" s="5">
        <v>78.8</v>
      </c>
      <c r="C11" s="5">
        <v>78</v>
      </c>
      <c r="D11" s="5">
        <v>135</v>
      </c>
    </row>
    <row r="13" spans="1:100" x14ac:dyDescent="0.5">
      <c r="A13" s="8" t="s">
        <v>31</v>
      </c>
      <c r="B13" s="8">
        <v>84.2</v>
      </c>
      <c r="C13" s="8">
        <v>83.6</v>
      </c>
      <c r="D13" s="8">
        <v>130</v>
      </c>
    </row>
    <row r="15" spans="1:100" x14ac:dyDescent="0.5">
      <c r="A15" s="10" t="s">
        <v>33</v>
      </c>
      <c r="B15" s="10">
        <v>86.6</v>
      </c>
      <c r="C15" s="10">
        <v>86.4</v>
      </c>
      <c r="D15" s="10">
        <v>104</v>
      </c>
    </row>
    <row r="17" spans="1:4" x14ac:dyDescent="0.5">
      <c r="A17" s="9" t="s">
        <v>32</v>
      </c>
      <c r="B17" s="9">
        <v>75.8</v>
      </c>
      <c r="C17" s="9">
        <v>75.400000000000006</v>
      </c>
      <c r="D17" s="9">
        <v>130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Serra</dc:creator>
  <cp:lastModifiedBy>David Gardner</cp:lastModifiedBy>
  <dcterms:created xsi:type="dcterms:W3CDTF">2024-11-17T12:32:04Z</dcterms:created>
  <dcterms:modified xsi:type="dcterms:W3CDTF">2024-11-19T10:13:49Z</dcterms:modified>
</cp:coreProperties>
</file>