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C:\Data\Documents\IV work\2018-2019\HND Science\"/>
    </mc:Choice>
  </mc:AlternateContent>
  <bookViews>
    <workbookView xWindow="12840" yWindow="0" windowWidth="12765" windowHeight="16005" tabRatio="500"/>
  </bookViews>
  <sheets>
    <sheet name="Year 1" sheetId="4" r:id="rId1"/>
    <sheet name="Year 2" sheetId="5" r:id="rId2"/>
  </sheets>
  <definedNames>
    <definedName name="_xlnm.Print_Area" localSheetId="0">'Year 1'!$A$1:$G$33</definedName>
    <definedName name="_xlnm.Print_Area" localSheetId="1">'Year 2'!$A$1:$AD$30</definedName>
    <definedName name="T12_">#REF!</definedName>
  </definedNames>
  <calcPr calcId="152511"/>
  <extLst>
    <ext xmlns:mx="http://schemas.microsoft.com/office/mac/excel/2008/main" uri="{7523E5D3-25F3-A5E0-1632-64F254C22452}">
      <mx:ArchID Flags="1"/>
    </ext>
  </extLst>
</workbook>
</file>

<file path=xl/calcChain.xml><?xml version="1.0" encoding="utf-8"?>
<calcChain xmlns="http://schemas.openxmlformats.org/spreadsheetml/2006/main">
  <c r="G11" i="4" l="1"/>
  <c r="G10" i="4"/>
  <c r="G26" i="4"/>
  <c r="G23" i="4"/>
  <c r="G21" i="4"/>
  <c r="G18" i="4"/>
  <c r="G17" i="4"/>
  <c r="G16" i="4"/>
  <c r="G14" i="4"/>
  <c r="H22" i="5" l="1"/>
  <c r="H27" i="5" l="1"/>
  <c r="H26" i="5"/>
  <c r="H25" i="5"/>
  <c r="H20" i="5"/>
  <c r="H19" i="5"/>
  <c r="H18" i="5"/>
  <c r="H17" i="5"/>
  <c r="H16" i="5"/>
  <c r="H14" i="5"/>
  <c r="H13" i="5"/>
  <c r="H12" i="5"/>
  <c r="H11" i="5"/>
  <c r="H10" i="5"/>
  <c r="H9" i="5"/>
  <c r="AA30" i="5" l="1"/>
  <c r="Z30" i="5"/>
  <c r="Y30" i="5"/>
  <c r="W30" i="5"/>
  <c r="V30" i="5"/>
  <c r="U30" i="5"/>
  <c r="T30" i="5"/>
  <c r="R30" i="5"/>
  <c r="Q30" i="5"/>
  <c r="O30" i="5"/>
  <c r="N30" i="5"/>
  <c r="M30" i="5"/>
  <c r="K30" i="5"/>
  <c r="J30" i="5"/>
  <c r="I30" i="5"/>
  <c r="G30" i="5"/>
  <c r="F30" i="5"/>
  <c r="E30" i="5"/>
  <c r="D30" i="5"/>
  <c r="AB29" i="5"/>
  <c r="AB30" i="5" s="1"/>
  <c r="X29" i="5"/>
  <c r="X30" i="5" s="1"/>
  <c r="P29" i="5"/>
  <c r="S29" i="5" s="1"/>
  <c r="L29" i="5"/>
  <c r="L30" i="5" s="1"/>
  <c r="H29" i="5"/>
  <c r="H30" i="5" s="1"/>
  <c r="P6" i="5"/>
  <c r="L6" i="5"/>
  <c r="P30" i="5" l="1"/>
  <c r="S30" i="5"/>
  <c r="G29" i="4" l="1"/>
  <c r="G25" i="4" l="1"/>
  <c r="F33" i="4" l="1"/>
  <c r="E33" i="4"/>
  <c r="D33" i="4"/>
  <c r="G12" i="4"/>
  <c r="G9" i="4"/>
  <c r="G33" i="4" l="1"/>
</calcChain>
</file>

<file path=xl/sharedStrings.xml><?xml version="1.0" encoding="utf-8"?>
<sst xmlns="http://schemas.openxmlformats.org/spreadsheetml/2006/main" count="164" uniqueCount="137">
  <si>
    <t>Lecturers</t>
  </si>
  <si>
    <t>AG</t>
  </si>
  <si>
    <t>Weighting</t>
  </si>
  <si>
    <t>Mechanical Principles</t>
  </si>
  <si>
    <t>MP</t>
  </si>
  <si>
    <t>Group Project &amp; CAE</t>
  </si>
  <si>
    <t>M5X02201</t>
  </si>
  <si>
    <t>M5X02205</t>
  </si>
  <si>
    <t>Unit</t>
  </si>
  <si>
    <t>Proposed</t>
  </si>
  <si>
    <t>Comments</t>
  </si>
  <si>
    <t>HIDE</t>
  </si>
  <si>
    <t>O/ALL</t>
  </si>
  <si>
    <t>Credits</t>
  </si>
  <si>
    <t xml:space="preserve">O/All            </t>
  </si>
  <si>
    <t xml:space="preserve">P/T2          </t>
  </si>
  <si>
    <t>Engineering Science</t>
  </si>
  <si>
    <t>Level 4</t>
  </si>
  <si>
    <t>M4X02192</t>
  </si>
  <si>
    <t>ES</t>
  </si>
  <si>
    <t>PF</t>
  </si>
  <si>
    <t>Feb resit mark</t>
  </si>
  <si>
    <t>June resit mark</t>
  </si>
  <si>
    <t xml:space="preserve">O/All              </t>
  </si>
  <si>
    <t>P/T1</t>
  </si>
  <si>
    <t xml:space="preserve">O/All                  </t>
  </si>
  <si>
    <t>HND 1 Motorsport Engineering (MSEHND)</t>
  </si>
  <si>
    <t>DION</t>
  </si>
  <si>
    <t>BILLING</t>
  </si>
  <si>
    <t>MICHAEL</t>
  </si>
  <si>
    <t>CUNNIFFE</t>
  </si>
  <si>
    <t>COREY</t>
  </si>
  <si>
    <t>DAVIES</t>
  </si>
  <si>
    <t>ASHLEIGH</t>
  </si>
  <si>
    <t>JONES</t>
  </si>
  <si>
    <t>HARRISON</t>
  </si>
  <si>
    <t>LIDDELL</t>
  </si>
  <si>
    <t>TOBY</t>
  </si>
  <si>
    <t>MARSHALL</t>
  </si>
  <si>
    <t>RICHARD</t>
  </si>
  <si>
    <t>OSBORNE</t>
  </si>
  <si>
    <t>ALEXANDER</t>
  </si>
  <si>
    <t>WRIGHT</t>
  </si>
  <si>
    <t>BSc 1 Motorsport Engineering (MSMSH)</t>
  </si>
  <si>
    <t>DEION</t>
  </si>
  <si>
    <t>ATKINSON</t>
  </si>
  <si>
    <t>BENJAMIN</t>
  </si>
  <si>
    <t>CONEY</t>
  </si>
  <si>
    <t>OLIVER</t>
  </si>
  <si>
    <t>GORDON</t>
  </si>
  <si>
    <t>JAKUB</t>
  </si>
  <si>
    <t>KOT</t>
  </si>
  <si>
    <t>DAVIS GARY</t>
  </si>
  <si>
    <t>WATKINS</t>
  </si>
  <si>
    <t>HND 1 Automotive Engineering (AMEHND)</t>
  </si>
  <si>
    <t>DANIEL</t>
  </si>
  <si>
    <t>BLACKMORE</t>
  </si>
  <si>
    <t>BSc 1 Automotive Engineering (AMESH)</t>
  </si>
  <si>
    <t>YOUSOUF</t>
  </si>
  <si>
    <t>BOUKRA</t>
  </si>
  <si>
    <t>GARETH</t>
  </si>
  <si>
    <t>ENGLAND</t>
  </si>
  <si>
    <t>LIAM PAUL</t>
  </si>
  <si>
    <t>STANDING</t>
  </si>
  <si>
    <t>SCOTT</t>
  </si>
  <si>
    <t>WITTS</t>
  </si>
  <si>
    <t>HND 1 Automotive Engineering (AMEHND) Part Time</t>
  </si>
  <si>
    <t xml:space="preserve">                                      BSc/HNDAUTO L4 18/19</t>
  </si>
  <si>
    <t>JONATHAN</t>
  </si>
  <si>
    <t>GEORGE</t>
  </si>
  <si>
    <t xml:space="preserve">STEVEN </t>
  </si>
  <si>
    <t>PATCH</t>
  </si>
  <si>
    <t>JANE</t>
  </si>
  <si>
    <t>LANGRIDGE</t>
  </si>
  <si>
    <t xml:space="preserve">ROBERT </t>
  </si>
  <si>
    <t>MORSE</t>
  </si>
  <si>
    <t>JOSHUA</t>
  </si>
  <si>
    <t>THOMAS</t>
  </si>
  <si>
    <t>LYNN</t>
  </si>
  <si>
    <t>KIERAN</t>
  </si>
  <si>
    <t>DUDSON</t>
  </si>
  <si>
    <t>SEAN</t>
  </si>
  <si>
    <t>PERKS</t>
  </si>
  <si>
    <t xml:space="preserve">DANIEL </t>
  </si>
  <si>
    <t>NICOLAS</t>
  </si>
  <si>
    <t>PARCELL</t>
  </si>
  <si>
    <t xml:space="preserve">JAMES </t>
  </si>
  <si>
    <t>SMITH</t>
  </si>
  <si>
    <t>LEIGHTON</t>
  </si>
  <si>
    <t>COUGHLIN</t>
  </si>
  <si>
    <t>REUBEN</t>
  </si>
  <si>
    <t>WILLIAM</t>
  </si>
  <si>
    <t>ROWLANDS</t>
  </si>
  <si>
    <t>SHEPHERDSON</t>
  </si>
  <si>
    <t>HND 1 Motorsport Engineering (MSEHND) Part Time</t>
  </si>
  <si>
    <t>JOAO</t>
  </si>
  <si>
    <t>MOURA</t>
  </si>
  <si>
    <t>Industrial Placement &amp; Team Management</t>
  </si>
  <si>
    <t>Powertrain Design &amp; Efficiency</t>
  </si>
  <si>
    <t>Engine Control &amp; Diagnosis</t>
  </si>
  <si>
    <t>Data Acquisition &amp; Dynamics</t>
  </si>
  <si>
    <t>M5X02199</t>
  </si>
  <si>
    <t>IP&amp;TM</t>
  </si>
  <si>
    <t>M5X02200</t>
  </si>
  <si>
    <t>PD&amp;E</t>
  </si>
  <si>
    <t>M5X02202</t>
  </si>
  <si>
    <t>EC&amp;D</t>
  </si>
  <si>
    <t>M4x02192</t>
  </si>
  <si>
    <t>GP&amp;CAE</t>
  </si>
  <si>
    <t>DA&amp;D</t>
  </si>
  <si>
    <t>RD  &amp; MS</t>
  </si>
  <si>
    <t>PFM</t>
  </si>
  <si>
    <t>TT</t>
  </si>
  <si>
    <t>TT &amp; RD</t>
  </si>
  <si>
    <t xml:space="preserve">CW 1         </t>
  </si>
  <si>
    <t>Pres</t>
  </si>
  <si>
    <t>EXAM</t>
  </si>
  <si>
    <t xml:space="preserve">CW 1          </t>
  </si>
  <si>
    <t xml:space="preserve">CW 2          </t>
  </si>
  <si>
    <t>VIVA</t>
  </si>
  <si>
    <t>CW</t>
  </si>
  <si>
    <t>CW1</t>
  </si>
  <si>
    <t>HND 1 Motorsport Engineering (623S9)</t>
  </si>
  <si>
    <t>HND 2 Motorsport Engineering (MSEHND)</t>
  </si>
  <si>
    <t>BSc 2 Motorsport Engineering (MSESH)</t>
  </si>
  <si>
    <t>HND/BSc AUTO L5 18/18</t>
  </si>
  <si>
    <t>HND 2 Automotive Engineering (AMEHND)</t>
  </si>
  <si>
    <t>BSc 2 Automotive Engineering (AMESH)</t>
  </si>
  <si>
    <t>FILIP</t>
  </si>
  <si>
    <t>PAPLINSKI</t>
  </si>
  <si>
    <t xml:space="preserve">Alex </t>
  </si>
  <si>
    <t>Wright</t>
  </si>
  <si>
    <t xml:space="preserve">Corey </t>
  </si>
  <si>
    <t>Davies</t>
  </si>
  <si>
    <t xml:space="preserve">Carrying Science </t>
  </si>
  <si>
    <t>Oliver Gordon</t>
  </si>
  <si>
    <t>Withdrawn 18/01/2019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</si>
</sst>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b/>
      <sz val="11"/>
      <color indexed="9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5" tint="-0.249977111117893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1"/>
      <color theme="4" tint="-0.249977111117893"/>
      <name val="Arial"/>
      <family val="2"/>
    </font>
    <font>
      <i/>
      <sz val="11"/>
      <name val="Arial"/>
      <family val="2"/>
    </font>
    <font>
      <sz val="10"/>
      <color indexed="8"/>
      <name val="Arial"/>
      <family val="2"/>
    </font>
    <font>
      <b/>
      <i/>
      <sz val="11"/>
      <name val="Arial"/>
      <family val="2"/>
    </font>
    <font>
      <b/>
      <i/>
      <sz val="11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0"/>
        <bgColor indexed="2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medium">
        <color indexed="8"/>
      </bottom>
      <diagonal/>
    </border>
    <border>
      <left/>
      <right style="thin">
        <color indexed="8"/>
      </right>
      <top style="thick">
        <color auto="1"/>
      </top>
      <bottom style="medium">
        <color indexed="8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auto="1"/>
      </left>
      <right/>
      <top style="thick">
        <color auto="1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/>
      <top style="thin">
        <color indexed="8"/>
      </top>
      <bottom style="thick">
        <color auto="1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/>
      <top style="medium">
        <color indexed="64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5">
    <xf numFmtId="0" fontId="0" fillId="0" borderId="0" xfId="0"/>
    <xf numFmtId="1" fontId="5" fillId="0" borderId="4" xfId="1" applyNumberFormat="1" applyFont="1" applyBorder="1"/>
    <xf numFmtId="2" fontId="5" fillId="0" borderId="4" xfId="1" applyNumberFormat="1" applyFont="1" applyBorder="1" applyAlignment="1">
      <alignment horizontal="center"/>
    </xf>
    <xf numFmtId="0" fontId="6" fillId="0" borderId="4" xfId="1" applyFont="1" applyBorder="1"/>
    <xf numFmtId="0" fontId="5" fillId="0" borderId="4" xfId="1" applyFont="1" applyBorder="1"/>
    <xf numFmtId="0" fontId="8" fillId="0" borderId="4" xfId="1" applyFont="1" applyBorder="1"/>
    <xf numFmtId="0" fontId="5" fillId="0" borderId="5" xfId="1" applyFont="1" applyBorder="1" applyAlignment="1">
      <alignment wrapText="1"/>
    </xf>
    <xf numFmtId="0" fontId="8" fillId="0" borderId="6" xfId="1" applyFont="1" applyBorder="1"/>
    <xf numFmtId="0" fontId="7" fillId="0" borderId="6" xfId="1" applyFont="1" applyBorder="1"/>
    <xf numFmtId="0" fontId="5" fillId="0" borderId="7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7" fillId="0" borderId="7" xfId="1" applyFont="1" applyBorder="1"/>
    <xf numFmtId="0" fontId="5" fillId="0" borderId="10" xfId="1" applyFont="1" applyBorder="1" applyAlignment="1">
      <alignment horizontal="right"/>
    </xf>
    <xf numFmtId="2" fontId="9" fillId="3" borderId="10" xfId="1" applyNumberFormat="1" applyFont="1" applyFill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5" fillId="0" borderId="11" xfId="1" applyFont="1" applyBorder="1" applyAlignment="1">
      <alignment horizontal="right"/>
    </xf>
    <xf numFmtId="164" fontId="5" fillId="0" borderId="0" xfId="1" applyNumberFormat="1" applyFont="1" applyBorder="1"/>
    <xf numFmtId="0" fontId="5" fillId="0" borderId="12" xfId="1" applyFont="1" applyBorder="1"/>
    <xf numFmtId="0" fontId="7" fillId="0" borderId="11" xfId="1" applyFont="1" applyBorder="1"/>
    <xf numFmtId="0" fontId="5" fillId="0" borderId="9" xfId="1" applyFont="1" applyBorder="1"/>
    <xf numFmtId="2" fontId="5" fillId="0" borderId="13" xfId="1" applyNumberFormat="1" applyFont="1" applyBorder="1" applyAlignment="1">
      <alignment horizontal="center"/>
    </xf>
    <xf numFmtId="2" fontId="5" fillId="5" borderId="13" xfId="1" applyNumberFormat="1" applyFont="1" applyFill="1" applyBorder="1" applyAlignment="1">
      <alignment horizontal="center"/>
    </xf>
    <xf numFmtId="2" fontId="5" fillId="6" borderId="13" xfId="1" applyNumberFormat="1" applyFont="1" applyFill="1" applyBorder="1" applyAlignment="1">
      <alignment horizontal="center"/>
    </xf>
    <xf numFmtId="2" fontId="5" fillId="5" borderId="14" xfId="1" applyNumberFormat="1" applyFont="1" applyFill="1" applyBorder="1" applyAlignment="1">
      <alignment horizontal="center"/>
    </xf>
    <xf numFmtId="2" fontId="5" fillId="0" borderId="14" xfId="1" applyNumberFormat="1" applyFont="1" applyBorder="1" applyAlignment="1">
      <alignment horizontal="center"/>
    </xf>
    <xf numFmtId="2" fontId="5" fillId="0" borderId="16" xfId="1" applyNumberFormat="1" applyFont="1" applyFill="1" applyBorder="1" applyAlignment="1">
      <alignment horizontal="center" vertical="center"/>
    </xf>
    <xf numFmtId="2" fontId="5" fillId="0" borderId="17" xfId="1" applyNumberFormat="1" applyFont="1" applyFill="1" applyBorder="1" applyAlignment="1">
      <alignment horizontal="center" vertical="center" wrapText="1"/>
    </xf>
    <xf numFmtId="2" fontId="5" fillId="6" borderId="18" xfId="1" applyNumberFormat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/>
    </xf>
    <xf numFmtId="0" fontId="5" fillId="0" borderId="12" xfId="1" applyFont="1" applyFill="1" applyBorder="1" applyAlignment="1">
      <alignment vertical="center"/>
    </xf>
    <xf numFmtId="0" fontId="3" fillId="0" borderId="1" xfId="1" applyFill="1" applyBorder="1"/>
    <xf numFmtId="1" fontId="5" fillId="0" borderId="1" xfId="1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23" xfId="1" applyFont="1" applyFill="1" applyBorder="1" applyAlignment="1">
      <alignment horizontal="center"/>
    </xf>
    <xf numFmtId="164" fontId="5" fillId="0" borderId="4" xfId="1" applyNumberFormat="1" applyFont="1" applyBorder="1"/>
    <xf numFmtId="0" fontId="8" fillId="0" borderId="6" xfId="1" applyFont="1" applyBorder="1" applyAlignment="1">
      <alignment horizontal="left"/>
    </xf>
    <xf numFmtId="0" fontId="6" fillId="0" borderId="8" xfId="1" applyFont="1" applyFill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24" xfId="1" applyFont="1" applyFill="1" applyBorder="1" applyAlignment="1">
      <alignment horizontal="left"/>
    </xf>
    <xf numFmtId="0" fontId="5" fillId="0" borderId="25" xfId="1" applyFont="1" applyBorder="1" applyAlignment="1">
      <alignment horizontal="center"/>
    </xf>
    <xf numFmtId="0" fontId="5" fillId="0" borderId="0" xfId="1" applyFont="1" applyBorder="1" applyAlignment="1">
      <alignment horizontal="left"/>
    </xf>
    <xf numFmtId="0" fontId="5" fillId="0" borderId="20" xfId="1" applyFont="1" applyFill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19" xfId="1" applyFont="1" applyBorder="1"/>
    <xf numFmtId="164" fontId="5" fillId="6" borderId="15" xfId="1" applyNumberFormat="1" applyFont="1" applyFill="1" applyBorder="1" applyAlignment="1">
      <alignment horizontal="center"/>
    </xf>
    <xf numFmtId="2" fontId="6" fillId="0" borderId="20" xfId="1" applyNumberFormat="1" applyFont="1" applyFill="1" applyBorder="1" applyAlignment="1">
      <alignment horizontal="center" vertical="center"/>
    </xf>
    <xf numFmtId="2" fontId="6" fillId="0" borderId="20" xfId="1" applyNumberFormat="1" applyFont="1" applyBorder="1" applyAlignment="1">
      <alignment horizontal="center" vertical="center"/>
    </xf>
    <xf numFmtId="164" fontId="6" fillId="0" borderId="12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" fontId="6" fillId="0" borderId="22" xfId="1" applyNumberFormat="1" applyFont="1" applyFill="1" applyBorder="1" applyAlignment="1">
      <alignment horizontal="center" vertical="center"/>
    </xf>
    <xf numFmtId="1" fontId="5" fillId="8" borderId="21" xfId="1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top"/>
    </xf>
    <xf numFmtId="0" fontId="6" fillId="0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" fontId="5" fillId="0" borderId="12" xfId="1" applyNumberFormat="1" applyFont="1" applyFill="1" applyBorder="1" applyAlignment="1">
      <alignment horizontal="center" vertical="center"/>
    </xf>
    <xf numFmtId="0" fontId="14" fillId="0" borderId="1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1" applyNumberFormat="1" applyFont="1" applyFill="1" applyBorder="1" applyAlignment="1">
      <alignment horizontal="center" vertical="center"/>
    </xf>
    <xf numFmtId="0" fontId="14" fillId="0" borderId="12" xfId="0" applyFont="1" applyFill="1" applyBorder="1"/>
    <xf numFmtId="0" fontId="3" fillId="0" borderId="12" xfId="1" applyFill="1" applyBorder="1"/>
    <xf numFmtId="0" fontId="6" fillId="0" borderId="12" xfId="0" applyFont="1" applyFill="1" applyBorder="1" applyAlignment="1">
      <alignment horizontal="center"/>
    </xf>
    <xf numFmtId="1" fontId="6" fillId="0" borderId="1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/>
    <xf numFmtId="0" fontId="6" fillId="0" borderId="0" xfId="1" applyFont="1" applyFill="1" applyBorder="1" applyAlignment="1">
      <alignment horizontal="center"/>
    </xf>
    <xf numFmtId="0" fontId="13" fillId="0" borderId="30" xfId="0" applyFont="1" applyBorder="1" applyAlignment="1">
      <alignment vertical="top"/>
    </xf>
    <xf numFmtId="0" fontId="13" fillId="0" borderId="33" xfId="0" applyFont="1" applyBorder="1" applyAlignment="1">
      <alignment vertical="top"/>
    </xf>
    <xf numFmtId="0" fontId="13" fillId="0" borderId="36" xfId="0" applyFont="1" applyBorder="1" applyAlignment="1">
      <alignment vertical="top"/>
    </xf>
    <xf numFmtId="1" fontId="6" fillId="0" borderId="38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1" fontId="6" fillId="0" borderId="39" xfId="1" applyNumberFormat="1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1" fontId="6" fillId="9" borderId="22" xfId="1" applyNumberFormat="1" applyFont="1" applyFill="1" applyBorder="1" applyAlignment="1">
      <alignment horizontal="center" vertical="center"/>
    </xf>
    <xf numFmtId="1" fontId="5" fillId="9" borderId="21" xfId="1" applyNumberFormat="1" applyFont="1" applyFill="1" applyBorder="1" applyAlignment="1">
      <alignment horizontal="center" vertical="center"/>
    </xf>
    <xf numFmtId="0" fontId="5" fillId="0" borderId="43" xfId="1" applyFont="1" applyFill="1" applyBorder="1" applyAlignment="1">
      <alignment vertical="center"/>
    </xf>
    <xf numFmtId="164" fontId="6" fillId="0" borderId="43" xfId="1" applyNumberFormat="1" applyFont="1" applyFill="1" applyBorder="1" applyAlignment="1">
      <alignment horizontal="center" vertical="center"/>
    </xf>
    <xf numFmtId="1" fontId="16" fillId="0" borderId="43" xfId="1" applyNumberFormat="1" applyFont="1" applyFill="1" applyBorder="1" applyAlignment="1">
      <alignment horizontal="center" vertical="center"/>
    </xf>
    <xf numFmtId="1" fontId="5" fillId="0" borderId="43" xfId="1" applyNumberFormat="1" applyFont="1" applyFill="1" applyBorder="1" applyAlignment="1">
      <alignment horizontal="center" vertical="center"/>
    </xf>
    <xf numFmtId="0" fontId="17" fillId="0" borderId="44" xfId="0" applyFont="1" applyBorder="1" applyAlignment="1">
      <alignment vertical="top"/>
    </xf>
    <xf numFmtId="0" fontId="11" fillId="9" borderId="44" xfId="0" applyFont="1" applyFill="1" applyBorder="1" applyAlignment="1">
      <alignment horizontal="center" vertical="center"/>
    </xf>
    <xf numFmtId="0" fontId="6" fillId="9" borderId="44" xfId="0" applyFont="1" applyFill="1" applyBorder="1" applyAlignment="1">
      <alignment horizontal="center" vertical="center"/>
    </xf>
    <xf numFmtId="1" fontId="6" fillId="9" borderId="45" xfId="1" applyNumberFormat="1" applyFont="1" applyFill="1" applyBorder="1" applyAlignment="1">
      <alignment horizontal="center" vertical="center"/>
    </xf>
    <xf numFmtId="1" fontId="5" fillId="9" borderId="46" xfId="1" applyNumberFormat="1" applyFont="1" applyFill="1" applyBorder="1" applyAlignment="1">
      <alignment horizontal="center" vertical="center"/>
    </xf>
    <xf numFmtId="0" fontId="13" fillId="0" borderId="44" xfId="0" applyFont="1" applyBorder="1" applyAlignment="1">
      <alignment vertical="top"/>
    </xf>
    <xf numFmtId="0" fontId="6" fillId="0" borderId="48" xfId="1" applyFont="1" applyFill="1" applyBorder="1" applyAlignment="1">
      <alignment horizontal="center"/>
    </xf>
    <xf numFmtId="0" fontId="5" fillId="0" borderId="49" xfId="1" applyFont="1" applyBorder="1" applyAlignment="1">
      <alignment horizontal="center"/>
    </xf>
    <xf numFmtId="0" fontId="5" fillId="0" borderId="50" xfId="1" applyFont="1" applyBorder="1" applyAlignment="1">
      <alignment horizontal="right"/>
    </xf>
    <xf numFmtId="164" fontId="5" fillId="0" borderId="48" xfId="1" applyNumberFormat="1" applyFont="1" applyBorder="1" applyAlignment="1">
      <alignment horizontal="left"/>
    </xf>
    <xf numFmtId="164" fontId="5" fillId="0" borderId="47" xfId="1" applyNumberFormat="1" applyFont="1" applyBorder="1" applyAlignment="1">
      <alignment horizontal="left"/>
    </xf>
    <xf numFmtId="2" fontId="5" fillId="0" borderId="47" xfId="1" applyNumberFormat="1" applyFont="1" applyBorder="1" applyAlignment="1">
      <alignment horizontal="center"/>
    </xf>
    <xf numFmtId="0" fontId="5" fillId="0" borderId="50" xfId="1" applyFont="1" applyBorder="1" applyAlignment="1">
      <alignment horizontal="center"/>
    </xf>
    <xf numFmtId="0" fontId="5" fillId="0" borderId="48" xfId="1" applyFont="1" applyBorder="1" applyAlignment="1">
      <alignment horizontal="left"/>
    </xf>
    <xf numFmtId="0" fontId="5" fillId="0" borderId="47" xfId="1" applyFont="1" applyBorder="1" applyAlignment="1">
      <alignment horizontal="left"/>
    </xf>
    <xf numFmtId="164" fontId="5" fillId="0" borderId="50" xfId="1" applyNumberFormat="1" applyFont="1" applyBorder="1" applyAlignment="1">
      <alignment horizontal="left"/>
    </xf>
    <xf numFmtId="0" fontId="7" fillId="0" borderId="50" xfId="1" applyFont="1" applyBorder="1"/>
    <xf numFmtId="0" fontId="5" fillId="0" borderId="47" xfId="1" applyFont="1" applyBorder="1" applyAlignment="1">
      <alignment horizontal="center"/>
    </xf>
    <xf numFmtId="0" fontId="5" fillId="0" borderId="51" xfId="1" applyFont="1" applyBorder="1" applyAlignment="1">
      <alignment horizontal="left" vertical="center" wrapText="1"/>
    </xf>
    <xf numFmtId="0" fontId="5" fillId="0" borderId="52" xfId="1" applyFont="1" applyBorder="1" applyAlignment="1">
      <alignment horizontal="center"/>
    </xf>
    <xf numFmtId="0" fontId="5" fillId="0" borderId="53" xfId="1" applyFont="1" applyBorder="1" applyAlignment="1">
      <alignment horizontal="right"/>
    </xf>
    <xf numFmtId="164" fontId="6" fillId="0" borderId="54" xfId="1" applyNumberFormat="1" applyFont="1" applyBorder="1" applyAlignment="1">
      <alignment horizontal="left"/>
    </xf>
    <xf numFmtId="164" fontId="5" fillId="0" borderId="54" xfId="1" applyNumberFormat="1" applyFont="1" applyBorder="1" applyAlignment="1">
      <alignment horizontal="left"/>
    </xf>
    <xf numFmtId="2" fontId="9" fillId="3" borderId="54" xfId="1" applyNumberFormat="1" applyFont="1" applyFill="1" applyBorder="1" applyAlignment="1">
      <alignment horizontal="center"/>
    </xf>
    <xf numFmtId="2" fontId="9" fillId="3" borderId="53" xfId="1" applyNumberFormat="1" applyFont="1" applyFill="1" applyBorder="1" applyAlignment="1">
      <alignment horizontal="center"/>
    </xf>
    <xf numFmtId="0" fontId="6" fillId="0" borderId="55" xfId="1" applyFont="1" applyBorder="1" applyAlignment="1">
      <alignment horizontal="left"/>
    </xf>
    <xf numFmtId="0" fontId="6" fillId="0" borderId="54" xfId="1" applyFont="1" applyBorder="1" applyAlignment="1">
      <alignment horizontal="left"/>
    </xf>
    <xf numFmtId="0" fontId="6" fillId="0" borderId="54" xfId="1" applyFont="1" applyBorder="1" applyAlignment="1">
      <alignment horizontal="center"/>
    </xf>
    <xf numFmtId="2" fontId="10" fillId="3" borderId="54" xfId="1" applyNumberFormat="1" applyFont="1" applyFill="1" applyBorder="1" applyAlignment="1">
      <alignment horizontal="center"/>
    </xf>
    <xf numFmtId="2" fontId="9" fillId="0" borderId="56" xfId="1" applyNumberFormat="1" applyFont="1" applyFill="1" applyBorder="1" applyAlignment="1">
      <alignment horizontal="center"/>
    </xf>
    <xf numFmtId="0" fontId="6" fillId="0" borderId="57" xfId="1" applyFont="1" applyBorder="1" applyAlignment="1">
      <alignment horizontal="left" vertical="center" wrapText="1"/>
    </xf>
    <xf numFmtId="0" fontId="5" fillId="0" borderId="58" xfId="1" applyFont="1" applyBorder="1" applyAlignment="1">
      <alignment horizontal="right"/>
    </xf>
    <xf numFmtId="2" fontId="5" fillId="0" borderId="58" xfId="1" applyNumberFormat="1" applyFont="1" applyBorder="1" applyAlignment="1">
      <alignment horizontal="center"/>
    </xf>
    <xf numFmtId="164" fontId="5" fillId="0" borderId="59" xfId="1" applyNumberFormat="1" applyFont="1" applyBorder="1"/>
    <xf numFmtId="0" fontId="5" fillId="0" borderId="58" xfId="1" applyFont="1" applyBorder="1"/>
    <xf numFmtId="0" fontId="5" fillId="0" borderId="59" xfId="1" applyFont="1" applyBorder="1"/>
    <xf numFmtId="0" fontId="5" fillId="0" borderId="47" xfId="1" applyFont="1" applyBorder="1"/>
    <xf numFmtId="164" fontId="5" fillId="0" borderId="58" xfId="1" applyNumberFormat="1" applyFont="1" applyBorder="1"/>
    <xf numFmtId="0" fontId="5" fillId="0" borderId="60" xfId="1" applyFont="1" applyBorder="1"/>
    <xf numFmtId="0" fontId="7" fillId="0" borderId="58" xfId="1" applyFont="1" applyBorder="1"/>
    <xf numFmtId="0" fontId="5" fillId="4" borderId="56" xfId="1" applyFont="1" applyFill="1" applyBorder="1"/>
    <xf numFmtId="0" fontId="5" fillId="0" borderId="57" xfId="1" applyFont="1" applyBorder="1" applyAlignment="1">
      <alignment horizontal="left" vertical="center" wrapText="1"/>
    </xf>
    <xf numFmtId="0" fontId="5" fillId="0" borderId="20" xfId="1" applyFont="1" applyBorder="1" applyAlignment="1">
      <alignment horizontal="center"/>
    </xf>
    <xf numFmtId="2" fontId="5" fillId="0" borderId="61" xfId="1" applyNumberFormat="1" applyFont="1" applyBorder="1" applyAlignment="1">
      <alignment horizontal="center"/>
    </xf>
    <xf numFmtId="2" fontId="5" fillId="0" borderId="62" xfId="1" applyNumberFormat="1" applyFont="1" applyBorder="1" applyAlignment="1">
      <alignment horizontal="center"/>
    </xf>
    <xf numFmtId="2" fontId="5" fillId="5" borderId="63" xfId="1" applyNumberFormat="1" applyFont="1" applyFill="1" applyBorder="1" applyAlignment="1">
      <alignment horizontal="center"/>
    </xf>
    <xf numFmtId="2" fontId="5" fillId="5" borderId="60" xfId="1" applyNumberFormat="1" applyFont="1" applyFill="1" applyBorder="1" applyAlignment="1">
      <alignment horizontal="center"/>
    </xf>
    <xf numFmtId="2" fontId="5" fillId="6" borderId="64" xfId="1" applyNumberFormat="1" applyFont="1" applyFill="1" applyBorder="1" applyAlignment="1">
      <alignment horizontal="center"/>
    </xf>
    <xf numFmtId="2" fontId="5" fillId="5" borderId="58" xfId="1" applyNumberFormat="1" applyFont="1" applyFill="1" applyBorder="1" applyAlignment="1">
      <alignment horizontal="center"/>
    </xf>
    <xf numFmtId="164" fontId="5" fillId="6" borderId="59" xfId="1" applyNumberFormat="1" applyFont="1" applyFill="1" applyBorder="1" applyAlignment="1">
      <alignment horizontal="center"/>
    </xf>
    <xf numFmtId="2" fontId="5" fillId="0" borderId="63" xfId="1" applyNumberFormat="1" applyFont="1" applyBorder="1" applyAlignment="1">
      <alignment horizontal="center"/>
    </xf>
    <xf numFmtId="2" fontId="5" fillId="6" borderId="59" xfId="1" applyNumberFormat="1" applyFont="1" applyFill="1" applyBorder="1" applyAlignment="1">
      <alignment horizontal="center"/>
    </xf>
    <xf numFmtId="164" fontId="5" fillId="6" borderId="60" xfId="1" applyNumberFormat="1" applyFont="1" applyFill="1" applyBorder="1" applyAlignment="1">
      <alignment horizontal="center"/>
    </xf>
    <xf numFmtId="164" fontId="5" fillId="0" borderId="61" xfId="1" applyNumberFormat="1" applyFont="1" applyFill="1" applyBorder="1" applyAlignment="1">
      <alignment horizontal="center"/>
    </xf>
    <xf numFmtId="164" fontId="5" fillId="0" borderId="62" xfId="1" applyNumberFormat="1" applyFont="1" applyFill="1" applyBorder="1" applyAlignment="1">
      <alignment horizontal="center"/>
    </xf>
    <xf numFmtId="0" fontId="5" fillId="6" borderId="65" xfId="1" applyFont="1" applyFill="1" applyBorder="1" applyAlignment="1">
      <alignment horizontal="center"/>
    </xf>
    <xf numFmtId="0" fontId="5" fillId="7" borderId="56" xfId="1" applyFont="1" applyFill="1" applyBorder="1" applyAlignment="1">
      <alignment horizontal="center"/>
    </xf>
    <xf numFmtId="2" fontId="5" fillId="5" borderId="66" xfId="1" applyNumberFormat="1" applyFont="1" applyFill="1" applyBorder="1" applyAlignment="1">
      <alignment horizontal="center"/>
    </xf>
    <xf numFmtId="164" fontId="5" fillId="6" borderId="67" xfId="1" applyNumberFormat="1" applyFont="1" applyFill="1" applyBorder="1" applyAlignment="1">
      <alignment horizontal="center"/>
    </xf>
    <xf numFmtId="2" fontId="5" fillId="6" borderId="67" xfId="1" applyNumberFormat="1" applyFont="1" applyFill="1" applyBorder="1" applyAlignment="1">
      <alignment horizontal="center"/>
    </xf>
    <xf numFmtId="2" fontId="5" fillId="6" borderId="68" xfId="1" applyNumberFormat="1" applyFont="1" applyFill="1" applyBorder="1" applyAlignment="1">
      <alignment horizontal="center"/>
    </xf>
    <xf numFmtId="2" fontId="5" fillId="0" borderId="56" xfId="1" applyNumberFormat="1" applyFont="1" applyFill="1" applyBorder="1" applyAlignment="1">
      <alignment horizontal="center"/>
    </xf>
    <xf numFmtId="2" fontId="5" fillId="0" borderId="59" xfId="1" applyNumberFormat="1" applyFont="1" applyFill="1" applyBorder="1" applyAlignment="1">
      <alignment horizontal="center" vertical="center"/>
    </xf>
    <xf numFmtId="2" fontId="5" fillId="0" borderId="61" xfId="1" applyNumberFormat="1" applyFont="1" applyFill="1" applyBorder="1" applyAlignment="1">
      <alignment horizontal="center" vertical="center" wrapText="1"/>
    </xf>
    <xf numFmtId="2" fontId="5" fillId="0" borderId="62" xfId="1" applyNumberFormat="1" applyFont="1" applyFill="1" applyBorder="1" applyAlignment="1">
      <alignment horizontal="center" vertical="center" wrapText="1"/>
    </xf>
    <xf numFmtId="2" fontId="5" fillId="0" borderId="63" xfId="1" applyNumberFormat="1" applyFont="1" applyFill="1" applyBorder="1" applyAlignment="1">
      <alignment horizontal="center" vertical="center" wrapText="1"/>
    </xf>
    <xf numFmtId="2" fontId="5" fillId="0" borderId="60" xfId="1" applyNumberFormat="1" applyFont="1" applyFill="1" applyBorder="1" applyAlignment="1">
      <alignment horizontal="center" vertical="center" wrapText="1"/>
    </xf>
    <xf numFmtId="2" fontId="5" fillId="6" borderId="64" xfId="1" applyNumberFormat="1" applyFont="1" applyFill="1" applyBorder="1" applyAlignment="1">
      <alignment horizontal="center" vertical="center" wrapText="1"/>
    </xf>
    <xf numFmtId="2" fontId="5" fillId="6" borderId="67" xfId="1" applyNumberFormat="1" applyFont="1" applyFill="1" applyBorder="1" applyAlignment="1">
      <alignment horizontal="center" vertical="center" wrapText="1"/>
    </xf>
    <xf numFmtId="2" fontId="5" fillId="6" borderId="60" xfId="1" applyNumberFormat="1" applyFont="1" applyFill="1" applyBorder="1" applyAlignment="1">
      <alignment horizontal="center" vertical="center" wrapText="1"/>
    </xf>
    <xf numFmtId="2" fontId="5" fillId="0" borderId="61" xfId="1" applyNumberFormat="1" applyFont="1" applyBorder="1" applyAlignment="1">
      <alignment horizontal="center" vertical="center" wrapText="1"/>
    </xf>
    <xf numFmtId="2" fontId="5" fillId="0" borderId="63" xfId="1" applyNumberFormat="1" applyFont="1" applyBorder="1" applyAlignment="1">
      <alignment horizontal="center" vertical="center" wrapText="1"/>
    </xf>
    <xf numFmtId="2" fontId="5" fillId="6" borderId="68" xfId="1" applyNumberFormat="1" applyFont="1" applyFill="1" applyBorder="1" applyAlignment="1">
      <alignment horizontal="center" vertical="center" wrapText="1"/>
    </xf>
    <xf numFmtId="2" fontId="5" fillId="0" borderId="69" xfId="1" applyNumberFormat="1" applyFont="1" applyFill="1" applyBorder="1" applyAlignment="1">
      <alignment horizontal="center" vertical="center" wrapText="1"/>
    </xf>
    <xf numFmtId="2" fontId="6" fillId="0" borderId="70" xfId="1" applyNumberFormat="1" applyFont="1" applyBorder="1" applyAlignment="1">
      <alignment horizontal="left" vertical="center" wrapText="1"/>
    </xf>
    <xf numFmtId="0" fontId="18" fillId="0" borderId="60" xfId="1" applyFont="1" applyFill="1" applyBorder="1" applyAlignment="1">
      <alignment vertical="center"/>
    </xf>
    <xf numFmtId="0" fontId="5" fillId="0" borderId="60" xfId="1" applyFont="1" applyFill="1" applyBorder="1" applyAlignment="1">
      <alignment vertical="center"/>
    </xf>
    <xf numFmtId="164" fontId="6" fillId="0" borderId="60" xfId="1" applyNumberFormat="1" applyFont="1" applyFill="1" applyBorder="1" applyAlignment="1">
      <alignment horizontal="center" vertical="center"/>
    </xf>
    <xf numFmtId="164" fontId="5" fillId="0" borderId="60" xfId="1" applyNumberFormat="1" applyFont="1" applyFill="1" applyBorder="1" applyAlignment="1">
      <alignment horizontal="center" vertical="center"/>
    </xf>
    <xf numFmtId="0" fontId="6" fillId="0" borderId="60" xfId="1" applyFont="1" applyFill="1" applyBorder="1" applyAlignment="1">
      <alignment horizontal="left" vertical="center" wrapText="1"/>
    </xf>
    <xf numFmtId="0" fontId="17" fillId="0" borderId="3" xfId="0" applyFont="1" applyBorder="1" applyAlignment="1">
      <alignment vertical="top"/>
    </xf>
    <xf numFmtId="1" fontId="6" fillId="0" borderId="42" xfId="1" applyNumberFormat="1" applyFont="1" applyFill="1" applyBorder="1" applyAlignment="1">
      <alignment horizontal="center" vertical="center"/>
    </xf>
    <xf numFmtId="1" fontId="5" fillId="8" borderId="40" xfId="1" applyNumberFormat="1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/>
    </xf>
    <xf numFmtId="0" fontId="6" fillId="0" borderId="71" xfId="0" applyFont="1" applyFill="1" applyBorder="1" applyAlignment="1">
      <alignment horizontal="center"/>
    </xf>
    <xf numFmtId="1" fontId="5" fillId="0" borderId="56" xfId="1" applyNumberFormat="1" applyFont="1" applyFill="1" applyBorder="1" applyAlignment="1">
      <alignment horizontal="center" vertical="center"/>
    </xf>
    <xf numFmtId="0" fontId="6" fillId="0" borderId="57" xfId="1" applyFont="1" applyFill="1" applyBorder="1" applyAlignment="1">
      <alignment horizontal="left" vertical="center" wrapText="1"/>
    </xf>
    <xf numFmtId="0" fontId="12" fillId="0" borderId="57" xfId="1" applyFont="1" applyFill="1" applyBorder="1" applyAlignment="1">
      <alignment horizontal="left" vertical="center" wrapText="1"/>
    </xf>
    <xf numFmtId="1" fontId="5" fillId="0" borderId="60" xfId="1" applyNumberFormat="1" applyFont="1" applyFill="1" applyBorder="1" applyAlignment="1">
      <alignment horizontal="center" vertical="center"/>
    </xf>
    <xf numFmtId="164" fontId="6" fillId="2" borderId="60" xfId="1" applyNumberFormat="1" applyFont="1" applyFill="1" applyBorder="1" applyAlignment="1">
      <alignment horizontal="center" vertical="center"/>
    </xf>
    <xf numFmtId="1" fontId="5" fillId="9" borderId="40" xfId="1" applyNumberFormat="1" applyFont="1" applyFill="1" applyBorder="1" applyAlignment="1">
      <alignment horizontal="center" vertical="center"/>
    </xf>
    <xf numFmtId="1" fontId="6" fillId="9" borderId="42" xfId="1" applyNumberFormat="1" applyFont="1" applyFill="1" applyBorder="1" applyAlignment="1">
      <alignment horizontal="center" vertical="center"/>
    </xf>
    <xf numFmtId="0" fontId="19" fillId="0" borderId="29" xfId="0" applyFont="1" applyFill="1" applyBorder="1"/>
    <xf numFmtId="0" fontId="3" fillId="0" borderId="29" xfId="1" applyFill="1" applyBorder="1"/>
    <xf numFmtId="0" fontId="6" fillId="0" borderId="29" xfId="0" applyFont="1" applyFill="1" applyBorder="1" applyAlignment="1">
      <alignment horizontal="center"/>
    </xf>
    <xf numFmtId="1" fontId="6" fillId="0" borderId="29" xfId="1" applyNumberFormat="1" applyFont="1" applyFill="1" applyBorder="1" applyAlignment="1">
      <alignment horizontal="center" vertical="center"/>
    </xf>
    <xf numFmtId="1" fontId="5" fillId="0" borderId="29" xfId="1" applyNumberFormat="1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/>
    </xf>
    <xf numFmtId="1" fontId="5" fillId="0" borderId="72" xfId="1" applyNumberFormat="1" applyFont="1" applyFill="1" applyBorder="1" applyAlignment="1">
      <alignment horizontal="center" vertical="center"/>
    </xf>
    <xf numFmtId="1" fontId="5" fillId="0" borderId="73" xfId="1" applyNumberFormat="1" applyFont="1" applyFill="1" applyBorder="1" applyAlignment="1">
      <alignment horizontal="center" vertical="center"/>
    </xf>
    <xf numFmtId="0" fontId="3" fillId="0" borderId="73" xfId="1" applyFont="1" applyFill="1" applyBorder="1" applyAlignment="1">
      <alignment horizontal="left"/>
    </xf>
    <xf numFmtId="0" fontId="0" fillId="0" borderId="74" xfId="0" applyFill="1" applyBorder="1"/>
    <xf numFmtId="0" fontId="19" fillId="0" borderId="72" xfId="0" applyFont="1" applyFill="1" applyBorder="1"/>
    <xf numFmtId="0" fontId="3" fillId="0" borderId="72" xfId="1" applyFill="1" applyBorder="1"/>
    <xf numFmtId="0" fontId="6" fillId="0" borderId="72" xfId="0" applyFont="1" applyFill="1" applyBorder="1" applyAlignment="1">
      <alignment horizontal="center"/>
    </xf>
    <xf numFmtId="1" fontId="6" fillId="0" borderId="72" xfId="1" applyNumberFormat="1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/>
    </xf>
    <xf numFmtId="0" fontId="3" fillId="0" borderId="72" xfId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5" fillId="0" borderId="57" xfId="1" applyFont="1" applyFill="1" applyBorder="1" applyAlignment="1">
      <alignment horizontal="left" vertical="center" wrapText="1"/>
    </xf>
    <xf numFmtId="0" fontId="18" fillId="0" borderId="72" xfId="1" applyFont="1" applyFill="1" applyBorder="1" applyAlignment="1">
      <alignment vertical="center"/>
    </xf>
    <xf numFmtId="0" fontId="5" fillId="0" borderId="72" xfId="1" applyFont="1" applyFill="1" applyBorder="1" applyAlignment="1">
      <alignment vertical="center"/>
    </xf>
    <xf numFmtId="164" fontId="6" fillId="0" borderId="72" xfId="1" applyNumberFormat="1" applyFont="1" applyFill="1" applyBorder="1" applyAlignment="1">
      <alignment horizontal="center" vertical="center"/>
    </xf>
    <xf numFmtId="1" fontId="16" fillId="0" borderId="72" xfId="1" applyNumberFormat="1" applyFont="1" applyFill="1" applyBorder="1" applyAlignment="1">
      <alignment horizontal="center" vertical="center"/>
    </xf>
    <xf numFmtId="0" fontId="6" fillId="0" borderId="72" xfId="1" applyFont="1" applyFill="1" applyBorder="1" applyAlignment="1">
      <alignment horizontal="left" vertical="center" wrapText="1"/>
    </xf>
    <xf numFmtId="0" fontId="6" fillId="0" borderId="75" xfId="0" applyFont="1" applyFill="1" applyBorder="1" applyAlignment="1">
      <alignment horizontal="center"/>
    </xf>
    <xf numFmtId="0" fontId="6" fillId="0" borderId="76" xfId="0" applyFont="1" applyFill="1" applyBorder="1" applyAlignment="1">
      <alignment horizontal="center"/>
    </xf>
    <xf numFmtId="1" fontId="5" fillId="0" borderId="77" xfId="1" applyNumberFormat="1" applyFont="1" applyFill="1" applyBorder="1" applyAlignment="1">
      <alignment horizontal="center" vertical="center"/>
    </xf>
    <xf numFmtId="0" fontId="6" fillId="0" borderId="78" xfId="1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1" fontId="5" fillId="9" borderId="32" xfId="1" applyNumberFormat="1" applyFont="1" applyFill="1" applyBorder="1" applyAlignment="1">
      <alignment horizontal="center" vertical="center"/>
    </xf>
    <xf numFmtId="0" fontId="11" fillId="9" borderId="30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1" fontId="6" fillId="9" borderId="31" xfId="1" applyNumberFormat="1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/>
    </xf>
    <xf numFmtId="0" fontId="6" fillId="9" borderId="33" xfId="0" applyFont="1" applyFill="1" applyBorder="1" applyAlignment="1">
      <alignment horizontal="center" vertical="center"/>
    </xf>
    <xf numFmtId="1" fontId="6" fillId="9" borderId="34" xfId="1" applyNumberFormat="1" applyFont="1" applyFill="1" applyBorder="1" applyAlignment="1">
      <alignment horizontal="center" vertical="center"/>
    </xf>
    <xf numFmtId="1" fontId="5" fillId="9" borderId="35" xfId="1" applyNumberFormat="1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/>
    </xf>
    <xf numFmtId="0" fontId="6" fillId="9" borderId="71" xfId="0" applyFont="1" applyFill="1" applyBorder="1" applyAlignment="1">
      <alignment horizontal="center"/>
    </xf>
    <xf numFmtId="0" fontId="6" fillId="0" borderId="36" xfId="0" applyFont="1" applyBorder="1" applyAlignment="1">
      <alignment vertical="top"/>
    </xf>
    <xf numFmtId="0" fontId="6" fillId="0" borderId="33" xfId="0" applyFont="1" applyBorder="1" applyAlignment="1">
      <alignment vertical="top"/>
    </xf>
    <xf numFmtId="0" fontId="13" fillId="9" borderId="3" xfId="0" applyFont="1" applyFill="1" applyBorder="1" applyAlignment="1">
      <alignment vertical="top"/>
    </xf>
    <xf numFmtId="0" fontId="6" fillId="9" borderId="3" xfId="0" applyFont="1" applyFill="1" applyBorder="1" applyAlignment="1">
      <alignment vertical="top"/>
    </xf>
    <xf numFmtId="1" fontId="5" fillId="9" borderId="56" xfId="1" applyNumberFormat="1" applyFont="1" applyFill="1" applyBorder="1" applyAlignment="1">
      <alignment horizontal="center" vertical="center"/>
    </xf>
    <xf numFmtId="0" fontId="0" fillId="9" borderId="74" xfId="0" applyFill="1" applyBorder="1"/>
    <xf numFmtId="0" fontId="6" fillId="0" borderId="79" xfId="0" applyFont="1" applyFill="1" applyBorder="1" applyAlignment="1">
      <alignment horizontal="center"/>
    </xf>
    <xf numFmtId="0" fontId="13" fillId="9" borderId="37" xfId="0" applyFont="1" applyFill="1" applyBorder="1" applyAlignment="1">
      <alignment vertical="top"/>
    </xf>
    <xf numFmtId="0" fontId="13" fillId="9" borderId="30" xfId="0" applyFont="1" applyFill="1" applyBorder="1" applyAlignment="1">
      <alignment vertical="top"/>
    </xf>
    <xf numFmtId="0" fontId="5" fillId="0" borderId="28" xfId="1" applyFont="1" applyFill="1" applyBorder="1" applyAlignment="1">
      <alignment vertical="center"/>
    </xf>
  </cellXfs>
  <cellStyles count="2">
    <cellStyle name="Excel Built-in Normal" xfId="1"/>
    <cellStyle name="Normal" xfId="0" builtinId="0"/>
  </cellStyles>
  <dxfs count="52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CC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Y58"/>
  <sheetViews>
    <sheetView tabSelected="1" zoomScale="80" zoomScaleNormal="80" workbookViewId="0">
      <selection activeCell="E17" sqref="E17"/>
    </sheetView>
  </sheetViews>
  <sheetFormatPr defaultRowHeight="15" x14ac:dyDescent="0.25"/>
  <cols>
    <col min="1" max="1" width="7.125" style="67" customWidth="1"/>
    <col min="2" max="2" width="18.25" customWidth="1"/>
    <col min="3" max="3" width="12.875" bestFit="1" customWidth="1"/>
    <col min="4" max="5" width="7.125" customWidth="1"/>
    <col min="6" max="6" width="7.125" hidden="1" customWidth="1"/>
    <col min="7" max="7" width="7.125" customWidth="1"/>
  </cols>
  <sheetData>
    <row r="1" spans="1:7" ht="15.75" customHeight="1" thickTop="1" thickBot="1" x14ac:dyDescent="0.3">
      <c r="A1" s="34" t="s">
        <v>67</v>
      </c>
      <c r="B1" s="5"/>
      <c r="C1" s="5"/>
      <c r="D1" s="5"/>
      <c r="E1" s="5"/>
      <c r="F1" s="5"/>
      <c r="G1" s="6"/>
    </row>
    <row r="2" spans="1:7" ht="15.75" customHeight="1" x14ac:dyDescent="0.25">
      <c r="A2" s="37"/>
      <c r="B2" s="38"/>
      <c r="C2" s="9" t="s">
        <v>8</v>
      </c>
      <c r="D2" s="10" t="s">
        <v>16</v>
      </c>
      <c r="E2" s="10"/>
      <c r="F2" s="10"/>
      <c r="G2" s="11"/>
    </row>
    <row r="3" spans="1:7" ht="15.75" customHeight="1" thickBot="1" x14ac:dyDescent="0.3">
      <c r="A3" s="29"/>
      <c r="B3" s="40"/>
      <c r="C3" s="12" t="s">
        <v>17</v>
      </c>
      <c r="D3" s="15" t="s">
        <v>18</v>
      </c>
      <c r="E3" s="14"/>
      <c r="F3" s="14"/>
      <c r="G3" s="13" t="s">
        <v>19</v>
      </c>
    </row>
    <row r="4" spans="1:7" ht="15.75" customHeight="1" thickBot="1" x14ac:dyDescent="0.3">
      <c r="A4" s="42"/>
      <c r="B4" s="43"/>
      <c r="C4" s="16" t="s">
        <v>0</v>
      </c>
      <c r="D4" s="18" t="s">
        <v>20</v>
      </c>
      <c r="E4" s="18"/>
      <c r="F4" s="18"/>
      <c r="G4" s="19"/>
    </row>
    <row r="5" spans="1:7" ht="15.75" customHeight="1" thickBot="1" x14ac:dyDescent="0.3">
      <c r="A5" s="42"/>
      <c r="B5" s="43"/>
      <c r="C5" s="20" t="s">
        <v>2</v>
      </c>
      <c r="D5" s="21">
        <v>0.5</v>
      </c>
      <c r="E5" s="22">
        <v>0.5</v>
      </c>
      <c r="F5" s="22" t="s">
        <v>11</v>
      </c>
      <c r="G5" s="23">
        <v>1</v>
      </c>
    </row>
    <row r="6" spans="1:7" ht="15.75" customHeight="1" thickBot="1" x14ac:dyDescent="0.3">
      <c r="A6" s="42"/>
      <c r="B6" s="44"/>
      <c r="C6" s="45" t="s">
        <v>13</v>
      </c>
      <c r="D6" s="25">
        <v>10</v>
      </c>
      <c r="E6" s="24">
        <v>10</v>
      </c>
      <c r="F6" s="24"/>
      <c r="G6" s="46">
        <v>20</v>
      </c>
    </row>
    <row r="7" spans="1:7" ht="15.75" customHeight="1" thickBot="1" x14ac:dyDescent="0.25">
      <c r="A7" s="47"/>
      <c r="B7" s="48"/>
      <c r="C7" s="26"/>
      <c r="D7" s="27" t="s">
        <v>24</v>
      </c>
      <c r="E7" s="27" t="s">
        <v>15</v>
      </c>
      <c r="F7" s="27"/>
      <c r="G7" s="28" t="s">
        <v>25</v>
      </c>
    </row>
    <row r="8" spans="1:7" ht="15.75" customHeight="1" thickBot="1" x14ac:dyDescent="0.25">
      <c r="A8" s="29"/>
      <c r="B8" s="30" t="s">
        <v>26</v>
      </c>
      <c r="C8" s="30"/>
      <c r="D8" s="49"/>
      <c r="E8" s="49"/>
      <c r="F8" s="49"/>
      <c r="G8" s="50"/>
    </row>
    <row r="9" spans="1:7" ht="15.75" customHeight="1" x14ac:dyDescent="0.2">
      <c r="A9" s="29">
        <v>1</v>
      </c>
      <c r="B9" s="56" t="s">
        <v>31</v>
      </c>
      <c r="C9" s="56" t="s">
        <v>32</v>
      </c>
      <c r="D9" s="55">
        <v>36</v>
      </c>
      <c r="E9" s="58">
        <v>32</v>
      </c>
      <c r="F9" s="53"/>
      <c r="G9" s="54">
        <f t="shared" ref="G9:G18" si="0">AVERAGE(D9:E9)</f>
        <v>34</v>
      </c>
    </row>
    <row r="10" spans="1:7" ht="15.75" customHeight="1" x14ac:dyDescent="0.2">
      <c r="A10" s="29">
        <v>2</v>
      </c>
      <c r="B10" s="56" t="s">
        <v>79</v>
      </c>
      <c r="C10" s="56" t="s">
        <v>80</v>
      </c>
      <c r="D10" s="74">
        <v>4</v>
      </c>
      <c r="E10" s="57">
        <v>1</v>
      </c>
      <c r="F10" s="73"/>
      <c r="G10" s="54">
        <f t="shared" si="0"/>
        <v>2.5</v>
      </c>
    </row>
    <row r="11" spans="1:7" ht="15.75" customHeight="1" x14ac:dyDescent="0.2">
      <c r="A11" s="29">
        <v>3</v>
      </c>
      <c r="B11" s="56" t="s">
        <v>81</v>
      </c>
      <c r="C11" s="56" t="s">
        <v>82</v>
      </c>
      <c r="D11" s="51">
        <v>38</v>
      </c>
      <c r="E11" s="52">
        <v>8</v>
      </c>
      <c r="F11" s="75"/>
      <c r="G11" s="54">
        <f t="shared" si="0"/>
        <v>23</v>
      </c>
    </row>
    <row r="12" spans="1:7" ht="15.75" customHeight="1" thickBot="1" x14ac:dyDescent="0.25">
      <c r="A12" s="29">
        <v>4</v>
      </c>
      <c r="B12" s="56" t="s">
        <v>41</v>
      </c>
      <c r="C12" s="56" t="s">
        <v>42</v>
      </c>
      <c r="D12" s="55">
        <v>51</v>
      </c>
      <c r="E12" s="58">
        <v>89</v>
      </c>
      <c r="F12" s="53"/>
      <c r="G12" s="54">
        <f t="shared" si="0"/>
        <v>70</v>
      </c>
    </row>
    <row r="13" spans="1:7" ht="15.75" customHeight="1" thickBot="1" x14ac:dyDescent="0.25">
      <c r="A13" s="29"/>
      <c r="B13" s="30" t="s">
        <v>43</v>
      </c>
      <c r="C13" s="30"/>
      <c r="D13" s="49"/>
      <c r="E13" s="49"/>
      <c r="F13" s="49"/>
      <c r="G13" s="59"/>
    </row>
    <row r="14" spans="1:7" ht="15.75" customHeight="1" x14ac:dyDescent="0.2">
      <c r="A14" s="29">
        <v>5</v>
      </c>
      <c r="B14" s="56" t="s">
        <v>83</v>
      </c>
      <c r="C14" s="56" t="s">
        <v>32</v>
      </c>
      <c r="D14" s="51">
        <v>17</v>
      </c>
      <c r="E14" s="52">
        <v>36</v>
      </c>
      <c r="F14" s="53"/>
      <c r="G14" s="54">
        <f t="shared" si="0"/>
        <v>26.5</v>
      </c>
    </row>
    <row r="15" spans="1:7" ht="15.75" customHeight="1" x14ac:dyDescent="0.2">
      <c r="A15" s="29">
        <v>6</v>
      </c>
      <c r="B15" s="217" t="s">
        <v>84</v>
      </c>
      <c r="C15" s="217" t="s">
        <v>85</v>
      </c>
      <c r="D15" s="76"/>
      <c r="E15" s="77"/>
      <c r="F15" s="78"/>
      <c r="G15" s="79"/>
    </row>
    <row r="16" spans="1:7" ht="15.75" customHeight="1" x14ac:dyDescent="0.2">
      <c r="A16" s="29">
        <v>7</v>
      </c>
      <c r="B16" s="56" t="s">
        <v>91</v>
      </c>
      <c r="C16" s="56" t="s">
        <v>92</v>
      </c>
      <c r="D16" s="51">
        <v>37</v>
      </c>
      <c r="E16" s="52">
        <v>51</v>
      </c>
      <c r="F16" s="53"/>
      <c r="G16" s="54">
        <f t="shared" si="0"/>
        <v>44</v>
      </c>
    </row>
    <row r="17" spans="1:7" ht="15.75" customHeight="1" x14ac:dyDescent="0.2">
      <c r="A17" s="29">
        <v>8</v>
      </c>
      <c r="B17" s="70" t="s">
        <v>90</v>
      </c>
      <c r="C17" s="70" t="s">
        <v>93</v>
      </c>
      <c r="D17" s="51">
        <v>7</v>
      </c>
      <c r="E17" s="52">
        <v>0</v>
      </c>
      <c r="F17" s="53"/>
      <c r="G17" s="54">
        <f t="shared" si="0"/>
        <v>3.5</v>
      </c>
    </row>
    <row r="18" spans="1:7" ht="15.75" customHeight="1" thickBot="1" x14ac:dyDescent="0.25">
      <c r="A18" s="29">
        <v>9</v>
      </c>
      <c r="B18" s="56" t="s">
        <v>86</v>
      </c>
      <c r="C18" s="56" t="s">
        <v>87</v>
      </c>
      <c r="D18" s="51">
        <v>86</v>
      </c>
      <c r="E18" s="52">
        <v>87</v>
      </c>
      <c r="F18" s="53"/>
      <c r="G18" s="54">
        <f t="shared" si="0"/>
        <v>86.5</v>
      </c>
    </row>
    <row r="19" spans="1:7" ht="15.75" customHeight="1" thickBot="1" x14ac:dyDescent="0.3">
      <c r="A19" s="29"/>
      <c r="B19" s="60" t="s">
        <v>54</v>
      </c>
      <c r="C19" s="31"/>
      <c r="D19" s="61"/>
      <c r="E19" s="61"/>
      <c r="F19" s="62"/>
      <c r="G19" s="32"/>
    </row>
    <row r="20" spans="1:7" ht="15.75" customHeight="1" x14ac:dyDescent="0.2">
      <c r="A20" s="29">
        <v>10</v>
      </c>
      <c r="B20" s="217" t="s">
        <v>69</v>
      </c>
      <c r="C20" s="217" t="s">
        <v>68</v>
      </c>
      <c r="D20" s="76"/>
      <c r="E20" s="77"/>
      <c r="F20" s="78"/>
      <c r="G20" s="79"/>
    </row>
    <row r="21" spans="1:7" ht="15.75" customHeight="1" thickBot="1" x14ac:dyDescent="0.25">
      <c r="A21" s="29">
        <v>11</v>
      </c>
      <c r="B21" s="56" t="s">
        <v>70</v>
      </c>
      <c r="C21" s="56" t="s">
        <v>71</v>
      </c>
      <c r="D21" s="51">
        <v>0</v>
      </c>
      <c r="E21" s="52">
        <v>10</v>
      </c>
      <c r="F21" s="53"/>
      <c r="G21" s="54">
        <f t="shared" ref="G21" si="1">AVERAGE(D21:E21)</f>
        <v>5</v>
      </c>
    </row>
    <row r="22" spans="1:7" ht="15.75" customHeight="1" thickBot="1" x14ac:dyDescent="0.3">
      <c r="A22" s="29"/>
      <c r="B22" s="63" t="s">
        <v>57</v>
      </c>
      <c r="C22" s="64"/>
      <c r="D22" s="65"/>
      <c r="E22" s="65"/>
      <c r="F22" s="66"/>
      <c r="G22" s="59"/>
    </row>
    <row r="23" spans="1:7" ht="15.75" customHeight="1" x14ac:dyDescent="0.25">
      <c r="A23" s="67">
        <v>12</v>
      </c>
      <c r="B23" s="56" t="s">
        <v>88</v>
      </c>
      <c r="C23" s="56" t="s">
        <v>89</v>
      </c>
      <c r="D23" s="51">
        <v>86</v>
      </c>
      <c r="E23" s="52">
        <v>100</v>
      </c>
      <c r="F23" s="53"/>
      <c r="G23" s="54">
        <f t="shared" ref="G23" si="2">AVERAGE(D23:E23)</f>
        <v>93</v>
      </c>
    </row>
    <row r="24" spans="1:7" ht="15.75" customHeight="1" x14ac:dyDescent="0.25">
      <c r="A24" s="67">
        <v>13</v>
      </c>
      <c r="B24" s="217" t="s">
        <v>76</v>
      </c>
      <c r="C24" s="217" t="s">
        <v>32</v>
      </c>
      <c r="D24" s="76">
        <v>0</v>
      </c>
      <c r="E24" s="77"/>
      <c r="F24" s="78"/>
      <c r="G24" s="79"/>
    </row>
    <row r="25" spans="1:7" x14ac:dyDescent="0.25">
      <c r="A25" s="67">
        <v>14</v>
      </c>
      <c r="B25" s="56" t="s">
        <v>60</v>
      </c>
      <c r="C25" s="56" t="s">
        <v>61</v>
      </c>
      <c r="D25" s="74">
        <v>34</v>
      </c>
      <c r="E25" s="57">
        <v>64</v>
      </c>
      <c r="F25" s="53"/>
      <c r="G25" s="54">
        <f t="shared" ref="G25:G26" si="3">AVERAGE(D25:E25)</f>
        <v>49</v>
      </c>
    </row>
    <row r="26" spans="1:7" ht="15.75" customHeight="1" x14ac:dyDescent="0.25">
      <c r="A26" s="67">
        <v>15</v>
      </c>
      <c r="B26" s="56" t="s">
        <v>77</v>
      </c>
      <c r="C26" s="56" t="s">
        <v>78</v>
      </c>
      <c r="D26" s="51">
        <v>71</v>
      </c>
      <c r="E26" s="52">
        <v>68</v>
      </c>
      <c r="F26" s="53"/>
      <c r="G26" s="54">
        <f t="shared" si="3"/>
        <v>69.5</v>
      </c>
    </row>
    <row r="27" spans="1:7" ht="15.75" customHeight="1" thickBot="1" x14ac:dyDescent="0.3">
      <c r="A27" s="67">
        <v>16</v>
      </c>
      <c r="B27" s="217" t="s">
        <v>128</v>
      </c>
      <c r="C27" s="217" t="s">
        <v>129</v>
      </c>
      <c r="D27" s="76">
        <v>0</v>
      </c>
      <c r="E27" s="77"/>
      <c r="F27" s="175"/>
      <c r="G27" s="174"/>
    </row>
    <row r="28" spans="1:7" ht="15.75" customHeight="1" thickBot="1" x14ac:dyDescent="0.3">
      <c r="B28" s="80" t="s">
        <v>94</v>
      </c>
      <c r="C28" s="80"/>
      <c r="D28" s="81"/>
      <c r="E28" s="82"/>
      <c r="F28" s="82"/>
      <c r="G28" s="83"/>
    </row>
    <row r="29" spans="1:7" ht="15.75" customHeight="1" thickBot="1" x14ac:dyDescent="0.3">
      <c r="B29" s="89" t="s">
        <v>95</v>
      </c>
      <c r="C29" s="84" t="s">
        <v>96</v>
      </c>
      <c r="D29" s="85">
        <v>72</v>
      </c>
      <c r="E29" s="86">
        <v>80</v>
      </c>
      <c r="F29" s="87"/>
      <c r="G29" s="88">
        <f t="shared" ref="G29" si="4">AVERAGE(D29:E29)</f>
        <v>76</v>
      </c>
    </row>
    <row r="30" spans="1:7" ht="15.75" customHeight="1" thickBot="1" x14ac:dyDescent="0.25">
      <c r="A30" s="29"/>
      <c r="B30" s="224" t="s">
        <v>66</v>
      </c>
      <c r="C30" s="224"/>
      <c r="D30" s="224"/>
      <c r="E30" s="224"/>
      <c r="F30" s="224"/>
      <c r="G30" s="224"/>
    </row>
    <row r="31" spans="1:7" ht="15.75" customHeight="1" x14ac:dyDescent="0.2">
      <c r="A31" s="69">
        <v>17</v>
      </c>
      <c r="B31" s="222" t="s">
        <v>72</v>
      </c>
      <c r="C31" s="223" t="s">
        <v>73</v>
      </c>
      <c r="D31" s="206"/>
      <c r="E31" s="207"/>
      <c r="F31" s="208"/>
      <c r="G31" s="205"/>
    </row>
    <row r="32" spans="1:7" ht="15.75" customHeight="1" thickBot="1" x14ac:dyDescent="0.25">
      <c r="A32" s="69">
        <v>18</v>
      </c>
      <c r="B32" s="72" t="s">
        <v>74</v>
      </c>
      <c r="C32" s="71" t="s">
        <v>75</v>
      </c>
      <c r="D32" s="209"/>
      <c r="E32" s="210"/>
      <c r="F32" s="211"/>
      <c r="G32" s="212"/>
    </row>
    <row r="33" spans="2:7" ht="15.75" customHeight="1" thickTop="1" x14ac:dyDescent="0.25">
      <c r="D33">
        <f t="shared" ref="D33:G33" si="5">AVERAGE(D9:D30)</f>
        <v>35.93333333333333</v>
      </c>
      <c r="E33">
        <f t="shared" si="5"/>
        <v>48.153846153846153</v>
      </c>
      <c r="F33" t="e">
        <f t="shared" si="5"/>
        <v>#DIV/0!</v>
      </c>
      <c r="G33">
        <f t="shared" si="5"/>
        <v>44.807692307692307</v>
      </c>
    </row>
    <row r="35" spans="2:7" x14ac:dyDescent="0.25">
      <c r="B35" t="s">
        <v>135</v>
      </c>
      <c r="D35">
        <v>46</v>
      </c>
      <c r="E35">
        <v>65</v>
      </c>
    </row>
    <row r="37" spans="2:7" ht="15.75" customHeight="1" x14ac:dyDescent="0.25">
      <c r="B37" s="33"/>
      <c r="C37" s="68"/>
    </row>
    <row r="38" spans="2:7" ht="15.75" customHeight="1" x14ac:dyDescent="0.25">
      <c r="B38" s="68"/>
      <c r="C38" s="68"/>
    </row>
    <row r="39" spans="2:7" ht="15.75" customHeight="1" x14ac:dyDescent="0.25">
      <c r="B39" s="68"/>
      <c r="C39" s="68"/>
    </row>
    <row r="40" spans="2:7" ht="15.75" customHeight="1" x14ac:dyDescent="0.25">
      <c r="B40" s="68"/>
      <c r="C40" s="68"/>
    </row>
    <row r="41" spans="2:7" ht="15.75" customHeight="1" x14ac:dyDescent="0.25">
      <c r="B41" s="68"/>
      <c r="C41" s="68"/>
    </row>
    <row r="42" spans="2:7" ht="15.75" customHeight="1" x14ac:dyDescent="0.25">
      <c r="B42" s="68"/>
      <c r="C42" s="68"/>
    </row>
    <row r="43" spans="2:7" ht="15.75" customHeight="1" x14ac:dyDescent="0.25">
      <c r="B43" s="33"/>
    </row>
    <row r="44" spans="2:7" ht="15.75" customHeight="1" x14ac:dyDescent="0.25">
      <c r="B44" s="68"/>
    </row>
    <row r="45" spans="2:7" ht="15.75" customHeight="1" x14ac:dyDescent="0.25">
      <c r="B45" s="68"/>
    </row>
    <row r="46" spans="2:7" ht="15.75" customHeight="1" x14ac:dyDescent="0.25">
      <c r="B46" s="68"/>
      <c r="C46" s="68"/>
    </row>
    <row r="47" spans="2:7" ht="15.75" customHeight="1" x14ac:dyDescent="0.25">
      <c r="B47" s="68"/>
    </row>
    <row r="49" spans="2:3" ht="15.75" customHeight="1" x14ac:dyDescent="0.25">
      <c r="B49" s="33"/>
    </row>
    <row r="50" spans="2:3" ht="15.75" customHeight="1" x14ac:dyDescent="0.25">
      <c r="B50" s="68"/>
      <c r="C50" s="68"/>
    </row>
    <row r="51" spans="2:3" ht="15.75" customHeight="1" x14ac:dyDescent="0.25">
      <c r="B51" s="68"/>
      <c r="C51" s="68"/>
    </row>
    <row r="52" spans="2:3" ht="15.75" customHeight="1" x14ac:dyDescent="0.25">
      <c r="B52" s="68"/>
      <c r="C52" s="68"/>
    </row>
    <row r="53" spans="2:3" ht="15.75" customHeight="1" x14ac:dyDescent="0.25">
      <c r="B53" s="68"/>
    </row>
    <row r="55" spans="2:3" ht="15.75" customHeight="1" x14ac:dyDescent="0.25">
      <c r="B55" s="33"/>
    </row>
    <row r="56" spans="2:3" ht="15.75" customHeight="1" x14ac:dyDescent="0.25">
      <c r="B56" s="68"/>
      <c r="C56" s="68"/>
    </row>
    <row r="57" spans="2:3" ht="15.75" customHeight="1" x14ac:dyDescent="0.25">
      <c r="B57" s="68"/>
      <c r="C57" s="68"/>
    </row>
    <row r="58" spans="2:3" ht="15.75" customHeight="1" x14ac:dyDescent="0.25">
      <c r="B58" s="68"/>
    </row>
  </sheetData>
  <mergeCells count="1">
    <mergeCell ref="B30:G30"/>
  </mergeCells>
  <conditionalFormatting sqref="E22:G22 E19:G19 E13:G13 F12:G12 F20:G21 D14:G18 D28:G28 D9:G11">
    <cfRule type="cellIs" dxfId="50" priority="178" stopIfTrue="1" operator="lessThan">
      <formula>40</formula>
    </cfRule>
  </conditionalFormatting>
  <conditionalFormatting sqref="D19 D22 D13">
    <cfRule type="cellIs" dxfId="49" priority="176" stopIfTrue="1" operator="lessThan">
      <formula>40</formula>
    </cfRule>
  </conditionalFormatting>
  <conditionalFormatting sqref="F26:G27">
    <cfRule type="cellIs" dxfId="48" priority="172" stopIfTrue="1" operator="lessThan">
      <formula>40</formula>
    </cfRule>
  </conditionalFormatting>
  <conditionalFormatting sqref="F23:G24">
    <cfRule type="cellIs" dxfId="40" priority="94" stopIfTrue="1" operator="lessThan">
      <formula>40</formula>
    </cfRule>
  </conditionalFormatting>
  <conditionalFormatting sqref="D12:E12">
    <cfRule type="cellIs" dxfId="39" priority="40" stopIfTrue="1" operator="lessThan">
      <formula>40</formula>
    </cfRule>
  </conditionalFormatting>
  <conditionalFormatting sqref="D20:E21">
    <cfRule type="cellIs" dxfId="38" priority="33" stopIfTrue="1" operator="lessThan">
      <formula>40</formula>
    </cfRule>
  </conditionalFormatting>
  <conditionalFormatting sqref="D26:E27">
    <cfRule type="cellIs" dxfId="37" priority="32" stopIfTrue="1" operator="lessThan">
      <formula>40</formula>
    </cfRule>
  </conditionalFormatting>
  <conditionalFormatting sqref="D23:E24">
    <cfRule type="cellIs" dxfId="36" priority="31" stopIfTrue="1" operator="lessThan">
      <formula>40</formula>
    </cfRule>
  </conditionalFormatting>
  <conditionalFormatting sqref="F25:G25">
    <cfRule type="cellIs" dxfId="35" priority="24" stopIfTrue="1" operator="lessThan">
      <formula>40</formula>
    </cfRule>
  </conditionalFormatting>
  <conditionalFormatting sqref="D25:E25">
    <cfRule type="cellIs" dxfId="34" priority="23" stopIfTrue="1" operator="lessThan">
      <formula>40</formula>
    </cfRule>
  </conditionalFormatting>
  <conditionalFormatting sqref="F31:G32">
    <cfRule type="cellIs" dxfId="33" priority="22" stopIfTrue="1" operator="lessThan">
      <formula>40</formula>
    </cfRule>
  </conditionalFormatting>
  <conditionalFormatting sqref="D31:E32">
    <cfRule type="cellIs" dxfId="32" priority="19" stopIfTrue="1" operator="lessThan">
      <formula>40</formula>
    </cfRule>
  </conditionalFormatting>
  <conditionalFormatting sqref="D29:G29">
    <cfRule type="cellIs" dxfId="30" priority="15" stopIfTrue="1" operator="lessThan">
      <formula>40</formula>
    </cfRule>
  </conditionalFormatting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AD35"/>
  <sheetViews>
    <sheetView zoomScale="80" zoomScaleNormal="80" workbookViewId="0">
      <selection activeCell="B23" sqref="B23"/>
    </sheetView>
  </sheetViews>
  <sheetFormatPr defaultRowHeight="12.75" x14ac:dyDescent="0.2"/>
  <cols>
    <col min="2" max="2" width="13.875" customWidth="1"/>
    <col min="3" max="3" width="15.125" customWidth="1"/>
    <col min="7" max="7" width="0" hidden="1" customWidth="1"/>
    <col min="30" max="30" width="23.125" customWidth="1"/>
  </cols>
  <sheetData>
    <row r="1" spans="1:30" ht="16.5" thickTop="1" thickBot="1" x14ac:dyDescent="0.3">
      <c r="A1" s="34" t="s">
        <v>125</v>
      </c>
      <c r="B1" s="5"/>
      <c r="C1" s="5"/>
      <c r="D1" s="1"/>
      <c r="E1" s="1"/>
      <c r="F1" s="1"/>
      <c r="G1" s="1"/>
      <c r="H1" s="2"/>
      <c r="I1" s="35"/>
      <c r="J1" s="35"/>
      <c r="K1" s="35"/>
      <c r="L1" s="35"/>
      <c r="M1" s="35"/>
      <c r="N1" s="35"/>
      <c r="O1" s="35"/>
      <c r="P1" s="4"/>
      <c r="Q1" s="3"/>
      <c r="R1" s="3"/>
      <c r="S1" s="4"/>
      <c r="T1" s="5"/>
      <c r="U1" s="5"/>
      <c r="V1" s="5"/>
      <c r="W1" s="5"/>
      <c r="X1" s="6"/>
      <c r="Y1" s="7"/>
      <c r="Z1" s="7"/>
      <c r="AA1" s="7"/>
      <c r="AB1" s="8"/>
      <c r="AC1" s="8"/>
      <c r="AD1" s="36"/>
    </row>
    <row r="2" spans="1:30" ht="15.75" thickTop="1" x14ac:dyDescent="0.25">
      <c r="A2" s="90"/>
      <c r="B2" s="91"/>
      <c r="C2" s="92" t="s">
        <v>8</v>
      </c>
      <c r="D2" s="93" t="s">
        <v>97</v>
      </c>
      <c r="E2" s="94"/>
      <c r="F2" s="94"/>
      <c r="G2" s="94"/>
      <c r="H2" s="95"/>
      <c r="I2" s="93" t="s">
        <v>98</v>
      </c>
      <c r="J2" s="94"/>
      <c r="K2" s="94"/>
      <c r="L2" s="96"/>
      <c r="M2" s="97" t="s">
        <v>3</v>
      </c>
      <c r="N2" s="98"/>
      <c r="O2" s="98"/>
      <c r="P2" s="99"/>
      <c r="Q2" s="98" t="s">
        <v>99</v>
      </c>
      <c r="R2" s="98"/>
      <c r="S2" s="96"/>
      <c r="T2" s="98" t="s">
        <v>5</v>
      </c>
      <c r="U2" s="98"/>
      <c r="V2" s="98"/>
      <c r="W2" s="98"/>
      <c r="X2" s="100"/>
      <c r="Y2" s="98" t="s">
        <v>100</v>
      </c>
      <c r="Z2" s="98"/>
      <c r="AA2" s="98"/>
      <c r="AB2" s="101"/>
      <c r="AC2" s="39" t="s">
        <v>9</v>
      </c>
      <c r="AD2" s="102" t="s">
        <v>10</v>
      </c>
    </row>
    <row r="3" spans="1:30" ht="15.75" thickBot="1" x14ac:dyDescent="0.3">
      <c r="A3" s="29"/>
      <c r="B3" s="103"/>
      <c r="C3" s="104" t="s">
        <v>17</v>
      </c>
      <c r="D3" s="105" t="s">
        <v>101</v>
      </c>
      <c r="E3" s="105"/>
      <c r="F3" s="106"/>
      <c r="G3" s="106"/>
      <c r="H3" s="107" t="s">
        <v>102</v>
      </c>
      <c r="I3" s="105" t="s">
        <v>103</v>
      </c>
      <c r="J3" s="106"/>
      <c r="K3" s="106"/>
      <c r="L3" s="108" t="s">
        <v>104</v>
      </c>
      <c r="M3" s="109" t="s">
        <v>6</v>
      </c>
      <c r="N3" s="41"/>
      <c r="O3" s="41"/>
      <c r="P3" s="108" t="s">
        <v>4</v>
      </c>
      <c r="Q3" s="14" t="s">
        <v>105</v>
      </c>
      <c r="R3" s="14"/>
      <c r="S3" s="108" t="s">
        <v>106</v>
      </c>
      <c r="T3" s="15" t="s">
        <v>107</v>
      </c>
      <c r="U3" s="15"/>
      <c r="V3" s="14"/>
      <c r="W3" s="14"/>
      <c r="X3" s="108" t="s">
        <v>108</v>
      </c>
      <c r="Y3" s="110" t="s">
        <v>7</v>
      </c>
      <c r="Z3" s="110"/>
      <c r="AA3" s="111"/>
      <c r="AB3" s="112" t="s">
        <v>109</v>
      </c>
      <c r="AC3" s="113"/>
      <c r="AD3" s="114"/>
    </row>
    <row r="4" spans="1:30" ht="15.75" thickBot="1" x14ac:dyDescent="0.3">
      <c r="A4" s="42"/>
      <c r="B4" s="43"/>
      <c r="C4" s="115" t="s">
        <v>0</v>
      </c>
      <c r="D4" s="17" t="s">
        <v>110</v>
      </c>
      <c r="E4" s="17"/>
      <c r="F4" s="17"/>
      <c r="G4" s="17"/>
      <c r="H4" s="116"/>
      <c r="I4" s="117" t="s">
        <v>111</v>
      </c>
      <c r="J4" s="17"/>
      <c r="K4" s="17"/>
      <c r="L4" s="118"/>
      <c r="M4" s="119" t="s">
        <v>112</v>
      </c>
      <c r="N4" s="120"/>
      <c r="O4" s="120"/>
      <c r="P4" s="121"/>
      <c r="Q4" s="119" t="s">
        <v>1</v>
      </c>
      <c r="R4" s="122"/>
      <c r="S4" s="118"/>
      <c r="T4" s="122" t="s">
        <v>1</v>
      </c>
      <c r="U4" s="122"/>
      <c r="V4" s="122"/>
      <c r="W4" s="122"/>
      <c r="X4" s="123"/>
      <c r="Y4" s="122" t="s">
        <v>113</v>
      </c>
      <c r="Z4" s="122"/>
      <c r="AA4" s="122"/>
      <c r="AB4" s="122"/>
      <c r="AC4" s="124"/>
      <c r="AD4" s="125" t="s">
        <v>21</v>
      </c>
    </row>
    <row r="5" spans="1:30" ht="15.75" thickBot="1" x14ac:dyDescent="0.3">
      <c r="A5" s="42"/>
      <c r="B5" s="126"/>
      <c r="C5" s="119" t="s">
        <v>2</v>
      </c>
      <c r="D5" s="127">
        <v>0.4</v>
      </c>
      <c r="E5" s="128">
        <v>0.1</v>
      </c>
      <c r="F5" s="129">
        <v>0.5</v>
      </c>
      <c r="G5" s="130" t="s">
        <v>11</v>
      </c>
      <c r="H5" s="131">
        <v>1</v>
      </c>
      <c r="I5" s="127">
        <v>0.5</v>
      </c>
      <c r="J5" s="129">
        <v>0.5</v>
      </c>
      <c r="K5" s="132" t="s">
        <v>11</v>
      </c>
      <c r="L5" s="133">
        <v>1</v>
      </c>
      <c r="M5" s="127">
        <v>0.5</v>
      </c>
      <c r="N5" s="134">
        <v>0.5</v>
      </c>
      <c r="O5" s="132" t="s">
        <v>11</v>
      </c>
      <c r="P5" s="135">
        <v>1</v>
      </c>
      <c r="Q5" s="127">
        <v>0.5</v>
      </c>
      <c r="R5" s="129">
        <v>0.5</v>
      </c>
      <c r="S5" s="136">
        <v>1</v>
      </c>
      <c r="T5" s="137">
        <v>0.3</v>
      </c>
      <c r="U5" s="138">
        <v>0.2</v>
      </c>
      <c r="V5" s="129">
        <v>0.5</v>
      </c>
      <c r="W5" s="132" t="s">
        <v>11</v>
      </c>
      <c r="X5" s="135">
        <v>1</v>
      </c>
      <c r="Y5" s="127">
        <v>0.7</v>
      </c>
      <c r="Z5" s="134">
        <v>0.3</v>
      </c>
      <c r="AA5" s="132" t="s">
        <v>11</v>
      </c>
      <c r="AB5" s="139" t="s">
        <v>12</v>
      </c>
      <c r="AC5" s="140"/>
      <c r="AD5" s="125" t="s">
        <v>22</v>
      </c>
    </row>
    <row r="6" spans="1:30" ht="15.75" thickBot="1" x14ac:dyDescent="0.3">
      <c r="A6" s="42"/>
      <c r="B6" s="126"/>
      <c r="C6" s="119" t="s">
        <v>13</v>
      </c>
      <c r="D6" s="127">
        <v>8</v>
      </c>
      <c r="E6" s="128">
        <v>2</v>
      </c>
      <c r="F6" s="129">
        <v>10</v>
      </c>
      <c r="G6" s="130"/>
      <c r="H6" s="131">
        <v>20</v>
      </c>
      <c r="I6" s="127">
        <v>10</v>
      </c>
      <c r="J6" s="129">
        <v>10</v>
      </c>
      <c r="K6" s="141"/>
      <c r="L6" s="142">
        <f>SUM(I6+J6)</f>
        <v>20</v>
      </c>
      <c r="M6" s="127">
        <v>10</v>
      </c>
      <c r="N6" s="134">
        <v>10</v>
      </c>
      <c r="O6" s="141"/>
      <c r="P6" s="143">
        <f>SUM(M6+N6)</f>
        <v>20</v>
      </c>
      <c r="Q6" s="127">
        <v>10</v>
      </c>
      <c r="R6" s="129">
        <v>10</v>
      </c>
      <c r="S6" s="136">
        <v>20</v>
      </c>
      <c r="T6" s="137">
        <v>6</v>
      </c>
      <c r="U6" s="138">
        <v>4</v>
      </c>
      <c r="V6" s="129">
        <v>10</v>
      </c>
      <c r="W6" s="141"/>
      <c r="X6" s="142">
        <v>20</v>
      </c>
      <c r="Y6" s="127">
        <v>14</v>
      </c>
      <c r="Z6" s="134">
        <v>6</v>
      </c>
      <c r="AA6" s="141"/>
      <c r="AB6" s="144">
        <v>20</v>
      </c>
      <c r="AC6" s="145"/>
      <c r="AD6" s="125"/>
    </row>
    <row r="7" spans="1:30" ht="15.75" thickBot="1" x14ac:dyDescent="0.25">
      <c r="A7" s="47"/>
      <c r="B7" s="48"/>
      <c r="C7" s="146"/>
      <c r="D7" s="147" t="s">
        <v>114</v>
      </c>
      <c r="E7" s="148" t="s">
        <v>115</v>
      </c>
      <c r="F7" s="149" t="s">
        <v>116</v>
      </c>
      <c r="G7" s="150"/>
      <c r="H7" s="151" t="s">
        <v>14</v>
      </c>
      <c r="I7" s="147" t="s">
        <v>117</v>
      </c>
      <c r="J7" s="149" t="s">
        <v>118</v>
      </c>
      <c r="K7" s="150"/>
      <c r="L7" s="152" t="s">
        <v>14</v>
      </c>
      <c r="M7" s="147" t="s">
        <v>116</v>
      </c>
      <c r="N7" s="149" t="s">
        <v>116</v>
      </c>
      <c r="O7" s="150"/>
      <c r="P7" s="152" t="s">
        <v>14</v>
      </c>
      <c r="Q7" s="147" t="s">
        <v>117</v>
      </c>
      <c r="R7" s="149" t="s">
        <v>118</v>
      </c>
      <c r="S7" s="153" t="s">
        <v>14</v>
      </c>
      <c r="T7" s="147" t="s">
        <v>119</v>
      </c>
      <c r="U7" s="148" t="s">
        <v>119</v>
      </c>
      <c r="V7" s="149" t="s">
        <v>120</v>
      </c>
      <c r="W7" s="150"/>
      <c r="X7" s="152" t="s">
        <v>25</v>
      </c>
      <c r="Y7" s="154" t="s">
        <v>121</v>
      </c>
      <c r="Z7" s="155" t="s">
        <v>116</v>
      </c>
      <c r="AA7" s="150"/>
      <c r="AB7" s="156" t="s">
        <v>23</v>
      </c>
      <c r="AC7" s="157"/>
      <c r="AD7" s="158"/>
    </row>
    <row r="8" spans="1:30" ht="15.75" thickBot="1" x14ac:dyDescent="0.25">
      <c r="A8" s="29"/>
      <c r="B8" s="159" t="s">
        <v>123</v>
      </c>
      <c r="C8" s="160"/>
      <c r="D8" s="161"/>
      <c r="E8" s="161"/>
      <c r="F8" s="161"/>
      <c r="G8" s="161"/>
      <c r="H8" s="162"/>
      <c r="I8" s="161"/>
      <c r="J8" s="161"/>
      <c r="K8" s="161"/>
      <c r="L8" s="162"/>
      <c r="M8" s="161"/>
      <c r="N8" s="161"/>
      <c r="O8" s="161"/>
      <c r="P8" s="162"/>
      <c r="Q8" s="161"/>
      <c r="R8" s="161"/>
      <c r="S8" s="162"/>
      <c r="T8" s="161"/>
      <c r="U8" s="161"/>
      <c r="V8" s="161"/>
      <c r="W8" s="161"/>
      <c r="X8" s="162"/>
      <c r="Y8" s="161"/>
      <c r="Z8" s="161"/>
      <c r="AA8" s="161"/>
      <c r="AB8" s="162"/>
      <c r="AC8" s="162"/>
      <c r="AD8" s="163"/>
    </row>
    <row r="9" spans="1:30" ht="15" x14ac:dyDescent="0.2">
      <c r="A9" s="29">
        <v>1</v>
      </c>
      <c r="B9" s="203" t="s">
        <v>27</v>
      </c>
      <c r="C9" s="203" t="s">
        <v>28</v>
      </c>
      <c r="D9" s="51">
        <v>67</v>
      </c>
      <c r="E9" s="51">
        <v>68</v>
      </c>
      <c r="F9" s="52"/>
      <c r="G9" s="165"/>
      <c r="H9" s="166">
        <f>AVERAGE((D9*$D$5)+(E9*$E$5)+(F9*$F$5))</f>
        <v>33.6</v>
      </c>
      <c r="I9" s="55"/>
      <c r="J9" s="52"/>
      <c r="K9" s="165"/>
      <c r="L9" s="166"/>
      <c r="M9" s="51">
        <v>98</v>
      </c>
      <c r="N9" s="52"/>
      <c r="O9" s="165"/>
      <c r="P9" s="166"/>
      <c r="Q9" s="167">
        <v>51</v>
      </c>
      <c r="R9" s="168"/>
      <c r="S9" s="166"/>
      <c r="T9" s="51">
        <v>67</v>
      </c>
      <c r="U9" s="51"/>
      <c r="V9" s="52"/>
      <c r="W9" s="165"/>
      <c r="X9" s="166"/>
      <c r="Y9" s="51"/>
      <c r="Z9" s="51"/>
      <c r="AA9" s="165"/>
      <c r="AB9" s="166"/>
      <c r="AC9" s="169"/>
      <c r="AD9" s="170"/>
    </row>
    <row r="10" spans="1:30" ht="15" x14ac:dyDescent="0.2">
      <c r="A10" s="29">
        <v>2</v>
      </c>
      <c r="B10" s="203" t="s">
        <v>29</v>
      </c>
      <c r="C10" s="203" t="s">
        <v>30</v>
      </c>
      <c r="D10" s="51">
        <v>64</v>
      </c>
      <c r="E10" s="51">
        <v>66</v>
      </c>
      <c r="F10" s="52"/>
      <c r="G10" s="165"/>
      <c r="H10" s="166">
        <f t="shared" ref="H10:H14" si="0">AVERAGE((D10*$D$5)+(E10*$E$5)+(F10*$F$5))</f>
        <v>32.200000000000003</v>
      </c>
      <c r="I10" s="55"/>
      <c r="J10" s="52"/>
      <c r="K10" s="165"/>
      <c r="L10" s="166"/>
      <c r="M10" s="51">
        <v>82</v>
      </c>
      <c r="N10" s="52"/>
      <c r="O10" s="165"/>
      <c r="P10" s="166"/>
      <c r="Q10" s="167">
        <v>40</v>
      </c>
      <c r="R10" s="168"/>
      <c r="S10" s="166"/>
      <c r="T10" s="51">
        <v>65</v>
      </c>
      <c r="U10" s="51"/>
      <c r="V10" s="52"/>
      <c r="W10" s="165"/>
      <c r="X10" s="166"/>
      <c r="Y10" s="51"/>
      <c r="Z10" s="51"/>
      <c r="AA10" s="165"/>
      <c r="AB10" s="166"/>
      <c r="AC10" s="169"/>
      <c r="AD10" s="170"/>
    </row>
    <row r="11" spans="1:30" ht="15" x14ac:dyDescent="0.2">
      <c r="A11" s="29">
        <v>3</v>
      </c>
      <c r="B11" s="203" t="s">
        <v>33</v>
      </c>
      <c r="C11" s="203" t="s">
        <v>34</v>
      </c>
      <c r="D11" s="51">
        <v>53</v>
      </c>
      <c r="E11" s="51">
        <v>51</v>
      </c>
      <c r="F11" s="52"/>
      <c r="G11" s="165"/>
      <c r="H11" s="166">
        <f t="shared" si="0"/>
        <v>26.300000000000004</v>
      </c>
      <c r="I11" s="55"/>
      <c r="J11" s="52"/>
      <c r="K11" s="165"/>
      <c r="L11" s="166"/>
      <c r="M11" s="51">
        <v>68</v>
      </c>
      <c r="N11" s="52"/>
      <c r="O11" s="165"/>
      <c r="P11" s="166"/>
      <c r="Q11" s="167">
        <v>56</v>
      </c>
      <c r="R11" s="168"/>
      <c r="S11" s="166"/>
      <c r="T11" s="51">
        <v>67</v>
      </c>
      <c r="U11" s="51"/>
      <c r="V11" s="52"/>
      <c r="W11" s="165"/>
      <c r="X11" s="166"/>
      <c r="Y11" s="51"/>
      <c r="Z11" s="51"/>
      <c r="AA11" s="165"/>
      <c r="AB11" s="166"/>
      <c r="AC11" s="169"/>
      <c r="AD11" s="170"/>
    </row>
    <row r="12" spans="1:30" ht="15" x14ac:dyDescent="0.2">
      <c r="A12" s="29">
        <v>4</v>
      </c>
      <c r="B12" s="203" t="s">
        <v>35</v>
      </c>
      <c r="C12" s="203" t="s">
        <v>36</v>
      </c>
      <c r="D12" s="51">
        <v>56</v>
      </c>
      <c r="E12" s="51">
        <v>70</v>
      </c>
      <c r="F12" s="52"/>
      <c r="G12" s="165"/>
      <c r="H12" s="166">
        <f t="shared" si="0"/>
        <v>29.400000000000002</v>
      </c>
      <c r="I12" s="55"/>
      <c r="J12" s="52"/>
      <c r="K12" s="165"/>
      <c r="L12" s="166"/>
      <c r="M12" s="51">
        <v>56</v>
      </c>
      <c r="N12" s="52"/>
      <c r="O12" s="165"/>
      <c r="P12" s="166"/>
      <c r="Q12" s="167">
        <v>43</v>
      </c>
      <c r="R12" s="168"/>
      <c r="S12" s="166"/>
      <c r="T12" s="51">
        <v>70</v>
      </c>
      <c r="U12" s="51"/>
      <c r="V12" s="52"/>
      <c r="W12" s="165"/>
      <c r="X12" s="166"/>
      <c r="Y12" s="51"/>
      <c r="Z12" s="51"/>
      <c r="AA12" s="165"/>
      <c r="AB12" s="166"/>
      <c r="AC12" s="169"/>
      <c r="AD12" s="170"/>
    </row>
    <row r="13" spans="1:30" ht="15" x14ac:dyDescent="0.2">
      <c r="A13" s="29">
        <v>5</v>
      </c>
      <c r="B13" s="203" t="s">
        <v>37</v>
      </c>
      <c r="C13" s="203" t="s">
        <v>38</v>
      </c>
      <c r="D13" s="51">
        <v>40</v>
      </c>
      <c r="E13" s="51">
        <v>69</v>
      </c>
      <c r="F13" s="52"/>
      <c r="G13" s="165"/>
      <c r="H13" s="166">
        <f t="shared" si="0"/>
        <v>22.9</v>
      </c>
      <c r="I13" s="55"/>
      <c r="J13" s="52"/>
      <c r="K13" s="165"/>
      <c r="L13" s="166"/>
      <c r="M13" s="51">
        <v>90</v>
      </c>
      <c r="N13" s="52"/>
      <c r="O13" s="165"/>
      <c r="P13" s="166"/>
      <c r="Q13" s="167">
        <v>70</v>
      </c>
      <c r="R13" s="168"/>
      <c r="S13" s="166"/>
      <c r="T13" s="51">
        <v>71</v>
      </c>
      <c r="U13" s="51"/>
      <c r="V13" s="52"/>
      <c r="W13" s="165"/>
      <c r="X13" s="166"/>
      <c r="Y13" s="51"/>
      <c r="Z13" s="51"/>
      <c r="AA13" s="165"/>
      <c r="AB13" s="166"/>
      <c r="AC13" s="169"/>
      <c r="AD13" s="170"/>
    </row>
    <row r="14" spans="1:30" ht="15.75" thickBot="1" x14ac:dyDescent="0.25">
      <c r="A14" s="29">
        <v>6</v>
      </c>
      <c r="B14" s="203" t="s">
        <v>39</v>
      </c>
      <c r="C14" s="203" t="s">
        <v>40</v>
      </c>
      <c r="D14" s="51">
        <v>68</v>
      </c>
      <c r="E14" s="51">
        <v>75</v>
      </c>
      <c r="F14" s="52"/>
      <c r="G14" s="165"/>
      <c r="H14" s="166">
        <f t="shared" si="0"/>
        <v>34.700000000000003</v>
      </c>
      <c r="I14" s="55"/>
      <c r="J14" s="52"/>
      <c r="K14" s="165"/>
      <c r="L14" s="166"/>
      <c r="M14" s="51">
        <v>64</v>
      </c>
      <c r="N14" s="52"/>
      <c r="O14" s="165"/>
      <c r="P14" s="166"/>
      <c r="Q14" s="167">
        <v>70</v>
      </c>
      <c r="R14" s="168"/>
      <c r="S14" s="166"/>
      <c r="T14" s="51">
        <v>52</v>
      </c>
      <c r="U14" s="51"/>
      <c r="V14" s="52"/>
      <c r="W14" s="165"/>
      <c r="X14" s="166"/>
      <c r="Y14" s="51"/>
      <c r="Z14" s="51"/>
      <c r="AA14" s="165"/>
      <c r="AB14" s="166"/>
      <c r="AC14" s="169"/>
      <c r="AD14" s="170"/>
    </row>
    <row r="15" spans="1:30" ht="15.75" thickBot="1" x14ac:dyDescent="0.25">
      <c r="A15" s="29"/>
      <c r="B15" s="159" t="s">
        <v>124</v>
      </c>
      <c r="C15" s="160"/>
      <c r="D15" s="161"/>
      <c r="E15" s="161"/>
      <c r="F15" s="161"/>
      <c r="G15" s="161"/>
      <c r="H15" s="172"/>
      <c r="I15" s="173"/>
      <c r="J15" s="161"/>
      <c r="K15" s="161"/>
      <c r="L15" s="172"/>
      <c r="M15" s="161"/>
      <c r="N15" s="161"/>
      <c r="O15" s="161"/>
      <c r="P15" s="172"/>
      <c r="Q15" s="196"/>
      <c r="R15" s="161"/>
      <c r="S15" s="172"/>
      <c r="T15" s="196"/>
      <c r="U15" s="161"/>
      <c r="V15" s="161"/>
      <c r="W15" s="161"/>
      <c r="X15" s="172"/>
      <c r="Y15" s="161"/>
      <c r="Z15" s="161"/>
      <c r="AA15" s="161"/>
      <c r="AB15" s="172"/>
      <c r="AC15" s="162"/>
      <c r="AD15" s="163"/>
    </row>
    <row r="16" spans="1:30" ht="15" x14ac:dyDescent="0.2">
      <c r="A16" s="29">
        <v>7</v>
      </c>
      <c r="B16" s="203" t="s">
        <v>44</v>
      </c>
      <c r="C16" s="203" t="s">
        <v>45</v>
      </c>
      <c r="D16" s="51">
        <v>65</v>
      </c>
      <c r="E16" s="51">
        <v>63</v>
      </c>
      <c r="F16" s="52"/>
      <c r="G16" s="165"/>
      <c r="H16" s="166">
        <f t="shared" ref="H16:H20" si="1">AVERAGE((D16*$D$5)+(E16*$E$5)+(F16*$F$5))</f>
        <v>32.299999999999997</v>
      </c>
      <c r="I16" s="55"/>
      <c r="J16" s="52"/>
      <c r="K16" s="165"/>
      <c r="L16" s="166"/>
      <c r="M16" s="51">
        <v>100</v>
      </c>
      <c r="N16" s="52"/>
      <c r="O16" s="165"/>
      <c r="P16" s="166"/>
      <c r="Q16" s="167">
        <v>61</v>
      </c>
      <c r="R16" s="168"/>
      <c r="S16" s="166"/>
      <c r="T16" s="51">
        <v>66</v>
      </c>
      <c r="U16" s="51"/>
      <c r="V16" s="52"/>
      <c r="W16" s="165"/>
      <c r="X16" s="166"/>
      <c r="Y16" s="51"/>
      <c r="Z16" s="51"/>
      <c r="AA16" s="165"/>
      <c r="AB16" s="166"/>
      <c r="AC16" s="169"/>
      <c r="AD16" s="170"/>
    </row>
    <row r="17" spans="1:30" ht="13.5" customHeight="1" x14ac:dyDescent="0.2">
      <c r="A17" s="29">
        <v>8</v>
      </c>
      <c r="B17" s="203" t="s">
        <v>46</v>
      </c>
      <c r="C17" s="203" t="s">
        <v>47</v>
      </c>
      <c r="D17" s="51">
        <v>58</v>
      </c>
      <c r="E17" s="51">
        <v>45</v>
      </c>
      <c r="F17" s="52"/>
      <c r="G17" s="165"/>
      <c r="H17" s="166">
        <f t="shared" si="1"/>
        <v>27.700000000000003</v>
      </c>
      <c r="I17" s="55"/>
      <c r="J17" s="52"/>
      <c r="K17" s="165"/>
      <c r="L17" s="166"/>
      <c r="M17" s="51">
        <v>42</v>
      </c>
      <c r="N17" s="52"/>
      <c r="O17" s="165"/>
      <c r="P17" s="166"/>
      <c r="Q17" s="167">
        <v>45</v>
      </c>
      <c r="R17" s="168"/>
      <c r="S17" s="166"/>
      <c r="T17" s="51">
        <v>59</v>
      </c>
      <c r="U17" s="51"/>
      <c r="V17" s="52"/>
      <c r="W17" s="165"/>
      <c r="X17" s="166"/>
      <c r="Y17" s="51"/>
      <c r="Z17" s="51"/>
      <c r="AA17" s="165"/>
      <c r="AB17" s="166"/>
      <c r="AC17" s="169"/>
      <c r="AD17" s="170"/>
    </row>
    <row r="18" spans="1:30" ht="17.25" customHeight="1" x14ac:dyDescent="0.2">
      <c r="A18" s="29">
        <v>9</v>
      </c>
      <c r="B18" s="203" t="s">
        <v>48</v>
      </c>
      <c r="C18" s="203" t="s">
        <v>49</v>
      </c>
      <c r="D18" s="51">
        <v>44</v>
      </c>
      <c r="E18" s="51">
        <v>47</v>
      </c>
      <c r="F18" s="52"/>
      <c r="G18" s="165"/>
      <c r="H18" s="166">
        <f t="shared" si="1"/>
        <v>22.3</v>
      </c>
      <c r="I18" s="55"/>
      <c r="J18" s="52"/>
      <c r="K18" s="165"/>
      <c r="L18" s="166"/>
      <c r="M18" s="51">
        <v>44</v>
      </c>
      <c r="N18" s="52"/>
      <c r="O18" s="165"/>
      <c r="P18" s="166"/>
      <c r="Q18" s="167">
        <v>40</v>
      </c>
      <c r="R18" s="168"/>
      <c r="S18" s="166"/>
      <c r="T18" s="51">
        <v>55</v>
      </c>
      <c r="U18" s="51"/>
      <c r="V18" s="52"/>
      <c r="W18" s="165"/>
      <c r="X18" s="166"/>
      <c r="Y18" s="51"/>
      <c r="Z18" s="51"/>
      <c r="AA18" s="165"/>
      <c r="AB18" s="166"/>
      <c r="AC18" s="169"/>
      <c r="AD18" s="170" t="s">
        <v>134</v>
      </c>
    </row>
    <row r="19" spans="1:30" ht="15" x14ac:dyDescent="0.2">
      <c r="A19" s="29">
        <v>10</v>
      </c>
      <c r="B19" s="203" t="s">
        <v>50</v>
      </c>
      <c r="C19" s="203" t="s">
        <v>51</v>
      </c>
      <c r="D19" s="51">
        <v>60</v>
      </c>
      <c r="E19" s="51">
        <v>78</v>
      </c>
      <c r="F19" s="52"/>
      <c r="G19" s="165"/>
      <c r="H19" s="166">
        <f t="shared" si="1"/>
        <v>31.8</v>
      </c>
      <c r="I19" s="55"/>
      <c r="J19" s="52"/>
      <c r="K19" s="165"/>
      <c r="L19" s="166"/>
      <c r="M19" s="51">
        <v>96</v>
      </c>
      <c r="N19" s="52"/>
      <c r="O19" s="165"/>
      <c r="P19" s="166"/>
      <c r="Q19" s="167">
        <v>54</v>
      </c>
      <c r="R19" s="168"/>
      <c r="S19" s="166"/>
      <c r="T19" s="51">
        <v>56</v>
      </c>
      <c r="U19" s="51"/>
      <c r="V19" s="52"/>
      <c r="W19" s="165"/>
      <c r="X19" s="166"/>
      <c r="Y19" s="51"/>
      <c r="Z19" s="51"/>
      <c r="AA19" s="165"/>
      <c r="AB19" s="166"/>
      <c r="AC19" s="169"/>
      <c r="AD19" s="170"/>
    </row>
    <row r="20" spans="1:30" ht="12.75" customHeight="1" thickBot="1" x14ac:dyDescent="0.25">
      <c r="A20" s="29">
        <v>11</v>
      </c>
      <c r="B20" s="203" t="s">
        <v>52</v>
      </c>
      <c r="C20" s="203" t="s">
        <v>53</v>
      </c>
      <c r="D20" s="51">
        <v>44</v>
      </c>
      <c r="E20" s="51">
        <v>69</v>
      </c>
      <c r="F20" s="52"/>
      <c r="G20" s="165"/>
      <c r="H20" s="166">
        <f t="shared" si="1"/>
        <v>24.5</v>
      </c>
      <c r="I20" s="55"/>
      <c r="J20" s="52"/>
      <c r="K20" s="165"/>
      <c r="L20" s="166"/>
      <c r="M20" s="51">
        <v>71</v>
      </c>
      <c r="N20" s="52"/>
      <c r="O20" s="165"/>
      <c r="P20" s="166"/>
      <c r="Q20" s="167">
        <v>40</v>
      </c>
      <c r="R20" s="168"/>
      <c r="S20" s="166"/>
      <c r="T20" s="51">
        <v>51</v>
      </c>
      <c r="U20" s="51"/>
      <c r="V20" s="52"/>
      <c r="W20" s="165"/>
      <c r="X20" s="166"/>
      <c r="Y20" s="51"/>
      <c r="Z20" s="51"/>
      <c r="AA20" s="165"/>
      <c r="AB20" s="166"/>
      <c r="AC20" s="169"/>
      <c r="AD20" s="170"/>
    </row>
    <row r="21" spans="1:30" ht="15.75" thickBot="1" x14ac:dyDescent="0.25">
      <c r="A21" s="29"/>
      <c r="B21" s="176" t="s">
        <v>126</v>
      </c>
      <c r="C21" s="177"/>
      <c r="D21" s="178"/>
      <c r="E21" s="178"/>
      <c r="F21" s="178"/>
      <c r="G21" s="179"/>
      <c r="H21" s="180"/>
      <c r="I21" s="181"/>
      <c r="J21" s="178"/>
      <c r="K21" s="179"/>
      <c r="L21" s="180"/>
      <c r="M21" s="178"/>
      <c r="N21" s="178"/>
      <c r="O21" s="179"/>
      <c r="P21" s="180"/>
      <c r="Q21" s="221"/>
      <c r="R21" s="178"/>
      <c r="S21" s="180"/>
      <c r="T21" s="221"/>
      <c r="U21" s="178"/>
      <c r="V21" s="178"/>
      <c r="W21" s="179"/>
      <c r="X21" s="180"/>
      <c r="Y21" s="178"/>
      <c r="Z21" s="178"/>
      <c r="AA21" s="179"/>
      <c r="AB21" s="182"/>
      <c r="AC21" s="183"/>
      <c r="AD21" s="184"/>
    </row>
    <row r="22" spans="1:30" ht="15" x14ac:dyDescent="0.2">
      <c r="A22" s="29">
        <v>12</v>
      </c>
      <c r="B22" s="218" t="s">
        <v>55</v>
      </c>
      <c r="C22" s="218" t="s">
        <v>56</v>
      </c>
      <c r="D22" s="76">
        <v>50</v>
      </c>
      <c r="E22" s="76">
        <v>56</v>
      </c>
      <c r="F22" s="77"/>
      <c r="G22" s="175"/>
      <c r="H22" s="174">
        <f>AVERAGE((D22*$D$5)+(E22*$E$5)+(F22*$F$5))</f>
        <v>25.6</v>
      </c>
      <c r="I22" s="76"/>
      <c r="J22" s="77"/>
      <c r="K22" s="175"/>
      <c r="L22" s="174"/>
      <c r="M22" s="76"/>
      <c r="N22" s="77"/>
      <c r="O22" s="175"/>
      <c r="P22" s="174"/>
      <c r="Q22" s="213"/>
      <c r="R22" s="214"/>
      <c r="S22" s="174"/>
      <c r="T22" s="76">
        <v>52</v>
      </c>
      <c r="U22" s="76"/>
      <c r="V22" s="77"/>
      <c r="W22" s="175"/>
      <c r="X22" s="174"/>
      <c r="Y22" s="76"/>
      <c r="Z22" s="76"/>
      <c r="AA22" s="175"/>
      <c r="AB22" s="174"/>
      <c r="AC22" s="219"/>
      <c r="AD22" s="220" t="s">
        <v>136</v>
      </c>
    </row>
    <row r="23" spans="1:30" ht="15.75" customHeight="1" thickBot="1" x14ac:dyDescent="0.25">
      <c r="A23" s="69">
        <v>13</v>
      </c>
      <c r="B23" s="215" t="s">
        <v>74</v>
      </c>
      <c r="C23" s="216" t="s">
        <v>75</v>
      </c>
      <c r="D23" s="76"/>
      <c r="E23" s="76"/>
      <c r="F23" s="77"/>
      <c r="G23" s="175"/>
      <c r="H23" s="174"/>
      <c r="I23" s="76"/>
      <c r="J23" s="77"/>
      <c r="K23" s="175"/>
      <c r="L23" s="174"/>
      <c r="M23" s="76"/>
      <c r="N23" s="77"/>
      <c r="O23" s="175"/>
      <c r="P23" s="174"/>
      <c r="Q23" s="213"/>
      <c r="R23" s="214"/>
      <c r="S23" s="174"/>
      <c r="T23" s="76"/>
      <c r="U23" s="76"/>
      <c r="V23" s="77"/>
      <c r="W23" s="175"/>
      <c r="X23" s="174"/>
      <c r="Y23" s="51"/>
      <c r="Z23" s="51"/>
      <c r="AA23" s="165"/>
      <c r="AB23" s="166"/>
      <c r="AC23" s="169"/>
      <c r="AD23" s="185"/>
    </row>
    <row r="24" spans="1:30" ht="16.5" thickTop="1" thickBot="1" x14ac:dyDescent="0.25">
      <c r="A24" s="29"/>
      <c r="B24" s="186" t="s">
        <v>127</v>
      </c>
      <c r="C24" s="187"/>
      <c r="D24" s="188"/>
      <c r="E24" s="188"/>
      <c r="F24" s="188"/>
      <c r="G24" s="189"/>
      <c r="H24" s="182"/>
      <c r="I24" s="190"/>
      <c r="J24" s="188"/>
      <c r="K24" s="189"/>
      <c r="L24" s="182"/>
      <c r="M24" s="188"/>
      <c r="N24" s="188"/>
      <c r="O24" s="189"/>
      <c r="P24" s="182"/>
      <c r="Q24" s="188"/>
      <c r="R24" s="188"/>
      <c r="S24" s="182"/>
      <c r="T24" s="188"/>
      <c r="U24" s="188"/>
      <c r="V24" s="188"/>
      <c r="W24" s="189"/>
      <c r="X24" s="182"/>
      <c r="Y24" s="188"/>
      <c r="Z24" s="188"/>
      <c r="AA24" s="189"/>
      <c r="AB24" s="182"/>
      <c r="AC24" s="182"/>
      <c r="AD24" s="191"/>
    </row>
    <row r="25" spans="1:30" ht="15" x14ac:dyDescent="0.25">
      <c r="A25" s="192">
        <v>14</v>
      </c>
      <c r="B25" s="204" t="s">
        <v>58</v>
      </c>
      <c r="C25" s="204" t="s">
        <v>59</v>
      </c>
      <c r="D25" s="51">
        <v>74</v>
      </c>
      <c r="E25" s="51">
        <v>73</v>
      </c>
      <c r="F25" s="52"/>
      <c r="G25" s="165"/>
      <c r="H25" s="166">
        <f t="shared" ref="H25:H27" si="2">AVERAGE((D25*$D$5)+(E25*$E$5)+(F25*$F$5))</f>
        <v>36.900000000000006</v>
      </c>
      <c r="I25" s="55"/>
      <c r="J25" s="52"/>
      <c r="K25" s="165"/>
      <c r="L25" s="166"/>
      <c r="M25" s="51">
        <v>100</v>
      </c>
      <c r="N25" s="52"/>
      <c r="O25" s="165"/>
      <c r="P25" s="166"/>
      <c r="Q25" s="167">
        <v>61</v>
      </c>
      <c r="R25" s="168"/>
      <c r="S25" s="166"/>
      <c r="T25" s="51">
        <v>66</v>
      </c>
      <c r="U25" s="51"/>
      <c r="V25" s="52"/>
      <c r="W25" s="165"/>
      <c r="X25" s="166"/>
      <c r="Y25" s="51"/>
      <c r="Z25" s="51"/>
      <c r="AA25" s="165"/>
      <c r="AB25" s="166"/>
      <c r="AC25" s="169"/>
      <c r="AD25" s="193"/>
    </row>
    <row r="26" spans="1:30" ht="15" x14ac:dyDescent="0.25">
      <c r="A26" s="192">
        <v>15</v>
      </c>
      <c r="B26" s="203" t="s">
        <v>62</v>
      </c>
      <c r="C26" s="203" t="s">
        <v>63</v>
      </c>
      <c r="D26" s="51">
        <v>73</v>
      </c>
      <c r="E26" s="51">
        <v>71</v>
      </c>
      <c r="F26" s="52"/>
      <c r="G26" s="165"/>
      <c r="H26" s="166">
        <f t="shared" si="2"/>
        <v>36.300000000000004</v>
      </c>
      <c r="I26" s="55"/>
      <c r="J26" s="52"/>
      <c r="K26" s="165"/>
      <c r="L26" s="166"/>
      <c r="M26" s="51">
        <v>79</v>
      </c>
      <c r="N26" s="52"/>
      <c r="O26" s="165"/>
      <c r="P26" s="166"/>
      <c r="Q26" s="167">
        <v>71</v>
      </c>
      <c r="R26" s="168"/>
      <c r="S26" s="166"/>
      <c r="T26" s="51">
        <v>66</v>
      </c>
      <c r="U26" s="51"/>
      <c r="V26" s="52"/>
      <c r="W26" s="165"/>
      <c r="X26" s="166"/>
      <c r="Y26" s="51"/>
      <c r="Z26" s="51"/>
      <c r="AA26" s="165"/>
      <c r="AB26" s="166"/>
      <c r="AC26" s="169"/>
      <c r="AD26" s="185"/>
    </row>
    <row r="27" spans="1:30" ht="15.75" thickBot="1" x14ac:dyDescent="0.3">
      <c r="A27" s="192">
        <v>16</v>
      </c>
      <c r="B27" s="203" t="s">
        <v>64</v>
      </c>
      <c r="C27" s="203" t="s">
        <v>65</v>
      </c>
      <c r="D27" s="51">
        <v>62</v>
      </c>
      <c r="E27" s="51">
        <v>66</v>
      </c>
      <c r="F27" s="52"/>
      <c r="G27" s="165"/>
      <c r="H27" s="166">
        <f t="shared" si="2"/>
        <v>31.400000000000002</v>
      </c>
      <c r="I27" s="55"/>
      <c r="J27" s="52"/>
      <c r="K27" s="165"/>
      <c r="L27" s="166"/>
      <c r="M27" s="51">
        <v>52</v>
      </c>
      <c r="N27" s="52"/>
      <c r="O27" s="165"/>
      <c r="P27" s="166"/>
      <c r="Q27" s="167">
        <v>57</v>
      </c>
      <c r="R27" s="168"/>
      <c r="S27" s="166"/>
      <c r="T27" s="51">
        <v>66</v>
      </c>
      <c r="U27" s="51"/>
      <c r="V27" s="52"/>
      <c r="W27" s="165"/>
      <c r="X27" s="166"/>
      <c r="Y27" s="51"/>
      <c r="Z27" s="51"/>
      <c r="AA27" s="165"/>
      <c r="AB27" s="166"/>
      <c r="AC27" s="169"/>
      <c r="AD27" s="171"/>
    </row>
    <row r="28" spans="1:30" ht="15.75" thickBot="1" x14ac:dyDescent="0.25">
      <c r="A28" s="29"/>
      <c r="B28" s="194" t="s">
        <v>122</v>
      </c>
      <c r="C28" s="195"/>
      <c r="D28" s="196"/>
      <c r="E28" s="196"/>
      <c r="F28" s="197"/>
      <c r="G28" s="197"/>
      <c r="H28" s="182"/>
      <c r="I28" s="196"/>
      <c r="J28" s="197"/>
      <c r="K28" s="197"/>
      <c r="L28" s="182"/>
      <c r="M28" s="196"/>
      <c r="N28" s="196"/>
      <c r="O28" s="196"/>
      <c r="P28" s="182"/>
      <c r="Q28" s="196"/>
      <c r="R28" s="196"/>
      <c r="S28" s="182"/>
      <c r="T28" s="196"/>
      <c r="U28" s="196"/>
      <c r="V28" s="197"/>
      <c r="W28" s="197"/>
      <c r="X28" s="182"/>
      <c r="Y28" s="196"/>
      <c r="Z28" s="196"/>
      <c r="AA28" s="196"/>
      <c r="AB28" s="182"/>
      <c r="AC28" s="182"/>
      <c r="AD28" s="198"/>
    </row>
    <row r="29" spans="1:30" ht="15" x14ac:dyDescent="0.2">
      <c r="A29" s="29">
        <v>17</v>
      </c>
      <c r="B29" s="164" t="s">
        <v>95</v>
      </c>
      <c r="C29" s="164" t="s">
        <v>96</v>
      </c>
      <c r="D29" s="76">
        <v>60</v>
      </c>
      <c r="E29" s="76">
        <v>65</v>
      </c>
      <c r="F29" s="77">
        <v>47</v>
      </c>
      <c r="G29" s="175">
        <v>47</v>
      </c>
      <c r="H29" s="174">
        <f>SUM((D29*0.4)+(E29*0.1)+(F29*0.5))</f>
        <v>54</v>
      </c>
      <c r="I29" s="55"/>
      <c r="J29" s="52"/>
      <c r="K29" s="165"/>
      <c r="L29" s="166">
        <f>AVERAGE((I29*0.5)+(J29*0.5))</f>
        <v>0</v>
      </c>
      <c r="M29" s="51">
        <v>78</v>
      </c>
      <c r="N29" s="52"/>
      <c r="O29" s="165"/>
      <c r="P29" s="166">
        <f>AVERAGE((M29*0.5)+(N29*0.5))</f>
        <v>39</v>
      </c>
      <c r="Q29" s="199"/>
      <c r="R29" s="200"/>
      <c r="S29" s="166">
        <f>AVERAGE((P29*0.5)+(Q29*0.5))</f>
        <v>19.5</v>
      </c>
      <c r="T29" s="51"/>
      <c r="U29" s="51"/>
      <c r="V29" s="52"/>
      <c r="W29" s="165"/>
      <c r="X29" s="166">
        <f>SUM((T29*0.3)+(U29*0.2)+(V29*0.5))</f>
        <v>0</v>
      </c>
      <c r="Y29" s="51"/>
      <c r="Z29" s="51"/>
      <c r="AA29" s="165"/>
      <c r="AB29" s="166">
        <f>SUM((Y29*0.7)+(Z29*0.3))</f>
        <v>0</v>
      </c>
      <c r="AC29" s="201"/>
      <c r="AD29" s="202"/>
    </row>
    <row r="30" spans="1:30" ht="15" x14ac:dyDescent="0.25">
      <c r="A30" s="192"/>
      <c r="D30">
        <f t="shared" ref="D30:AB30" si="3">AVERAGE(D9:D29)</f>
        <v>58.625</v>
      </c>
      <c r="E30">
        <f t="shared" si="3"/>
        <v>64.5</v>
      </c>
      <c r="F30">
        <f t="shared" si="3"/>
        <v>47</v>
      </c>
      <c r="G30">
        <f t="shared" si="3"/>
        <v>47</v>
      </c>
      <c r="H30">
        <f t="shared" si="3"/>
        <v>31.368750000000002</v>
      </c>
      <c r="I30" t="e">
        <f t="shared" si="3"/>
        <v>#DIV/0!</v>
      </c>
      <c r="J30" t="e">
        <f t="shared" si="3"/>
        <v>#DIV/0!</v>
      </c>
      <c r="K30" t="e">
        <f t="shared" si="3"/>
        <v>#DIV/0!</v>
      </c>
      <c r="L30">
        <f t="shared" si="3"/>
        <v>0</v>
      </c>
      <c r="M30">
        <f t="shared" si="3"/>
        <v>74.666666666666671</v>
      </c>
      <c r="N30" t="e">
        <f t="shared" si="3"/>
        <v>#DIV/0!</v>
      </c>
      <c r="O30" t="e">
        <f t="shared" si="3"/>
        <v>#DIV/0!</v>
      </c>
      <c r="P30">
        <f t="shared" si="3"/>
        <v>39</v>
      </c>
      <c r="Q30">
        <f t="shared" si="3"/>
        <v>54.214285714285715</v>
      </c>
      <c r="R30" t="e">
        <f t="shared" si="3"/>
        <v>#DIV/0!</v>
      </c>
      <c r="S30">
        <f t="shared" si="3"/>
        <v>19.5</v>
      </c>
      <c r="T30">
        <f t="shared" si="3"/>
        <v>61.93333333333333</v>
      </c>
      <c r="U30" t="e">
        <f t="shared" si="3"/>
        <v>#DIV/0!</v>
      </c>
      <c r="V30" t="e">
        <f t="shared" si="3"/>
        <v>#DIV/0!</v>
      </c>
      <c r="W30" t="e">
        <f t="shared" si="3"/>
        <v>#DIV/0!</v>
      </c>
      <c r="X30">
        <f t="shared" si="3"/>
        <v>0</v>
      </c>
      <c r="Y30" t="e">
        <f t="shared" si="3"/>
        <v>#DIV/0!</v>
      </c>
      <c r="Z30" t="e">
        <f t="shared" si="3"/>
        <v>#DIV/0!</v>
      </c>
      <c r="AA30" t="e">
        <f t="shared" si="3"/>
        <v>#DIV/0!</v>
      </c>
      <c r="AB30">
        <f t="shared" si="3"/>
        <v>0</v>
      </c>
    </row>
    <row r="34" spans="2:5" x14ac:dyDescent="0.2">
      <c r="B34" t="s">
        <v>130</v>
      </c>
      <c r="C34" t="s">
        <v>131</v>
      </c>
      <c r="E34">
        <v>53</v>
      </c>
    </row>
    <row r="35" spans="2:5" x14ac:dyDescent="0.2">
      <c r="B35" t="s">
        <v>132</v>
      </c>
      <c r="C35" t="s">
        <v>133</v>
      </c>
      <c r="E35">
        <v>57</v>
      </c>
    </row>
  </sheetData>
  <conditionalFormatting sqref="V24:X24 V21:X21 D28:E28 V15:X15 J15:L15 J24:L24 J21:L21 G28:M28 G21:H21 O28:P28 S28:X28 AA28:AB28 R9:S27 D21:F22 AA21:AB22 O21:P22 U25:AB27 Y29:AB29 J16:P20 O15:P15 Y15:AB20 D9:P14 D15:I20 G22:N22 D25:P27 AA24:AB24 O24:P24 D24:H24 D23:P23 U16:X20 U9:AB14 U23:AB23 U22:Z22">
    <cfRule type="cellIs" dxfId="24" priority="35" stopIfTrue="1" operator="lessThan">
      <formula>40</formula>
    </cfRule>
  </conditionalFormatting>
  <conditionalFormatting sqref="M21 M24 M15">
    <cfRule type="cellIs" dxfId="23" priority="34" stopIfTrue="1" operator="lessThan">
      <formula>40</formula>
    </cfRule>
  </conditionalFormatting>
  <conditionalFormatting sqref="U21 U24 U15">
    <cfRule type="cellIs" dxfId="22" priority="33" stopIfTrue="1" operator="lessThan">
      <formula>40</formula>
    </cfRule>
  </conditionalFormatting>
  <conditionalFormatting sqref="D29:E29 G29:H29">
    <cfRule type="cellIs" dxfId="21" priority="28" stopIfTrue="1" operator="lessThan">
      <formula>40</formula>
    </cfRule>
  </conditionalFormatting>
  <conditionalFormatting sqref="M29 O29:P29">
    <cfRule type="cellIs" dxfId="20" priority="27" stopIfTrue="1" operator="lessThan">
      <formula>40</formula>
    </cfRule>
  </conditionalFormatting>
  <conditionalFormatting sqref="T29:X29">
    <cfRule type="cellIs" dxfId="19" priority="26" stopIfTrue="1" operator="lessThan">
      <formula>40</formula>
    </cfRule>
  </conditionalFormatting>
  <conditionalFormatting sqref="S29">
    <cfRule type="cellIs" dxfId="18" priority="25" stopIfTrue="1" operator="lessThan">
      <formula>40</formula>
    </cfRule>
  </conditionalFormatting>
  <conditionalFormatting sqref="F28">
    <cfRule type="cellIs" dxfId="17" priority="23" stopIfTrue="1" operator="lessThan">
      <formula>40</formula>
    </cfRule>
  </conditionalFormatting>
  <conditionalFormatting sqref="F29">
    <cfRule type="cellIs" dxfId="16" priority="21" stopIfTrue="1" operator="lessThan">
      <formula>40</formula>
    </cfRule>
  </conditionalFormatting>
  <conditionalFormatting sqref="I21 I24">
    <cfRule type="cellIs" dxfId="15" priority="24" stopIfTrue="1" operator="lessThan">
      <formula>40</formula>
    </cfRule>
  </conditionalFormatting>
  <conditionalFormatting sqref="N29">
    <cfRule type="cellIs" dxfId="14" priority="17" stopIfTrue="1" operator="lessThan">
      <formula>40</formula>
    </cfRule>
  </conditionalFormatting>
  <conditionalFormatting sqref="Q29:R29">
    <cfRule type="cellIs" dxfId="13" priority="15" stopIfTrue="1" operator="lessThan">
      <formula>40</formula>
    </cfRule>
  </conditionalFormatting>
  <conditionalFormatting sqref="N28">
    <cfRule type="cellIs" dxfId="12" priority="20" stopIfTrue="1" operator="lessThan">
      <formula>40</formula>
    </cfRule>
  </conditionalFormatting>
  <conditionalFormatting sqref="N24 N21 N15">
    <cfRule type="cellIs" dxfId="11" priority="19" stopIfTrue="1" operator="lessThan">
      <formula>40</formula>
    </cfRule>
  </conditionalFormatting>
  <conditionalFormatting sqref="Q28:R28">
    <cfRule type="cellIs" dxfId="10" priority="16" stopIfTrue="1" operator="lessThan">
      <formula>40</formula>
    </cfRule>
  </conditionalFormatting>
  <conditionalFormatting sqref="Y28:Z28">
    <cfRule type="cellIs" dxfId="9" priority="14" stopIfTrue="1" operator="lessThan">
      <formula>40</formula>
    </cfRule>
  </conditionalFormatting>
  <conditionalFormatting sqref="Y24 Y21">
    <cfRule type="cellIs" dxfId="8" priority="13" stopIfTrue="1" operator="lessThan">
      <formula>40</formula>
    </cfRule>
  </conditionalFormatting>
  <conditionalFormatting sqref="Z24 Z21">
    <cfRule type="cellIs" dxfId="7" priority="11" stopIfTrue="1" operator="lessThan">
      <formula>40</formula>
    </cfRule>
  </conditionalFormatting>
  <conditionalFormatting sqref="I29:L29">
    <cfRule type="cellIs" dxfId="6" priority="9" stopIfTrue="1" operator="lessThan">
      <formula>40</formula>
    </cfRule>
  </conditionalFormatting>
  <conditionalFormatting sqref="Q9:Q27">
    <cfRule type="cellIs" dxfId="5" priority="3" stopIfTrue="1" operator="lessThan">
      <formula>40</formula>
    </cfRule>
  </conditionalFormatting>
  <conditionalFormatting sqref="T25:T27 T16:T20 T9:T14 T22:T23">
    <cfRule type="cellIs" dxfId="4" priority="2" stopIfTrue="1" operator="lessThan">
      <formula>40</formula>
    </cfRule>
  </conditionalFormatting>
  <conditionalFormatting sqref="T21 T24 T15">
    <cfRule type="cellIs" dxfId="3" priority="1" stopIfTrue="1" operator="lessThan">
      <formula>40</formula>
    </cfRule>
  </conditionalFormatting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Year 1</vt:lpstr>
      <vt:lpstr>Year 2</vt:lpstr>
      <vt:lpstr>'Year 1'!Print_Area</vt:lpstr>
      <vt:lpstr>'Year 2'!Print_Area</vt:lpstr>
    </vt:vector>
  </TitlesOfParts>
  <Manager/>
  <Company>獫票楧栮捯洀鉭曮㞱Û뜰⠲쎔딁烊皭〼፥ᙼ䕸忤઱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 Williams</dc:creator>
  <cp:keywords/>
  <dc:description/>
  <cp:lastModifiedBy>Abi Summerfield</cp:lastModifiedBy>
  <cp:revision/>
  <cp:lastPrinted>2019-02-06T15:50:18Z</cp:lastPrinted>
  <dcterms:created xsi:type="dcterms:W3CDTF">2005-06-03T18:23:50Z</dcterms:created>
  <dcterms:modified xsi:type="dcterms:W3CDTF">2019-05-03T13:07:08Z</dcterms:modified>
  <cp:category/>
  <cp:contentStatus/>
</cp:coreProperties>
</file>