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03284_student_uwtsd_ac_uk/Documents/year 1 (level 4)/motorsports tech/s2/"/>
    </mc:Choice>
  </mc:AlternateContent>
  <xr:revisionPtr revIDLastSave="566" documentId="8_{57441844-656B-4B42-907F-D241CC44F3F0}" xr6:coauthVersionLast="47" xr6:coauthVersionMax="47" xr10:uidLastSave="{5919EAF5-C1C5-4876-8FEB-50B9F4EA5D81}"/>
  <bookViews>
    <workbookView xWindow="-120" yWindow="-120" windowWidth="29040" windowHeight="16440" xr2:uid="{00000000-000D-0000-FFFF-FFFF00000000}"/>
  </bookViews>
  <sheets>
    <sheet name="GrE HnD BsC" sheetId="1" r:id="rId1"/>
    <sheet name="Sheet1" sheetId="2" r:id="rId2"/>
    <sheet name="Sheet2" sheetId="3" r:id="rId3"/>
    <sheet name="Sheet3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5" i="1" l="1"/>
  <c r="K3" i="1"/>
  <c r="M5" i="1"/>
  <c r="M4" i="1"/>
  <c r="L3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O26" i="1"/>
  <c r="I3" i="1"/>
  <c r="E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P9" i="1"/>
  <c r="K40" i="1" s="1"/>
  <c r="P7" i="1"/>
  <c r="P11" i="1"/>
  <c r="E4" i="1"/>
  <c r="F4" i="1" s="1"/>
  <c r="E5" i="1"/>
  <c r="F5" i="1" s="1"/>
  <c r="E6" i="1"/>
  <c r="F6" i="1" s="1"/>
  <c r="E7" i="1"/>
  <c r="E8" i="1"/>
  <c r="F8" i="1" s="1"/>
  <c r="E9" i="1"/>
  <c r="F9" i="1" s="1"/>
  <c r="E10" i="1"/>
  <c r="E11" i="1"/>
  <c r="E12" i="1"/>
  <c r="E13" i="1"/>
  <c r="F13" i="1" s="1"/>
  <c r="E14" i="1"/>
  <c r="E15" i="1"/>
  <c r="F15" i="1" s="1"/>
  <c r="E16" i="1"/>
  <c r="E17" i="1"/>
  <c r="E18" i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E27" i="1"/>
  <c r="E28" i="1"/>
  <c r="E29" i="1"/>
  <c r="F29" i="1" s="1"/>
  <c r="E30" i="1"/>
  <c r="E31" i="1"/>
  <c r="F31" i="1" s="1"/>
  <c r="E32" i="1"/>
  <c r="F32" i="1" s="1"/>
  <c r="E33" i="1"/>
  <c r="E34" i="1"/>
  <c r="F34" i="1" s="1"/>
  <c r="E35" i="1"/>
  <c r="E36" i="1"/>
  <c r="F36" i="1" s="1"/>
  <c r="E37" i="1"/>
  <c r="F37" i="1" s="1"/>
  <c r="E38" i="1"/>
  <c r="E39" i="1"/>
  <c r="F39" i="1" s="1"/>
  <c r="E40" i="1"/>
  <c r="E41" i="1"/>
  <c r="F41" i="1" s="1"/>
  <c r="E42" i="1"/>
  <c r="E43" i="1"/>
  <c r="E44" i="1"/>
  <c r="E45" i="1"/>
  <c r="E46" i="1"/>
  <c r="F46" i="1" s="1"/>
  <c r="E47" i="1"/>
  <c r="F47" i="1" s="1"/>
  <c r="E48" i="1"/>
  <c r="F48" i="1" s="1"/>
  <c r="E49" i="1"/>
  <c r="F49" i="1" s="1"/>
  <c r="E50" i="1"/>
  <c r="E51" i="1"/>
  <c r="F51" i="1" s="1"/>
  <c r="E52" i="1"/>
  <c r="F52" i="1" s="1"/>
  <c r="E53" i="1"/>
  <c r="E54" i="1"/>
  <c r="F54" i="1" s="1"/>
  <c r="E55" i="1"/>
  <c r="F55" i="1" s="1"/>
  <c r="E56" i="1"/>
  <c r="F56" i="1" s="1"/>
  <c r="E57" i="1"/>
  <c r="F57" i="1" s="1"/>
  <c r="E58" i="1"/>
  <c r="F58" i="1" s="1"/>
  <c r="E59" i="1"/>
  <c r="E60" i="1"/>
  <c r="E61" i="1"/>
  <c r="F61" i="1" s="1"/>
  <c r="E62" i="1"/>
  <c r="E63" i="1"/>
  <c r="E64" i="1"/>
  <c r="F64" i="1" s="1"/>
  <c r="E65" i="1"/>
  <c r="F65" i="1" s="1"/>
  <c r="E66" i="1"/>
  <c r="F66" i="1" s="1"/>
  <c r="E67" i="1"/>
  <c r="F67" i="1" s="1"/>
  <c r="E68" i="1"/>
  <c r="F68" i="1" s="1"/>
  <c r="E69" i="1"/>
  <c r="E70" i="1"/>
  <c r="F70" i="1" s="1"/>
  <c r="E71" i="1"/>
  <c r="E72" i="1"/>
  <c r="E73" i="1"/>
  <c r="E74" i="1"/>
  <c r="E75" i="1"/>
  <c r="E76" i="1"/>
  <c r="F76" i="1" s="1"/>
  <c r="E77" i="1"/>
  <c r="E78" i="1"/>
  <c r="E79" i="1"/>
  <c r="F79" i="1" s="1"/>
  <c r="E80" i="1"/>
  <c r="E81" i="1"/>
  <c r="E82" i="1"/>
  <c r="F82" i="1" s="1"/>
  <c r="E83" i="1"/>
  <c r="F83" i="1" s="1"/>
  <c r="E84" i="1"/>
  <c r="F84" i="1" s="1"/>
  <c r="E85" i="1"/>
  <c r="F85" i="1" s="1"/>
  <c r="E86" i="1"/>
  <c r="E87" i="1"/>
  <c r="E88" i="1"/>
  <c r="F88" i="1" s="1"/>
  <c r="E89" i="1"/>
  <c r="E90" i="1"/>
  <c r="F90" i="1" s="1"/>
  <c r="E91" i="1"/>
  <c r="F91" i="1" s="1"/>
  <c r="E92" i="1"/>
  <c r="F92" i="1" s="1"/>
  <c r="E93" i="1"/>
  <c r="F93" i="1" s="1"/>
  <c r="B4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K55" i="1"/>
  <c r="K28" i="1"/>
  <c r="K64" i="1"/>
  <c r="K37" i="1"/>
  <c r="K82" i="1"/>
  <c r="F73" i="1"/>
  <c r="H26" i="1" l="1"/>
  <c r="K44" i="1"/>
  <c r="H62" i="1"/>
  <c r="K80" i="1"/>
  <c r="K32" i="1"/>
  <c r="K91" i="1"/>
  <c r="K19" i="1"/>
  <c r="H33" i="1"/>
  <c r="K56" i="1"/>
  <c r="K20" i="1"/>
  <c r="K92" i="1"/>
  <c r="K68" i="1"/>
  <c r="K8" i="1"/>
  <c r="K67" i="1"/>
  <c r="H28" i="1"/>
  <c r="K50" i="1"/>
  <c r="K26" i="1"/>
  <c r="K14" i="1"/>
  <c r="H72" i="1"/>
  <c r="H60" i="1"/>
  <c r="K70" i="1"/>
  <c r="K46" i="1"/>
  <c r="K69" i="1"/>
  <c r="K45" i="1"/>
  <c r="K33" i="1"/>
  <c r="K43" i="1"/>
  <c r="K7" i="1"/>
  <c r="H7" i="1"/>
  <c r="K78" i="1"/>
  <c r="K66" i="1"/>
  <c r="K54" i="1"/>
  <c r="K42" i="1"/>
  <c r="K30" i="1"/>
  <c r="K18" i="1"/>
  <c r="H78" i="1"/>
  <c r="K29" i="1"/>
  <c r="K5" i="1"/>
  <c r="K88" i="1"/>
  <c r="K52" i="1"/>
  <c r="K16" i="1"/>
  <c r="H3" i="1"/>
  <c r="G48" i="1"/>
  <c r="B49" i="1"/>
  <c r="B50" i="1" s="1"/>
  <c r="B51" i="1" s="1"/>
  <c r="B52" i="1" s="1"/>
  <c r="B53" i="1" s="1"/>
  <c r="B54" i="1" s="1"/>
  <c r="B55" i="1" s="1"/>
  <c r="B56" i="1" s="1"/>
  <c r="B57" i="1" s="1"/>
  <c r="G44" i="1"/>
  <c r="G43" i="1"/>
  <c r="G45" i="1"/>
  <c r="G23" i="1"/>
  <c r="G11" i="1"/>
  <c r="F43" i="1"/>
  <c r="K58" i="1"/>
  <c r="K74" i="1"/>
  <c r="K57" i="1"/>
  <c r="K85" i="1"/>
  <c r="K31" i="1"/>
  <c r="F44" i="1"/>
  <c r="G10" i="1"/>
  <c r="F69" i="1"/>
  <c r="F11" i="1"/>
  <c r="K87" i="1"/>
  <c r="G18" i="1"/>
  <c r="G6" i="1"/>
  <c r="K51" i="1"/>
  <c r="K75" i="1"/>
  <c r="K15" i="1"/>
  <c r="K12" i="1"/>
  <c r="G40" i="1"/>
  <c r="K86" i="1"/>
  <c r="F89" i="1"/>
  <c r="K35" i="1"/>
  <c r="K25" i="1"/>
  <c r="G27" i="1"/>
  <c r="K13" i="1"/>
  <c r="G25" i="1"/>
  <c r="G30" i="1"/>
  <c r="G17" i="1"/>
  <c r="K48" i="1"/>
  <c r="K62" i="1"/>
  <c r="G31" i="1"/>
  <c r="K47" i="1"/>
  <c r="G38" i="1"/>
  <c r="K39" i="1"/>
  <c r="K72" i="1"/>
  <c r="K60" i="1"/>
  <c r="K36" i="1"/>
  <c r="G22" i="1"/>
  <c r="K11" i="1"/>
  <c r="K79" i="1"/>
  <c r="K38" i="1"/>
  <c r="K10" i="1"/>
  <c r="K59" i="1"/>
  <c r="G14" i="1"/>
  <c r="J14" i="1" s="1"/>
  <c r="G21" i="1"/>
  <c r="G3" i="1"/>
  <c r="M3" i="1" s="1"/>
  <c r="G9" i="1"/>
  <c r="F45" i="1"/>
  <c r="K21" i="1"/>
  <c r="F87" i="1"/>
  <c r="K22" i="1"/>
  <c r="K71" i="1"/>
  <c r="K93" i="1"/>
  <c r="K49" i="1"/>
  <c r="G47" i="1"/>
  <c r="K24" i="1"/>
  <c r="G20" i="1"/>
  <c r="G54" i="1"/>
  <c r="K89" i="1"/>
  <c r="K73" i="1"/>
  <c r="K61" i="1"/>
  <c r="K84" i="1"/>
  <c r="F77" i="1"/>
  <c r="F78" i="1"/>
  <c r="K34" i="1"/>
  <c r="K83" i="1"/>
  <c r="K81" i="1"/>
  <c r="F81" i="1"/>
  <c r="G35" i="1"/>
  <c r="G24" i="1"/>
  <c r="G12" i="1"/>
  <c r="K9" i="1"/>
  <c r="F71" i="1"/>
  <c r="G46" i="1"/>
  <c r="F12" i="1"/>
  <c r="F59" i="1"/>
  <c r="G37" i="1"/>
  <c r="F40" i="1"/>
  <c r="G34" i="1"/>
  <c r="F50" i="1"/>
  <c r="G13" i="1"/>
  <c r="F26" i="1"/>
  <c r="G33" i="1"/>
  <c r="G36" i="1"/>
  <c r="F63" i="1"/>
  <c r="F75" i="1"/>
  <c r="G32" i="1"/>
  <c r="F18" i="1"/>
  <c r="F30" i="1"/>
  <c r="F38" i="1"/>
  <c r="G19" i="1"/>
  <c r="G7" i="1"/>
  <c r="F27" i="1"/>
  <c r="F17" i="1"/>
  <c r="G41" i="1"/>
  <c r="G29" i="1"/>
  <c r="G5" i="1"/>
  <c r="H30" i="1"/>
  <c r="G28" i="1"/>
  <c r="G16" i="1"/>
  <c r="G4" i="1"/>
  <c r="F86" i="1"/>
  <c r="G42" i="1"/>
  <c r="G39" i="1"/>
  <c r="G15" i="1"/>
  <c r="F3" i="1"/>
  <c r="G8" i="1"/>
  <c r="F14" i="1"/>
  <c r="G26" i="1"/>
  <c r="K23" i="1"/>
  <c r="J38" i="1"/>
  <c r="L48" i="1"/>
  <c r="H10" i="1"/>
  <c r="H54" i="1"/>
  <c r="H88" i="1"/>
  <c r="H68" i="1"/>
  <c r="H8" i="1"/>
  <c r="H69" i="1"/>
  <c r="H34" i="1"/>
  <c r="H51" i="1"/>
  <c r="H65" i="1"/>
  <c r="H80" i="1"/>
  <c r="H81" i="1"/>
  <c r="H46" i="1"/>
  <c r="H35" i="1"/>
  <c r="H75" i="1"/>
  <c r="K4" i="1"/>
  <c r="K41" i="1"/>
  <c r="J48" i="1"/>
  <c r="H44" i="1"/>
  <c r="H23" i="1"/>
  <c r="H92" i="1"/>
  <c r="H41" i="1"/>
  <c r="H93" i="1"/>
  <c r="H58" i="1"/>
  <c r="H47" i="1"/>
  <c r="H61" i="1"/>
  <c r="H21" i="1"/>
  <c r="H31" i="1"/>
  <c r="K63" i="1"/>
  <c r="F80" i="1"/>
  <c r="F60" i="1"/>
  <c r="F7" i="1"/>
  <c r="H45" i="1"/>
  <c r="H70" i="1"/>
  <c r="H55" i="1"/>
  <c r="H9" i="1"/>
  <c r="H39" i="1"/>
  <c r="H66" i="1"/>
  <c r="H27" i="1"/>
  <c r="H82" i="1"/>
  <c r="H71" i="1"/>
  <c r="H36" i="1"/>
  <c r="H19" i="1"/>
  <c r="H64" i="1"/>
  <c r="K17" i="1"/>
  <c r="K76" i="1"/>
  <c r="H18" i="1"/>
  <c r="H43" i="1"/>
  <c r="H14" i="1"/>
  <c r="H76" i="1"/>
  <c r="H67" i="1"/>
  <c r="H42" i="1"/>
  <c r="F28" i="1"/>
  <c r="H87" i="1"/>
  <c r="H24" i="1"/>
  <c r="H4" i="1"/>
  <c r="H83" i="1"/>
  <c r="H48" i="1"/>
  <c r="H22" i="1"/>
  <c r="K6" i="1"/>
  <c r="K77" i="1"/>
  <c r="H63" i="1"/>
  <c r="F42" i="1"/>
  <c r="F16" i="1"/>
  <c r="H79" i="1"/>
  <c r="H37" i="1"/>
  <c r="H12" i="1"/>
  <c r="H74" i="1"/>
  <c r="H16" i="1"/>
  <c r="H5" i="1"/>
  <c r="K53" i="1"/>
  <c r="K90" i="1"/>
  <c r="H38" i="1"/>
  <c r="H15" i="1"/>
  <c r="F72" i="1"/>
  <c r="H91" i="1"/>
  <c r="H73" i="1"/>
  <c r="H77" i="1"/>
  <c r="H17" i="1"/>
  <c r="H59" i="1"/>
  <c r="F74" i="1"/>
  <c r="H13" i="1"/>
  <c r="H49" i="1"/>
  <c r="H89" i="1"/>
  <c r="H29" i="1"/>
  <c r="H84" i="1"/>
  <c r="H50" i="1"/>
  <c r="H53" i="1"/>
  <c r="K27" i="1"/>
  <c r="K65" i="1"/>
  <c r="H85" i="1"/>
  <c r="F33" i="1"/>
  <c r="F10" i="1"/>
  <c r="F53" i="1"/>
  <c r="H25" i="1"/>
  <c r="H52" i="1"/>
  <c r="H32" i="1"/>
  <c r="H40" i="1"/>
  <c r="H90" i="1"/>
  <c r="H11" i="1"/>
  <c r="H6" i="1"/>
  <c r="H20" i="1"/>
  <c r="F35" i="1"/>
  <c r="F62" i="1"/>
  <c r="H86" i="1"/>
  <c r="H56" i="1"/>
  <c r="H57" i="1"/>
  <c r="L35" i="1" l="1"/>
  <c r="G52" i="1"/>
  <c r="L23" i="1"/>
  <c r="G49" i="1"/>
  <c r="L44" i="1"/>
  <c r="G53" i="1"/>
  <c r="L54" i="1"/>
  <c r="G51" i="1"/>
  <c r="J43" i="1"/>
  <c r="J22" i="1"/>
  <c r="J16" i="1"/>
  <c r="L34" i="1"/>
  <c r="L45" i="1"/>
  <c r="J27" i="1"/>
  <c r="J21" i="1"/>
  <c r="L27" i="1"/>
  <c r="L47" i="1"/>
  <c r="J24" i="1"/>
  <c r="J54" i="1"/>
  <c r="L39" i="1"/>
  <c r="L13" i="1"/>
  <c r="J12" i="1"/>
  <c r="J18" i="1"/>
  <c r="L24" i="1"/>
  <c r="L18" i="1"/>
  <c r="G55" i="1"/>
  <c r="G50" i="1"/>
  <c r="L6" i="1"/>
  <c r="L38" i="1"/>
  <c r="G56" i="1"/>
  <c r="L31" i="1"/>
  <c r="L53" i="1"/>
  <c r="L19" i="1"/>
  <c r="L11" i="1"/>
  <c r="J3" i="1"/>
  <c r="J39" i="1"/>
  <c r="J15" i="1"/>
  <c r="J47" i="1"/>
  <c r="L20" i="1"/>
  <c r="J40" i="1"/>
  <c r="J7" i="1"/>
  <c r="J23" i="1"/>
  <c r="L29" i="1"/>
  <c r="L33" i="1"/>
  <c r="J44" i="1"/>
  <c r="J9" i="1"/>
  <c r="L40" i="1"/>
  <c r="L9" i="1"/>
  <c r="J11" i="1"/>
  <c r="J20" i="1"/>
  <c r="J41" i="1"/>
  <c r="J8" i="1"/>
  <c r="J30" i="1"/>
  <c r="L21" i="1"/>
  <c r="L42" i="1"/>
  <c r="L30" i="1"/>
  <c r="J25" i="1"/>
  <c r="L26" i="1"/>
  <c r="L16" i="1"/>
  <c r="L12" i="1"/>
  <c r="J31" i="1"/>
  <c r="J6" i="1"/>
  <c r="J45" i="1"/>
  <c r="J51" i="1"/>
  <c r="L17" i="1"/>
  <c r="L28" i="1"/>
  <c r="L43" i="1"/>
  <c r="G57" i="1"/>
  <c r="B58" i="1"/>
  <c r="J17" i="1"/>
  <c r="J34" i="1"/>
  <c r="L22" i="1"/>
  <c r="L25" i="1"/>
  <c r="J36" i="1"/>
  <c r="L37" i="1"/>
  <c r="L46" i="1"/>
  <c r="L10" i="1"/>
  <c r="L14" i="1"/>
  <c r="J10" i="1"/>
  <c r="L36" i="1"/>
  <c r="L32" i="1"/>
  <c r="J13" i="1"/>
  <c r="J35" i="1"/>
  <c r="L41" i="1"/>
  <c r="J26" i="1"/>
  <c r="J32" i="1"/>
  <c r="L52" i="1"/>
  <c r="L8" i="1"/>
  <c r="L5" i="1"/>
  <c r="J5" i="1"/>
  <c r="L4" i="1"/>
  <c r="J4" i="1"/>
  <c r="L7" i="1"/>
  <c r="J42" i="1"/>
  <c r="J29" i="1"/>
  <c r="L15" i="1"/>
  <c r="J33" i="1"/>
  <c r="J46" i="1"/>
  <c r="J19" i="1"/>
  <c r="J28" i="1"/>
  <c r="J37" i="1"/>
  <c r="J49" i="1" l="1"/>
  <c r="L51" i="1"/>
  <c r="J52" i="1"/>
  <c r="L49" i="1"/>
  <c r="J53" i="1"/>
  <c r="J56" i="1"/>
  <c r="L56" i="1"/>
  <c r="J55" i="1"/>
  <c r="L55" i="1"/>
  <c r="L50" i="1"/>
  <c r="J50" i="1"/>
  <c r="B59" i="1"/>
  <c r="G58" i="1"/>
  <c r="L57" i="1"/>
  <c r="J57" i="1"/>
  <c r="L58" i="1" l="1"/>
  <c r="J58" i="1"/>
  <c r="B60" i="1"/>
  <c r="G59" i="1"/>
  <c r="J59" i="1" l="1"/>
  <c r="L59" i="1"/>
  <c r="G60" i="1"/>
  <c r="B61" i="1"/>
  <c r="B62" i="1" l="1"/>
  <c r="G61" i="1"/>
  <c r="J60" i="1"/>
  <c r="L60" i="1"/>
  <c r="J61" i="1" l="1"/>
  <c r="L61" i="1"/>
  <c r="B63" i="1"/>
  <c r="G62" i="1"/>
  <c r="L62" i="1" l="1"/>
  <c r="J62" i="1"/>
  <c r="B64" i="1"/>
  <c r="G63" i="1"/>
  <c r="J63" i="1" l="1"/>
  <c r="L63" i="1"/>
  <c r="B65" i="1"/>
  <c r="G64" i="1"/>
  <c r="L64" i="1" l="1"/>
  <c r="J64" i="1"/>
  <c r="B66" i="1"/>
  <c r="G65" i="1"/>
  <c r="J65" i="1" l="1"/>
  <c r="L65" i="1"/>
  <c r="B67" i="1"/>
  <c r="G66" i="1"/>
  <c r="J66" i="1" l="1"/>
  <c r="L66" i="1"/>
  <c r="B68" i="1"/>
  <c r="G67" i="1"/>
  <c r="J67" i="1" l="1"/>
  <c r="L67" i="1"/>
  <c r="B69" i="1"/>
  <c r="G68" i="1"/>
  <c r="J68" i="1" l="1"/>
  <c r="L68" i="1"/>
  <c r="B70" i="1"/>
  <c r="G69" i="1"/>
  <c r="J69" i="1" l="1"/>
  <c r="L69" i="1"/>
  <c r="B71" i="1"/>
  <c r="G70" i="1"/>
  <c r="J70" i="1" l="1"/>
  <c r="L70" i="1"/>
  <c r="B72" i="1"/>
  <c r="G71" i="1"/>
  <c r="L71" i="1" l="1"/>
  <c r="J71" i="1"/>
  <c r="B73" i="1"/>
  <c r="G72" i="1"/>
  <c r="L72" i="1" l="1"/>
  <c r="J72" i="1"/>
  <c r="B74" i="1"/>
  <c r="G73" i="1"/>
  <c r="L73" i="1" l="1"/>
  <c r="J73" i="1"/>
  <c r="B75" i="1"/>
  <c r="G74" i="1"/>
  <c r="J74" i="1" l="1"/>
  <c r="L74" i="1"/>
  <c r="B76" i="1"/>
  <c r="G75" i="1"/>
  <c r="J75" i="1" l="1"/>
  <c r="L75" i="1"/>
  <c r="B77" i="1"/>
  <c r="G76" i="1"/>
  <c r="J76" i="1" l="1"/>
  <c r="L76" i="1"/>
  <c r="B78" i="1"/>
  <c r="G77" i="1"/>
  <c r="J77" i="1" l="1"/>
  <c r="L77" i="1"/>
  <c r="B79" i="1"/>
  <c r="G78" i="1"/>
  <c r="J78" i="1" l="1"/>
  <c r="L78" i="1"/>
  <c r="B80" i="1"/>
  <c r="G79" i="1"/>
  <c r="L79" i="1" l="1"/>
  <c r="J79" i="1"/>
  <c r="B81" i="1"/>
  <c r="G80" i="1"/>
  <c r="J80" i="1" l="1"/>
  <c r="L80" i="1"/>
  <c r="B82" i="1"/>
  <c r="G81" i="1"/>
  <c r="J81" i="1" l="1"/>
  <c r="L81" i="1"/>
  <c r="B83" i="1"/>
  <c r="G82" i="1"/>
  <c r="B84" i="1" l="1"/>
  <c r="G83" i="1"/>
  <c r="J82" i="1"/>
  <c r="L82" i="1"/>
  <c r="J83" i="1" l="1"/>
  <c r="L83" i="1"/>
  <c r="B85" i="1"/>
  <c r="G84" i="1"/>
  <c r="L84" i="1" l="1"/>
  <c r="J84" i="1"/>
  <c r="B86" i="1"/>
  <c r="G85" i="1"/>
  <c r="L85" i="1" l="1"/>
  <c r="J85" i="1"/>
  <c r="B87" i="1"/>
  <c r="G86" i="1"/>
  <c r="J86" i="1" l="1"/>
  <c r="L86" i="1"/>
  <c r="B88" i="1"/>
  <c r="G87" i="1"/>
  <c r="L87" i="1" l="1"/>
  <c r="J87" i="1"/>
  <c r="B89" i="1"/>
  <c r="G88" i="1"/>
  <c r="L88" i="1" l="1"/>
  <c r="J88" i="1"/>
  <c r="B90" i="1"/>
  <c r="G89" i="1"/>
  <c r="J89" i="1" l="1"/>
  <c r="L89" i="1"/>
  <c r="B91" i="1"/>
  <c r="G90" i="1"/>
  <c r="J90" i="1" l="1"/>
  <c r="L90" i="1"/>
  <c r="B92" i="1"/>
  <c r="G91" i="1"/>
  <c r="L91" i="1" l="1"/>
  <c r="J91" i="1"/>
  <c r="B93" i="1"/>
  <c r="G93" i="1" s="1"/>
  <c r="G92" i="1"/>
  <c r="L92" i="1" l="1"/>
  <c r="J92" i="1"/>
  <c r="J93" i="1"/>
  <c r="L93" i="1"/>
</calcChain>
</file>

<file path=xl/sharedStrings.xml><?xml version="1.0" encoding="utf-8"?>
<sst xmlns="http://schemas.openxmlformats.org/spreadsheetml/2006/main" count="50" uniqueCount="40">
  <si>
    <t>%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</si>
  <si>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</si>
  <si>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</si>
  <si>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</si>
  <si>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</si>
  <si>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</si>
  <si>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</si>
  <si>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</si>
  <si>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</si>
  <si>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diameter(m)</t>
  </si>
  <si>
    <t>toqrue</t>
  </si>
  <si>
    <t>lbft</t>
  </si>
  <si>
    <t>conversion for nm to lbft i</t>
  </si>
  <si>
    <t>watts</t>
  </si>
  <si>
    <t>2 pi</t>
  </si>
  <si>
    <t>sfc</t>
  </si>
  <si>
    <t>engine spec</t>
  </si>
  <si>
    <t>cylinder</t>
  </si>
  <si>
    <t>cc</t>
  </si>
  <si>
    <t>displacemnt volume</t>
  </si>
  <si>
    <t xml:space="preserve">fuel density </t>
  </si>
  <si>
    <t>g/kwh</t>
  </si>
  <si>
    <t>Watts</t>
  </si>
  <si>
    <t>Nm</t>
  </si>
  <si>
    <t>Rpm</t>
  </si>
  <si>
    <t>Bar</t>
  </si>
  <si>
    <t>Kg/s</t>
  </si>
  <si>
    <t xml:space="preserve"> g/kwh</t>
  </si>
  <si>
    <t>Fuel Energy Input</t>
  </si>
  <si>
    <t>Overall thermal Efficeny</t>
  </si>
  <si>
    <t>Brake power</t>
  </si>
  <si>
    <t>SFC</t>
  </si>
  <si>
    <t>Torque</t>
  </si>
  <si>
    <t xml:space="preserve">Fuel Flow </t>
  </si>
  <si>
    <t>BMEP</t>
  </si>
  <si>
    <t>Corrected Power</t>
  </si>
  <si>
    <t>Baro (mBar)</t>
  </si>
  <si>
    <t>Humidity (%)</t>
  </si>
  <si>
    <t>Ambient temp (deg c)</t>
  </si>
  <si>
    <t>calorific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</si>
</sst>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Speciffic</a:t>
            </a:r>
            <a:r>
              <a:rPr lang="en-GB" baseline="0"/>
              <a:t> Fuel </a:t>
            </a:r>
            <a:r>
              <a:rPr lang="en-GB"/>
              <a:t>Consumption VS Dyno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Sheet1!$C$1:$C$2</c:f>
              <c:strCache>
                <c:ptCount val="2"/>
                <c:pt idx="0">
                  <c:v>sfc</c:v>
                </c:pt>
                <c:pt idx="1">
                  <c:v>g/kwh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Sheet1!$C$3:$C$93</c:f>
              <c:numCache>
                <c:formatCode>General</c:formatCode>
                <c:ptCount val="91"/>
                <c:pt idx="0">
                  <c:v>0.35775573036718317</c:v>
                </c:pt>
                <c:pt idx="1">
                  <c:v>0.34875906518082234</c:v>
                </c:pt>
                <c:pt idx="2">
                  <c:v>0.33583468224545193</c:v>
                </c:pt>
                <c:pt idx="3">
                  <c:v>0.31572701120705332</c:v>
                </c:pt>
                <c:pt idx="4">
                  <c:v>0.30453996851547838</c:v>
                </c:pt>
                <c:pt idx="5">
                  <c:v>0.30533506874358673</c:v>
                </c:pt>
                <c:pt idx="6">
                  <c:v>0.28846999311737936</c:v>
                </c:pt>
                <c:pt idx="7">
                  <c:v>0.27411485857413659</c:v>
                </c:pt>
                <c:pt idx="8">
                  <c:v>0.27127966566847839</c:v>
                </c:pt>
                <c:pt idx="9">
                  <c:v>0.26221289036446427</c:v>
                </c:pt>
                <c:pt idx="10">
                  <c:v>0.26256735503279927</c:v>
                </c:pt>
                <c:pt idx="11">
                  <c:v>0.26531792637421442</c:v>
                </c:pt>
                <c:pt idx="12">
                  <c:v>0.26294807639087947</c:v>
                </c:pt>
                <c:pt idx="13">
                  <c:v>0.26189217250192581</c:v>
                </c:pt>
                <c:pt idx="14">
                  <c:v>0.25778752425565765</c:v>
                </c:pt>
                <c:pt idx="15">
                  <c:v>0.25748622228840767</c:v>
                </c:pt>
                <c:pt idx="16">
                  <c:v>0.26391131369504994</c:v>
                </c:pt>
                <c:pt idx="17">
                  <c:v>0.26739008352084903</c:v>
                </c:pt>
                <c:pt idx="18">
                  <c:v>0.2673407138530613</c:v>
                </c:pt>
                <c:pt idx="19">
                  <c:v>0.26565459970353872</c:v>
                </c:pt>
                <c:pt idx="20">
                  <c:v>0.26708641003952849</c:v>
                </c:pt>
                <c:pt idx="21">
                  <c:v>0.263859548216822</c:v>
                </c:pt>
                <c:pt idx="22">
                  <c:v>0.26169604989263345</c:v>
                </c:pt>
                <c:pt idx="23">
                  <c:v>0.26024891848859133</c:v>
                </c:pt>
                <c:pt idx="24">
                  <c:v>0.25996144849309799</c:v>
                </c:pt>
                <c:pt idx="25">
                  <c:v>0.25852762467086754</c:v>
                </c:pt>
                <c:pt idx="26">
                  <c:v>0.25860345796132039</c:v>
                </c:pt>
                <c:pt idx="27">
                  <c:v>0.26132304801790601</c:v>
                </c:pt>
                <c:pt idx="28">
                  <c:v>0.26272640153195903</c:v>
                </c:pt>
                <c:pt idx="29">
                  <c:v>0.26091404359429793</c:v>
                </c:pt>
                <c:pt idx="30">
                  <c:v>0.26242106195775006</c:v>
                </c:pt>
                <c:pt idx="31">
                  <c:v>0.26252474363455136</c:v>
                </c:pt>
                <c:pt idx="32">
                  <c:v>0.26627075760897378</c:v>
                </c:pt>
                <c:pt idx="33">
                  <c:v>0.26719736825621271</c:v>
                </c:pt>
                <c:pt idx="34">
                  <c:v>0.2691457760692863</c:v>
                </c:pt>
                <c:pt idx="35">
                  <c:v>0.2720693678535463</c:v>
                </c:pt>
                <c:pt idx="36">
                  <c:v>0.27020130601997361</c:v>
                </c:pt>
                <c:pt idx="37">
                  <c:v>0.27061412891647801</c:v>
                </c:pt>
                <c:pt idx="38">
                  <c:v>0.27485824339167009</c:v>
                </c:pt>
                <c:pt idx="39">
                  <c:v>0.2784362256428074</c:v>
                </c:pt>
                <c:pt idx="40">
                  <c:v>0.28326476431089193</c:v>
                </c:pt>
                <c:pt idx="41">
                  <c:v>0.28988756639441277</c:v>
                </c:pt>
                <c:pt idx="42">
                  <c:v>0.29074631251097727</c:v>
                </c:pt>
                <c:pt idx="43">
                  <c:v>0.29496935348803688</c:v>
                </c:pt>
                <c:pt idx="44">
                  <c:v>0.29353332885272271</c:v>
                </c:pt>
                <c:pt idx="45">
                  <c:v>0.29518316013079199</c:v>
                </c:pt>
                <c:pt idx="46">
                  <c:v>0.29198773937185862</c:v>
                </c:pt>
                <c:pt idx="47">
                  <c:v>0.29014904795689461</c:v>
                </c:pt>
                <c:pt idx="48">
                  <c:v>0.29122115600079346</c:v>
                </c:pt>
                <c:pt idx="49">
                  <c:v>0.28799788785721475</c:v>
                </c:pt>
                <c:pt idx="50">
                  <c:v>0.29109002144979551</c:v>
                </c:pt>
                <c:pt idx="51">
                  <c:v>0.28932038348096467</c:v>
                </c:pt>
                <c:pt idx="52">
                  <c:v>0.29679287756833067</c:v>
                </c:pt>
                <c:pt idx="53">
                  <c:v>0.29583259710541993</c:v>
                </c:pt>
                <c:pt idx="54">
                  <c:v>0.30002124791821472</c:v>
                </c:pt>
                <c:pt idx="55">
                  <c:v>0.29686365054619374</c:v>
                </c:pt>
                <c:pt idx="56">
                  <c:v>0.2982205584989791</c:v>
                </c:pt>
                <c:pt idx="57">
                  <c:v>0.30125299985255916</c:v>
                </c:pt>
                <c:pt idx="58">
                  <c:v>0.30099006639465709</c:v>
                </c:pt>
                <c:pt idx="59">
                  <c:v>0.3071123151005104</c:v>
                </c:pt>
                <c:pt idx="60">
                  <c:v>0.3080961732752272</c:v>
                </c:pt>
                <c:pt idx="61">
                  <c:v>0.31030337431891597</c:v>
                </c:pt>
                <c:pt idx="62">
                  <c:v>0.31188811917660236</c:v>
                </c:pt>
                <c:pt idx="63">
                  <c:v>0.31502943296089558</c:v>
                </c:pt>
                <c:pt idx="64">
                  <c:v>0.31478159235832243</c:v>
                </c:pt>
                <c:pt idx="65">
                  <c:v>0.31589591575063747</c:v>
                </c:pt>
                <c:pt idx="66">
                  <c:v>0.31931371731207309</c:v>
                </c:pt>
                <c:pt idx="67">
                  <c:v>0.32071609403789691</c:v>
                </c:pt>
                <c:pt idx="68">
                  <c:v>0.32074293726624326</c:v>
                </c:pt>
                <c:pt idx="69">
                  <c:v>0.31753915849913489</c:v>
                </c:pt>
                <c:pt idx="70">
                  <c:v>0.32053068012138325</c:v>
                </c:pt>
                <c:pt idx="71">
                  <c:v>0.32033582982882153</c:v>
                </c:pt>
                <c:pt idx="72">
                  <c:v>0.32165255467367626</c:v>
                </c:pt>
                <c:pt idx="73">
                  <c:v>0.32260023291265877</c:v>
                </c:pt>
                <c:pt idx="74">
                  <c:v>0.32247678644274042</c:v>
                </c:pt>
                <c:pt idx="75">
                  <c:v>0.32713496886101195</c:v>
                </c:pt>
                <c:pt idx="76">
                  <c:v>0.32819477672583885</c:v>
                </c:pt>
                <c:pt idx="77">
                  <c:v>0.33164893605084222</c:v>
                </c:pt>
                <c:pt idx="78">
                  <c:v>0.33540529114984091</c:v>
                </c:pt>
                <c:pt idx="79">
                  <c:v>0.33699487889649649</c:v>
                </c:pt>
                <c:pt idx="80">
                  <c:v>0.33793735347201748</c:v>
                </c:pt>
                <c:pt idx="81">
                  <c:v>0.34181737013990404</c:v>
                </c:pt>
                <c:pt idx="82">
                  <c:v>0.34432194999285259</c:v>
                </c:pt>
                <c:pt idx="83">
                  <c:v>0.34845990223001139</c:v>
                </c:pt>
                <c:pt idx="84">
                  <c:v>0.35191919993746063</c:v>
                </c:pt>
                <c:pt idx="85">
                  <c:v>0.35229548315349718</c:v>
                </c:pt>
                <c:pt idx="86">
                  <c:v>0.35512383948816401</c:v>
                </c:pt>
                <c:pt idx="87">
                  <c:v>0.35472897988415714</c:v>
                </c:pt>
                <c:pt idx="88">
                  <c:v>0.36378418824144682</c:v>
                </c:pt>
                <c:pt idx="89">
                  <c:v>0.36869393520049748</c:v>
                </c:pt>
                <c:pt idx="90">
                  <c:v>0.37181868639312726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1D-49FD-86C3-5E464CF698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2277775"/>
        <c:axId val="982276335"/>
      </c:lineChart>
      <c:catAx>
        <c:axId val="9822777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276335"/>
        <c:crosses val="autoZero"/>
        <c:auto val="1"/>
        <c:lblAlgn val="ctr"/>
        <c:lblOffset val="100"/>
        <c:noMultiLvlLbl val="0"/>
      </c:catAx>
      <c:valAx>
        <c:axId val="982276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</a:t>
                </a:r>
                <a:r>
                  <a:rPr lang="en-GB"/>
                  <a:t>(g/KWh)</a:t>
                </a:r>
              </a:p>
            </c:rich>
          </c:tx>
          <c:layout>
            <c:manualLayout>
              <c:xMode val="edge"/>
              <c:yMode val="edge"/>
              <c:x val="2.0525815145590022E-2"/>
              <c:y val="0.4310010020272035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277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</a:t>
            </a:r>
            <a:r>
              <a:rPr lang="en-US" baseline="0"/>
              <a:t> vs Dyno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Sheet2!$C$1:$C$2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Sheet2!$B$3:$B$93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Sheet2!$C$3:$C$93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0D5-4831-85ED-0623C45AF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9090143"/>
        <c:axId val="1579113663"/>
      </c:scatterChart>
      <c:valAx>
        <c:axId val="15790901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9113663"/>
        <c:crosses val="autoZero"/>
        <c:crossBetween val="midCat"/>
      </c:valAx>
      <c:valAx>
        <c:axId val="1579113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90901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vs Dyno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Sheet3!$C$1:$C$2</c:f>
              <c:strCache>
                <c:ptCount val="2"/>
                <c:pt idx="0">
                  <c:v>Brake power</c:v>
                </c:pt>
                <c:pt idx="1">
                  <c:v>Watts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Sheet3!$B$3:$B$93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Sheet3!$C$3:$C$93</c:f>
              <c:numCache>
                <c:formatCode>General</c:formatCode>
                <c:ptCount val="91"/>
                <c:pt idx="0">
                  <c:v>8737.1346834664855</c:v>
                </c:pt>
                <c:pt idx="1">
                  <c:v>9217.1367598239667</c:v>
                </c:pt>
                <c:pt idx="2">
                  <c:v>9743.722649849442</c:v>
                </c:pt>
                <c:pt idx="3">
                  <c:v>10237.704995979104</c:v>
                </c:pt>
                <c:pt idx="4">
                  <c:v>10847.049128239811</c:v>
                </c:pt>
                <c:pt idx="5">
                  <c:v>11480.436932528497</c:v>
                </c:pt>
                <c:pt idx="6">
                  <c:v>12159.323616625687</c:v>
                </c:pt>
                <c:pt idx="7">
                  <c:v>12893.281372575198</c:v>
                </c:pt>
                <c:pt idx="8">
                  <c:v>13666.339461398065</c:v>
                </c:pt>
                <c:pt idx="9">
                  <c:v>14342.086671531752</c:v>
                </c:pt>
                <c:pt idx="10">
                  <c:v>14990.667821246541</c:v>
                </c:pt>
                <c:pt idx="11">
                  <c:v>15596.684538245247</c:v>
                </c:pt>
                <c:pt idx="12">
                  <c:v>16193.158962952164</c:v>
                </c:pt>
                <c:pt idx="13">
                  <c:v>16741.622928679775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18388.450013960213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20148.041878337943</c:v>
                </c:pt>
                <c:pt idx="20">
                  <c:v>20871.222909376</c:v>
                </c:pt>
                <c:pt idx="21">
                  <c:v>21513.490940018597</c:v>
                </c:pt>
                <c:pt idx="22">
                  <c:v>22208.818216340995</c:v>
                </c:pt>
                <c:pt idx="23">
                  <c:v>22920.90216798152</c:v>
                </c:pt>
                <c:pt idx="24">
                  <c:v>23518.410269830158</c:v>
                </c:pt>
                <c:pt idx="25">
                  <c:v>24224.181102398499</c:v>
                </c:pt>
                <c:pt idx="26">
                  <c:v>24886.674179595102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27003.320339969083</c:v>
                </c:pt>
                <c:pt idx="31">
                  <c:v>27500.036377713226</c:v>
                </c:pt>
                <c:pt idx="32">
                  <c:v>28021.928006669466</c:v>
                </c:pt>
                <c:pt idx="33">
                  <c:v>28489.726712804179</c:v>
                </c:pt>
                <c:pt idx="34">
                  <c:v>28811.375430999768</c:v>
                </c:pt>
                <c:pt idx="35">
                  <c:v>29113.751623313277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30704.409888702445</c:v>
                </c:pt>
                <c:pt idx="40">
                  <c:v>31192.019316255846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32520.734396866927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36904.66593975218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39135.828150413981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40698.884673283195</c:v>
                </c:pt>
                <c:pt idx="59">
                  <c:v>40892.336068939127</c:v>
                </c:pt>
                <c:pt idx="60">
                  <c:v>41006.741063005116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41302.236040957796</c:v>
                </c:pt>
                <c:pt idx="64">
                  <c:v>41595.697835772204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42369.623017404047</c:v>
                </c:pt>
                <c:pt idx="68">
                  <c:v>42802.127201959935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43951.499298481693</c:v>
                </c:pt>
                <c:pt idx="72">
                  <c:v>44089.0637861941</c:v>
                </c:pt>
                <c:pt idx="73">
                  <c:v>44117.82307625706</c:v>
                </c:pt>
                <c:pt idx="74">
                  <c:v>44155.364350631535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43379.995438115802</c:v>
                </c:pt>
                <c:pt idx="79">
                  <c:v>43274.188758455981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</c:v>
                </c:pt>
                <c:pt idx="84">
                  <c:v>42113.98526319048</c:v>
                </c:pt>
                <c:pt idx="85">
                  <c:v>41753.927323532815</c:v>
                </c:pt>
                <c:pt idx="86">
                  <c:v>41558.9108894276</c:v>
                </c:pt>
                <c:pt idx="87">
                  <c:v>41404.905809489996</c:v>
                </c:pt>
                <c:pt idx="88">
                  <c:v>41350.670222137342</c:v>
                </c:pt>
                <c:pt idx="89">
                  <c:v>41402.145635237997</c:v>
                </c:pt>
                <c:pt idx="90">
                  <c:v>41651.268660622809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DAB-45C7-872B-BA9A67071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2772655"/>
        <c:axId val="412770255"/>
      </c:scatterChart>
      <c:valAx>
        <c:axId val="412772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770255"/>
        <c:crosses val="autoZero"/>
        <c:crossBetween val="midCat"/>
      </c:valAx>
      <c:valAx>
        <c:axId val="412770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</a:t>
                </a:r>
                <a:r>
                  <a:rPr lang="en-GB" baseline="0"/>
                  <a:t> (Watts)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7726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27</xdr:row>
      <xdr:rowOff>0</xdr:rowOff>
    </xdr:from>
    <xdr:to>
      <xdr:col>15</xdr:col>
      <xdr:colOff>190500</xdr:colOff>
      <xdr:row>42</xdr:row>
      <xdr:rowOff>166370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2A0CCF9-355E-84C2-8374-6CEDA271DE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609599</xdr:colOff>
      <xdr:row>34</xdr:row>
      <xdr:rowOff>161924</xdr:rowOff>
    </xdr:from>
    <xdr:to>
      <xdr:col>16</xdr:col>
      <xdr:colOff>314324</xdr:colOff>
      <xdr:row>50</xdr:row>
      <xdr:rowOff>19049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CE4C3AB-33EF-1FAD-119D-27C0BC4020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395287</xdr:colOff>
      <xdr:row>12</xdr:row>
      <xdr:rowOff>85725</xdr:rowOff>
    </xdr:from>
    <xdr:to>
      <xdr:col>16</xdr:col>
      <xdr:colOff>90487</xdr:colOff>
      <xdr:row>26</xdr:row>
      <xdr:rowOff>161925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24D9796-2423-37E2-D47E-299E002AC0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zoomScaleNormal="100" workbookViewId="0">
      <selection activeCell="O29" sqref="O29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5" max="6" width="12.5703125" customWidth="1"/>
    <col min="7" max="7" width="15.85546875" style="1" customWidth="1"/>
    <col min="8" max="8" width="9.140625" style="1"/>
    <col min="9" max="9" width="16.5703125" style="1" customWidth="1"/>
    <col min="10" max="10" width="13.140625" customWidth="1"/>
    <col min="11" max="11" width="16.5703125" bestFit="1" customWidth="1"/>
    <col min="12" max="12" width="22.140625" customWidth="1"/>
    <col min="13" max="13" width="17.42578125" customWidth="1"/>
    <col min="14" max="14" width="18.42578125" customWidth="1"/>
    <col min="15" max="15" width="27.140625" customWidth="1"/>
    <col min="16" max="16" width="16.85546875" customWidth="1"/>
    <col min="17" max="17" width="15.140625" customWidth="1"/>
  </cols>
  <sheetData>
    <row r="1" spans="1:17" x14ac:dyDescent="0.25">
      <c r="A1" s="8" t="s">
        <v>1</v>
      </c>
      <c r="B1" s="8" t="s">
        <v>2</v>
      </c>
      <c r="C1" s="8" t="s">
        <v>3</v>
      </c>
      <c r="D1" s="8" t="s">
        <v>4</v>
      </c>
      <c r="E1" s="8" t="s">
        <v>32</v>
      </c>
      <c r="F1" s="7" t="s">
        <v>10</v>
      </c>
      <c r="G1" s="8" t="s">
        <v>30</v>
      </c>
      <c r="H1" s="8" t="s">
        <v>34</v>
      </c>
      <c r="I1" s="7" t="s">
        <v>33</v>
      </c>
      <c r="J1" s="8" t="s">
        <v>31</v>
      </c>
      <c r="K1" s="8" t="s">
        <v>28</v>
      </c>
      <c r="L1" s="7" t="s">
        <v>29</v>
      </c>
      <c r="M1" s="8" t="s">
        <v>35</v>
      </c>
      <c r="N1" s="9"/>
    </row>
    <row r="2" spans="1:17" x14ac:dyDescent="0.25">
      <c r="A2" s="8" t="s">
        <v>5</v>
      </c>
      <c r="B2" s="8" t="s">
        <v>24</v>
      </c>
      <c r="C2" s="8" t="s">
        <v>7</v>
      </c>
      <c r="D2" s="8" t="s">
        <v>4</v>
      </c>
      <c r="E2" s="7" t="s">
        <v>23</v>
      </c>
      <c r="F2" s="7" t="s">
        <v>11</v>
      </c>
      <c r="G2" s="8" t="s">
        <v>22</v>
      </c>
      <c r="H2" s="8" t="s">
        <v>25</v>
      </c>
      <c r="I2" s="8" t="s">
        <v>26</v>
      </c>
      <c r="J2" s="7" t="s">
        <v>27</v>
      </c>
      <c r="K2" s="7" t="s">
        <v>13</v>
      </c>
      <c r="L2" s="7" t="s">
        <v>0</v>
      </c>
      <c r="M2" s="7" t="s">
        <v>22</v>
      </c>
      <c r="N2" s="9"/>
    </row>
    <row r="3" spans="1:17" x14ac:dyDescent="0.25">
      <c r="A3" s="8">
        <v>102.27500000000001</v>
      </c>
      <c r="B3" s="8">
        <v>1000</v>
      </c>
      <c r="C3" s="8">
        <v>7.0400000000000004E-2</v>
      </c>
      <c r="D3" s="8">
        <v>1.2658</v>
      </c>
      <c r="E3" s="7">
        <f t="shared" ref="E3:E34" si="0">A3*$P$12</f>
        <v>83.433490399999997</v>
      </c>
      <c r="F3" s="7">
        <f t="shared" ref="F3:F34" si="1">E3*$P$10</f>
        <v>61.53738450302491</v>
      </c>
      <c r="G3" s="8">
        <f t="shared" ref="G3:G34" si="2">E3*$P$11*(B3/60)</f>
        <v>8737.1346834664855</v>
      </c>
      <c r="H3" s="8">
        <f t="shared" ref="H3:H34" si="3">($P$11*E3*$P$5)/$P$7</f>
        <v>1310570.2025199726</v>
      </c>
      <c r="I3" s="8">
        <f t="shared" ref="I3:I34" si="4">(C3*$P$8)/60</f>
        <v>8.6826666666666677E-4</v>
      </c>
      <c r="J3" s="7">
        <f>(I3/G3)*3600000</f>
        <v>0.35775573036718317</v>
      </c>
      <c r="K3" s="7">
        <f>I3*$P$9</f>
        <v>38203.733333333337</v>
      </c>
      <c r="L3" s="7">
        <f>(G3/K3)*100</f>
        <v>22.869845224899009</v>
      </c>
      <c r="M3" s="7">
        <f>G3*($O$26)*SQRT($O$25)</f>
        <v>8794.0604027285608</v>
      </c>
      <c r="N3" s="9"/>
    </row>
    <row r="4" spans="1:17" x14ac:dyDescent="0.25">
      <c r="A4" s="8">
        <v>102.756</v>
      </c>
      <c r="B4" s="8">
        <f t="shared" ref="B4:B35" si="5">B3+50</f>
        <v>1050</v>
      </c>
      <c r="C4" s="8">
        <v>7.2400000000000006E-2</v>
      </c>
      <c r="D4" s="8">
        <v>1.26783</v>
      </c>
      <c r="E4" s="7">
        <f t="shared" si="0"/>
        <v>83.825878656</v>
      </c>
      <c r="F4" s="7">
        <f t="shared" si="1"/>
        <v>61.82679522848035</v>
      </c>
      <c r="G4" s="8">
        <f t="shared" si="2"/>
        <v>9217.1367598239667</v>
      </c>
      <c r="H4" s="8">
        <f t="shared" si="3"/>
        <v>1316733.8228319951</v>
      </c>
      <c r="I4" s="8">
        <f t="shared" si="4"/>
        <v>8.9293333333333343E-4</v>
      </c>
      <c r="J4" s="7">
        <f t="shared" ref="J4:J67" si="6">(I4/G4)*3600000</f>
        <v>0.34875906518082234</v>
      </c>
      <c r="K4" s="7">
        <f t="shared" ref="K3:K34" si="7">I4*$P$9</f>
        <v>39289.066666666673</v>
      </c>
      <c r="L4" s="7">
        <f t="shared" ref="L4:L67" si="8">(G4/K4)*100</f>
        <v>23.459800758372047</v>
      </c>
      <c r="M4" s="7">
        <f>G4*($O$26)*SQRT($O$25)</f>
        <v>9277.1898731842066</v>
      </c>
      <c r="N4" s="9"/>
      <c r="O4" s="2" t="s">
        <v>16</v>
      </c>
      <c r="P4" s="2"/>
      <c r="Q4" s="2"/>
    </row>
    <row r="5" spans="1:17" x14ac:dyDescent="0.25">
      <c r="A5" s="8">
        <v>103.68899999999999</v>
      </c>
      <c r="B5" s="8">
        <f t="shared" si="5"/>
        <v>1100</v>
      </c>
      <c r="C5" s="8">
        <v>7.3700000000000002E-2</v>
      </c>
      <c r="D5" s="8">
        <v>1.2734399999999999</v>
      </c>
      <c r="E5" s="7">
        <f t="shared" si="0"/>
        <v>84.586997663999995</v>
      </c>
      <c r="F5" s="7">
        <f t="shared" si="1"/>
        <v>62.388167799893914</v>
      </c>
      <c r="G5" s="8">
        <f t="shared" si="2"/>
        <v>9743.722649849442</v>
      </c>
      <c r="H5" s="8">
        <f t="shared" si="3"/>
        <v>1328689.4522521966</v>
      </c>
      <c r="I5" s="8">
        <f t="shared" si="4"/>
        <v>9.0896666666666673E-4</v>
      </c>
      <c r="J5" s="7">
        <f t="shared" si="6"/>
        <v>0.33583468224545193</v>
      </c>
      <c r="K5" s="7">
        <f t="shared" si="7"/>
        <v>39994.533333333333</v>
      </c>
      <c r="L5" s="7">
        <f t="shared" si="8"/>
        <v>24.362636184902208</v>
      </c>
      <c r="M5" s="7">
        <f>G5*($O$26)*SQRT($O$25)</f>
        <v>9807.2066683781322</v>
      </c>
      <c r="N5" s="9"/>
      <c r="O5" s="2" t="s">
        <v>17</v>
      </c>
      <c r="P5" s="2">
        <v>4</v>
      </c>
      <c r="Q5" s="2"/>
    </row>
    <row r="6" spans="1:17" x14ac:dyDescent="0.25">
      <c r="A6" s="8">
        <v>104.209</v>
      </c>
      <c r="B6" s="8">
        <f t="shared" si="5"/>
        <v>1150</v>
      </c>
      <c r="C6" s="8">
        <v>7.2800000000000004E-2</v>
      </c>
      <c r="D6" s="8">
        <v>1.2847599999999999</v>
      </c>
      <c r="E6" s="7">
        <f t="shared" si="0"/>
        <v>85.011201184000001</v>
      </c>
      <c r="F6" s="7">
        <f t="shared" si="1"/>
        <v>62.701044259845744</v>
      </c>
      <c r="G6" s="8">
        <f t="shared" si="2"/>
        <v>10237.704995979104</v>
      </c>
      <c r="H6" s="8">
        <f t="shared" si="3"/>
        <v>1335352.8255624915</v>
      </c>
      <c r="I6" s="8">
        <f t="shared" si="4"/>
        <v>8.9786666666666673E-4</v>
      </c>
      <c r="J6" s="7">
        <f t="shared" si="6"/>
        <v>0.31572701120705332</v>
      </c>
      <c r="K6" s="7">
        <f t="shared" si="7"/>
        <v>39506.133333333339</v>
      </c>
      <c r="L6" s="7">
        <f t="shared" si="8"/>
        <v>25.914216685288789</v>
      </c>
      <c r="M6" s="7">
        <f>G6*($O$26)*SQRT($O$25)</f>
        <v>10304.407495322726</v>
      </c>
      <c r="N6" s="9"/>
      <c r="O6" s="2" t="s">
        <v>18</v>
      </c>
      <c r="P6" s="2">
        <v>1600</v>
      </c>
      <c r="Q6" s="2"/>
    </row>
    <row r="7" spans="1:17" x14ac:dyDescent="0.25">
      <c r="A7" s="8">
        <v>105.81100000000001</v>
      </c>
      <c r="B7" s="8">
        <f t="shared" si="5"/>
        <v>1200</v>
      </c>
      <c r="C7" s="8">
        <v>7.4399999999999994E-2</v>
      </c>
      <c r="D7" s="8">
        <v>1.2918099999999999</v>
      </c>
      <c r="E7" s="7">
        <f t="shared" si="0"/>
        <v>86.318074335999995</v>
      </c>
      <c r="F7" s="7">
        <f t="shared" si="1"/>
        <v>63.664944430697325</v>
      </c>
      <c r="G7" s="8">
        <f t="shared" si="2"/>
        <v>10847.049128239811</v>
      </c>
      <c r="H7" s="8">
        <f t="shared" si="3"/>
        <v>1355881.1410299761</v>
      </c>
      <c r="I7" s="8">
        <f t="shared" si="4"/>
        <v>9.1759999999999986E-4</v>
      </c>
      <c r="J7" s="7">
        <f t="shared" si="6"/>
        <v>0.30453996851547838</v>
      </c>
      <c r="K7" s="7">
        <f t="shared" si="7"/>
        <v>40374.399999999994</v>
      </c>
      <c r="L7" s="7">
        <f t="shared" si="8"/>
        <v>26.866155604144737</v>
      </c>
      <c r="M7" s="7">
        <f>G7*($O$26)*SQRT($O$25)</f>
        <v>10917.721733832648</v>
      </c>
      <c r="N7" s="9"/>
      <c r="O7" s="2" t="s">
        <v>19</v>
      </c>
      <c r="P7" s="2">
        <f>P6/10^6</f>
        <v>1.6000000000000001E-3</v>
      </c>
      <c r="Q7" s="2"/>
    </row>
    <row r="8" spans="1:17" x14ac:dyDescent="0.25">
      <c r="A8" s="8">
        <v>107.51</v>
      </c>
      <c r="B8" s="8">
        <f t="shared" si="5"/>
        <v>1250</v>
      </c>
      <c r="C8" s="8">
        <v>7.8950000000000006E-2</v>
      </c>
      <c r="D8" s="8">
        <v>1.2972900000000001</v>
      </c>
      <c r="E8" s="7">
        <f t="shared" si="0"/>
        <v>87.704077760000004</v>
      </c>
      <c r="F8" s="7">
        <f t="shared" si="1"/>
        <v>64.687208095039935</v>
      </c>
      <c r="G8" s="8">
        <f t="shared" si="2"/>
        <v>11480.436932528497</v>
      </c>
      <c r="H8" s="8">
        <f t="shared" si="3"/>
        <v>1377652.4319034198</v>
      </c>
      <c r="I8" s="8">
        <f t="shared" si="4"/>
        <v>9.7371666666666676E-4</v>
      </c>
      <c r="J8" s="7">
        <f t="shared" si="6"/>
        <v>0.30533506874358673</v>
      </c>
      <c r="K8" s="7">
        <f t="shared" si="7"/>
        <v>42843.53333333334</v>
      </c>
      <c r="L8" s="7">
        <f t="shared" si="8"/>
        <v>26.79619545663483</v>
      </c>
      <c r="M8" s="7">
        <f>G8*($O$26)*SQRT($O$25)</f>
        <v>11555.236297938736</v>
      </c>
      <c r="N8" s="9"/>
      <c r="O8" s="2" t="s">
        <v>20</v>
      </c>
      <c r="P8" s="2">
        <v>0.74</v>
      </c>
      <c r="Q8" s="2"/>
    </row>
    <row r="9" spans="1:17" x14ac:dyDescent="0.25">
      <c r="A9" s="8">
        <v>109.488</v>
      </c>
      <c r="B9" s="8">
        <f t="shared" si="5"/>
        <v>1300</v>
      </c>
      <c r="C9" s="8">
        <v>7.9000000000000001E-2</v>
      </c>
      <c r="D9" s="8">
        <v>1.29895</v>
      </c>
      <c r="E9" s="7">
        <f t="shared" si="0"/>
        <v>89.317682687999991</v>
      </c>
      <c r="F9" s="7">
        <f t="shared" si="1"/>
        <v>65.877342013856676</v>
      </c>
      <c r="G9" s="8">
        <f t="shared" si="2"/>
        <v>12159.323616625687</v>
      </c>
      <c r="H9" s="8">
        <f t="shared" si="3"/>
        <v>1402998.8788414251</v>
      </c>
      <c r="I9" s="8">
        <f t="shared" si="4"/>
        <v>9.7433333333333334E-4</v>
      </c>
      <c r="J9" s="7">
        <f t="shared" si="6"/>
        <v>0.28846999311737936</v>
      </c>
      <c r="K9" s="7">
        <f t="shared" si="7"/>
        <v>42870.666666666664</v>
      </c>
      <c r="L9" s="7">
        <f t="shared" si="8"/>
        <v>28.362805064750617</v>
      </c>
      <c r="M9" s="7">
        <f>G9*($O$26)*SQRT($O$25)</f>
        <v>12238.546184171382</v>
      </c>
      <c r="N9" s="9"/>
      <c r="O9" s="2" t="s">
        <v>39</v>
      </c>
      <c r="P9" s="2">
        <f>44*10^6</f>
        <v>44000000</v>
      </c>
      <c r="Q9" s="2"/>
    </row>
    <row r="10" spans="1:17" x14ac:dyDescent="0.25">
      <c r="A10" s="8">
        <v>111.797</v>
      </c>
      <c r="B10" s="8">
        <f t="shared" si="5"/>
        <v>1350</v>
      </c>
      <c r="C10" s="8">
        <v>7.9600000000000004E-2</v>
      </c>
      <c r="D10" s="8">
        <v>1.2946899999999999</v>
      </c>
      <c r="E10" s="7">
        <f t="shared" si="0"/>
        <v>91.201309471999991</v>
      </c>
      <c r="F10" s="7">
        <f t="shared" si="1"/>
        <v>67.266633833142762</v>
      </c>
      <c r="G10" s="8">
        <f t="shared" si="2"/>
        <v>12893.281372575198</v>
      </c>
      <c r="H10" s="8">
        <f t="shared" si="3"/>
        <v>1432586.819175022</v>
      </c>
      <c r="I10" s="8">
        <f t="shared" si="4"/>
        <v>9.8173333333333342E-4</v>
      </c>
      <c r="J10" s="7">
        <f t="shared" si="6"/>
        <v>0.27411485857413659</v>
      </c>
      <c r="K10" s="7">
        <f t="shared" si="7"/>
        <v>43196.26666666667</v>
      </c>
      <c r="L10" s="7">
        <f t="shared" si="8"/>
        <v>29.848138201546426</v>
      </c>
      <c r="M10" s="7">
        <f>G10*($O$26)*SQRT($O$25)</f>
        <v>12977.285951006506</v>
      </c>
      <c r="N10" s="9"/>
      <c r="O10" s="3" t="s">
        <v>12</v>
      </c>
      <c r="P10" s="5">
        <v>0.73756214929999997</v>
      </c>
      <c r="Q10" s="2"/>
    </row>
    <row r="11" spans="1:17" x14ac:dyDescent="0.25">
      <c r="A11" s="8">
        <v>114.268</v>
      </c>
      <c r="B11" s="8">
        <f t="shared" si="5"/>
        <v>1400</v>
      </c>
      <c r="C11" s="8">
        <v>8.3500000000000005E-2</v>
      </c>
      <c r="D11" s="8">
        <v>1.2855000000000001</v>
      </c>
      <c r="E11" s="7">
        <f t="shared" si="0"/>
        <v>93.217091967999991</v>
      </c>
      <c r="F11" s="7">
        <f t="shared" si="1"/>
        <v>68.753398703413836</v>
      </c>
      <c r="G11" s="8">
        <f t="shared" si="2"/>
        <v>13666.339461398065</v>
      </c>
      <c r="H11" s="8">
        <f t="shared" si="3"/>
        <v>1464250.6565783643</v>
      </c>
      <c r="I11" s="8">
        <f t="shared" si="4"/>
        <v>1.0298333333333333E-3</v>
      </c>
      <c r="J11" s="7">
        <f t="shared" si="6"/>
        <v>0.27127966566847839</v>
      </c>
      <c r="K11" s="7">
        <f t="shared" si="7"/>
        <v>45312.666666666664</v>
      </c>
      <c r="L11" s="7">
        <f t="shared" si="8"/>
        <v>30.160086498399419</v>
      </c>
      <c r="M11" s="7">
        <f>G11*($O$26)*SQRT($O$25)</f>
        <v>13755.380804092707</v>
      </c>
      <c r="N11" s="9"/>
      <c r="O11" s="2" t="s">
        <v>14</v>
      </c>
      <c r="P11" s="2">
        <f>2*PI()</f>
        <v>6.2831853071795862</v>
      </c>
      <c r="Q11" s="2"/>
    </row>
    <row r="12" spans="1:17" x14ac:dyDescent="0.25">
      <c r="A12" s="8">
        <v>115.783</v>
      </c>
      <c r="B12" s="8">
        <f t="shared" si="5"/>
        <v>1450</v>
      </c>
      <c r="C12" s="8">
        <v>8.4699999999999998E-2</v>
      </c>
      <c r="D12" s="8">
        <v>1.2781800000000001</v>
      </c>
      <c r="E12" s="7">
        <f t="shared" si="0"/>
        <v>94.452992607999988</v>
      </c>
      <c r="F12" s="7">
        <f t="shared" si="1"/>
        <v>69.664952235773484</v>
      </c>
      <c r="G12" s="8">
        <f t="shared" si="2"/>
        <v>14342.086671531752</v>
      </c>
      <c r="H12" s="8">
        <f t="shared" si="3"/>
        <v>1483664.1384343188</v>
      </c>
      <c r="I12" s="8">
        <f t="shared" si="4"/>
        <v>1.0446333333333333E-3</v>
      </c>
      <c r="J12" s="7">
        <f t="shared" si="6"/>
        <v>0.26221289036446427</v>
      </c>
      <c r="K12" s="7">
        <f t="shared" si="7"/>
        <v>45963.866666666661</v>
      </c>
      <c r="L12" s="7">
        <f t="shared" si="8"/>
        <v>31.202959436684512</v>
      </c>
      <c r="M12" s="7">
        <f>G12*($O$26)*SQRT($O$25)</f>
        <v>14435.530761507947</v>
      </c>
      <c r="N12" s="9"/>
      <c r="O12" s="3" t="s">
        <v>9</v>
      </c>
      <c r="P12" s="2">
        <v>0.81577599999999995</v>
      </c>
      <c r="Q12" s="2"/>
    </row>
    <row r="13" spans="1:17" x14ac:dyDescent="0.25">
      <c r="A13" s="8">
        <v>116.985</v>
      </c>
      <c r="B13" s="8">
        <f t="shared" si="5"/>
        <v>1500</v>
      </c>
      <c r="C13" s="8">
        <v>8.8650000000000007E-2</v>
      </c>
      <c r="D13" s="8">
        <v>1.2795000000000001</v>
      </c>
      <c r="E13" s="7">
        <f t="shared" si="0"/>
        <v>95.43355536</v>
      </c>
      <c r="F13" s="7">
        <f t="shared" si="1"/>
        <v>70.388178206662133</v>
      </c>
      <c r="G13" s="8">
        <f t="shared" si="2"/>
        <v>14990.667821246541</v>
      </c>
      <c r="H13" s="8">
        <f t="shared" si="3"/>
        <v>1499066.7821246539</v>
      </c>
      <c r="I13" s="8">
        <f t="shared" si="4"/>
        <v>1.0933500000000001E-3</v>
      </c>
      <c r="J13" s="7">
        <f t="shared" si="6"/>
        <v>0.26256735503279927</v>
      </c>
      <c r="K13" s="7">
        <f t="shared" si="7"/>
        <v>48107.4</v>
      </c>
      <c r="L13" s="7">
        <f t="shared" si="8"/>
        <v>31.160835591294774</v>
      </c>
      <c r="M13" s="7">
        <f>G13*($O$26)*SQRT($O$25)</f>
        <v>15088.337661401132</v>
      </c>
      <c r="N13" s="9"/>
      <c r="O13" s="3" t="s">
        <v>36</v>
      </c>
      <c r="P13" s="4">
        <v>1018.9</v>
      </c>
      <c r="Q13" s="2"/>
    </row>
    <row r="14" spans="1:17" x14ac:dyDescent="0.25">
      <c r="A14" s="8">
        <v>117.788</v>
      </c>
      <c r="B14" s="8">
        <f t="shared" si="5"/>
        <v>1550</v>
      </c>
      <c r="C14" s="8">
        <v>9.3200000000000005E-2</v>
      </c>
      <c r="D14" s="8">
        <v>1.27766</v>
      </c>
      <c r="E14" s="7">
        <f t="shared" si="0"/>
        <v>96.088623487999996</v>
      </c>
      <c r="F14" s="7">
        <f t="shared" si="1"/>
        <v>70.87133166308773</v>
      </c>
      <c r="G14" s="8">
        <f t="shared" si="2"/>
        <v>15596.684538245247</v>
      </c>
      <c r="H14" s="8">
        <f t="shared" si="3"/>
        <v>1509356.568217282</v>
      </c>
      <c r="I14" s="8">
        <f t="shared" si="4"/>
        <v>1.1494666666666668E-3</v>
      </c>
      <c r="J14" s="7">
        <f t="shared" si="6"/>
        <v>0.26531792637421442</v>
      </c>
      <c r="K14" s="7">
        <f t="shared" si="7"/>
        <v>50576.53333333334</v>
      </c>
      <c r="L14" s="7">
        <f t="shared" si="8"/>
        <v>30.837788812951285</v>
      </c>
      <c r="M14" s="7">
        <f>G14*($O$26)*SQRT($O$25)</f>
        <v>15698.30280528689</v>
      </c>
      <c r="N14" s="9"/>
      <c r="O14" s="3" t="s">
        <v>37</v>
      </c>
      <c r="P14" s="4">
        <v>46</v>
      </c>
    </row>
    <row r="15" spans="1:17" x14ac:dyDescent="0.25">
      <c r="A15" s="8">
        <v>118.471</v>
      </c>
      <c r="B15" s="8">
        <f t="shared" si="5"/>
        <v>1600</v>
      </c>
      <c r="C15" s="8">
        <v>9.5899999999999999E-2</v>
      </c>
      <c r="D15" s="8">
        <v>1.2823500000000001</v>
      </c>
      <c r="E15" s="7">
        <f t="shared" si="0"/>
        <v>96.645798495999998</v>
      </c>
      <c r="F15" s="7">
        <f t="shared" si="1"/>
        <v>71.282282859524457</v>
      </c>
      <c r="G15" s="8">
        <f t="shared" si="2"/>
        <v>16193.158962952164</v>
      </c>
      <c r="H15" s="8">
        <f t="shared" si="3"/>
        <v>1518108.6527767652</v>
      </c>
      <c r="I15" s="8">
        <f t="shared" si="4"/>
        <v>1.1827666666666668E-3</v>
      </c>
      <c r="J15" s="7">
        <f t="shared" si="6"/>
        <v>0.26294807639087947</v>
      </c>
      <c r="K15" s="7">
        <f t="shared" si="7"/>
        <v>52041.733333333337</v>
      </c>
      <c r="L15" s="7">
        <f t="shared" si="8"/>
        <v>31.115717955113258</v>
      </c>
      <c r="M15" s="7">
        <f>G15*($O$26)*SQRT($O$25)</f>
        <v>16298.66348525689</v>
      </c>
      <c r="N15" s="9"/>
      <c r="O15" s="3" t="s">
        <v>38</v>
      </c>
      <c r="P15" s="4">
        <v>27</v>
      </c>
    </row>
    <row r="16" spans="1:17" x14ac:dyDescent="0.25">
      <c r="A16" s="8">
        <v>118.77200000000001</v>
      </c>
      <c r="B16" s="8">
        <f t="shared" si="5"/>
        <v>1650</v>
      </c>
      <c r="C16" s="8">
        <v>9.8750000000000004E-2</v>
      </c>
      <c r="D16" s="8">
        <v>1.2902800000000001</v>
      </c>
      <c r="E16" s="7">
        <f t="shared" si="0"/>
        <v>96.891347072000002</v>
      </c>
      <c r="F16" s="7">
        <f t="shared" si="1"/>
        <v>71.463390194996578</v>
      </c>
      <c r="G16" s="8">
        <f t="shared" si="2"/>
        <v>16741.622928679775</v>
      </c>
      <c r="H16" s="8">
        <f t="shared" si="3"/>
        <v>1521965.7207890705</v>
      </c>
      <c r="I16" s="8">
        <f t="shared" si="4"/>
        <v>1.2179166666666666E-3</v>
      </c>
      <c r="J16" s="7">
        <f t="shared" si="6"/>
        <v>0.26189217250192581</v>
      </c>
      <c r="K16" s="7">
        <f t="shared" si="7"/>
        <v>53588.333333333328</v>
      </c>
      <c r="L16" s="7">
        <f t="shared" si="8"/>
        <v>31.241171141753078</v>
      </c>
      <c r="M16" s="7">
        <f>G16*($O$26)*SQRT($O$25)</f>
        <v>16850.700900046406</v>
      </c>
      <c r="N16" s="9"/>
      <c r="O16" s="6"/>
    </row>
    <row r="17" spans="1:16" x14ac:dyDescent="0.25">
      <c r="A17" s="8">
        <v>118.65600000000001</v>
      </c>
      <c r="B17" s="8">
        <f t="shared" si="5"/>
        <v>1700</v>
      </c>
      <c r="C17" s="8">
        <v>0.10005</v>
      </c>
      <c r="D17" s="8">
        <v>1.29942</v>
      </c>
      <c r="E17" s="7">
        <f t="shared" si="0"/>
        <v>96.796717055999991</v>
      </c>
      <c r="F17" s="7">
        <f t="shared" si="1"/>
        <v>71.393594677007314</v>
      </c>
      <c r="G17" s="8">
        <f t="shared" si="2"/>
        <v>17232.098461035232</v>
      </c>
      <c r="H17" s="8">
        <f t="shared" si="3"/>
        <v>1520479.275973697</v>
      </c>
      <c r="I17" s="8">
        <f t="shared" si="4"/>
        <v>1.2339500000000002E-3</v>
      </c>
      <c r="J17" s="7">
        <f t="shared" si="6"/>
        <v>0.25778752425565765</v>
      </c>
      <c r="K17" s="7">
        <f t="shared" si="7"/>
        <v>54293.80000000001</v>
      </c>
      <c r="L17" s="7">
        <f t="shared" si="8"/>
        <v>31.738611887610059</v>
      </c>
      <c r="M17" s="7">
        <f>G17*($O$26)*SQRT($O$25)</f>
        <v>17344.372065005835</v>
      </c>
    </row>
    <row r="18" spans="1:16" x14ac:dyDescent="0.25">
      <c r="A18" s="8">
        <v>118.861</v>
      </c>
      <c r="B18" s="8">
        <f t="shared" si="5"/>
        <v>1750</v>
      </c>
      <c r="C18" s="8">
        <v>0.10305</v>
      </c>
      <c r="D18" s="8">
        <v>1.31053</v>
      </c>
      <c r="E18" s="7">
        <f t="shared" si="0"/>
        <v>96.963951135999991</v>
      </c>
      <c r="F18" s="7">
        <f t="shared" si="1"/>
        <v>71.516940204488321</v>
      </c>
      <c r="G18" s="8">
        <f t="shared" si="2"/>
        <v>17769.572132194007</v>
      </c>
      <c r="H18" s="8">
        <f t="shared" si="3"/>
        <v>1523106.1827594861</v>
      </c>
      <c r="I18" s="8">
        <f t="shared" si="4"/>
        <v>1.2709500000000001E-3</v>
      </c>
      <c r="J18" s="7">
        <f t="shared" si="6"/>
        <v>0.25748622228840767</v>
      </c>
      <c r="K18" s="7">
        <f t="shared" si="7"/>
        <v>55921.8</v>
      </c>
      <c r="L18" s="7">
        <f t="shared" si="8"/>
        <v>31.775751374587379</v>
      </c>
      <c r="M18" s="7">
        <f>G18*($O$26)*SQRT($O$25)</f>
        <v>17885.347579322988</v>
      </c>
    </row>
    <row r="19" spans="1:16" x14ac:dyDescent="0.25">
      <c r="A19" s="8">
        <v>119.584</v>
      </c>
      <c r="B19" s="8">
        <f t="shared" si="5"/>
        <v>1800</v>
      </c>
      <c r="C19" s="8">
        <v>0.10929999999999999</v>
      </c>
      <c r="D19" s="8">
        <v>1.3149</v>
      </c>
      <c r="E19" s="7">
        <f t="shared" si="0"/>
        <v>97.553757183999991</v>
      </c>
      <c r="F19" s="7">
        <f t="shared" si="1"/>
        <v>71.951958820921348</v>
      </c>
      <c r="G19" s="8">
        <f t="shared" si="2"/>
        <v>18388.450013960213</v>
      </c>
      <c r="H19" s="8">
        <f t="shared" si="3"/>
        <v>1532370.8344966841</v>
      </c>
      <c r="I19" s="8">
        <f t="shared" si="4"/>
        <v>1.3480333333333332E-3</v>
      </c>
      <c r="J19" s="7">
        <f t="shared" si="6"/>
        <v>0.26391131369504994</v>
      </c>
      <c r="K19" s="7">
        <f t="shared" si="7"/>
        <v>59313.46666666666</v>
      </c>
      <c r="L19" s="10">
        <f t="shared" si="8"/>
        <v>31.002150181679173</v>
      </c>
      <c r="M19" s="7">
        <f>G19*($O$26)*SQRT($O$25)</f>
        <v>18508.257683302912</v>
      </c>
    </row>
    <row r="20" spans="1:16" x14ac:dyDescent="0.25">
      <c r="A20" s="8">
        <v>119.934</v>
      </c>
      <c r="B20" s="8">
        <f t="shared" si="5"/>
        <v>1850</v>
      </c>
      <c r="C20" s="8">
        <v>0.11415</v>
      </c>
      <c r="D20" s="8">
        <v>1.3184899999999999</v>
      </c>
      <c r="E20" s="7">
        <f t="shared" si="0"/>
        <v>97.839278783999987</v>
      </c>
      <c r="F20" s="7">
        <f t="shared" si="1"/>
        <v>72.162548745888913</v>
      </c>
      <c r="G20" s="8">
        <f t="shared" si="2"/>
        <v>18954.554833387512</v>
      </c>
      <c r="H20" s="8">
        <f t="shared" si="3"/>
        <v>1536855.7973016901</v>
      </c>
      <c r="I20" s="8">
        <f t="shared" si="4"/>
        <v>1.40785E-3</v>
      </c>
      <c r="J20" s="7">
        <f t="shared" si="6"/>
        <v>0.26739008352084903</v>
      </c>
      <c r="K20" s="7">
        <f t="shared" si="7"/>
        <v>61945.4</v>
      </c>
      <c r="L20" s="7">
        <f t="shared" si="8"/>
        <v>30.598809327871823</v>
      </c>
      <c r="M20" s="7">
        <f>G20*($O$26)*SQRT($O$25)</f>
        <v>19078.050888590238</v>
      </c>
      <c r="P20" s="3"/>
    </row>
    <row r="21" spans="1:16" x14ac:dyDescent="0.25">
      <c r="A21" s="8">
        <v>120.176</v>
      </c>
      <c r="B21" s="8">
        <f t="shared" si="5"/>
        <v>1900</v>
      </c>
      <c r="C21" s="8">
        <v>0.11745</v>
      </c>
      <c r="D21" s="8">
        <v>1.3189200000000001</v>
      </c>
      <c r="E21" s="7">
        <f t="shared" si="0"/>
        <v>98.036696575999997</v>
      </c>
      <c r="F21" s="7">
        <f t="shared" si="1"/>
        <v>72.308156636866499</v>
      </c>
      <c r="G21" s="8">
        <f t="shared" si="2"/>
        <v>19506.119830540305</v>
      </c>
      <c r="H21" s="8">
        <f t="shared" si="3"/>
        <v>1539956.828726866</v>
      </c>
      <c r="I21" s="8">
        <f t="shared" si="4"/>
        <v>1.4485500000000001E-3</v>
      </c>
      <c r="J21" s="7">
        <f t="shared" si="6"/>
        <v>0.2673407138530613</v>
      </c>
      <c r="K21" s="7">
        <f t="shared" si="7"/>
        <v>63736.200000000004</v>
      </c>
      <c r="L21" s="7">
        <f t="shared" si="8"/>
        <v>30.604459993755988</v>
      </c>
      <c r="M21" s="7">
        <f>G21*($O$26)*SQRT($O$25)</f>
        <v>19633.209539191241</v>
      </c>
    </row>
    <row r="22" spans="1:16" x14ac:dyDescent="0.25">
      <c r="A22" s="8">
        <v>120.94799999999999</v>
      </c>
      <c r="B22" s="8">
        <f t="shared" si="5"/>
        <v>1950</v>
      </c>
      <c r="C22" s="8">
        <v>0.12055</v>
      </c>
      <c r="D22" s="8">
        <v>1.31484</v>
      </c>
      <c r="E22" s="7">
        <f t="shared" si="0"/>
        <v>98.666475647999988</v>
      </c>
      <c r="F22" s="7">
        <f t="shared" si="1"/>
        <v>72.772657842794985</v>
      </c>
      <c r="G22" s="8">
        <f t="shared" si="2"/>
        <v>20148.041878337943</v>
      </c>
      <c r="H22" s="8">
        <f t="shared" si="3"/>
        <v>1549849.3752567647</v>
      </c>
      <c r="I22" s="8">
        <f t="shared" si="4"/>
        <v>1.4867833333333336E-3</v>
      </c>
      <c r="J22" s="7">
        <f t="shared" si="6"/>
        <v>0.26565459970353872</v>
      </c>
      <c r="K22" s="7">
        <f t="shared" si="7"/>
        <v>65418.466666666674</v>
      </c>
      <c r="L22" s="7">
        <f t="shared" si="8"/>
        <v>30.798707008833297</v>
      </c>
      <c r="M22" s="7">
        <f>G22*($O$26)*SQRT($O$25)</f>
        <v>20279.313950613214</v>
      </c>
    </row>
    <row r="23" spans="1:16" x14ac:dyDescent="0.25">
      <c r="A23" s="8">
        <v>122.157</v>
      </c>
      <c r="B23" s="8">
        <f t="shared" si="5"/>
        <v>2000</v>
      </c>
      <c r="C23" s="8">
        <v>0.12554999999999999</v>
      </c>
      <c r="D23" s="8">
        <v>1.31653</v>
      </c>
      <c r="E23" s="7">
        <f t="shared" si="0"/>
        <v>99.652748831999986</v>
      </c>
      <c r="F23" s="7">
        <f t="shared" si="1"/>
        <v>73.500095612182974</v>
      </c>
      <c r="G23" s="8">
        <f t="shared" si="2"/>
        <v>20871.222909376</v>
      </c>
      <c r="H23" s="8">
        <f t="shared" si="3"/>
        <v>1565341.7182031998</v>
      </c>
      <c r="I23" s="8">
        <f t="shared" si="4"/>
        <v>1.5484499999999998E-3</v>
      </c>
      <c r="J23" s="7">
        <f t="shared" si="6"/>
        <v>0.26708641003952849</v>
      </c>
      <c r="K23" s="7">
        <f t="shared" si="7"/>
        <v>68131.799999999988</v>
      </c>
      <c r="L23" s="7">
        <f t="shared" si="8"/>
        <v>30.633599742522588</v>
      </c>
      <c r="M23" s="7">
        <f>G23*($O$26)*SQRT($O$25)</f>
        <v>21007.206778120024</v>
      </c>
    </row>
    <row r="24" spans="1:16" x14ac:dyDescent="0.25">
      <c r="A24" s="8">
        <v>122.845</v>
      </c>
      <c r="B24" s="8">
        <f t="shared" si="5"/>
        <v>2050</v>
      </c>
      <c r="C24" s="8">
        <v>0.12784999999999999</v>
      </c>
      <c r="D24" s="8">
        <v>1.32098</v>
      </c>
      <c r="E24" s="7">
        <f t="shared" si="0"/>
        <v>100.21400272</v>
      </c>
      <c r="F24" s="7">
        <f t="shared" si="1"/>
        <v>73.914055236119239</v>
      </c>
      <c r="G24" s="8">
        <f t="shared" si="2"/>
        <v>21513.490940018597</v>
      </c>
      <c r="H24" s="8">
        <f t="shared" si="3"/>
        <v>1574157.8736598976</v>
      </c>
      <c r="I24" s="8">
        <f t="shared" si="4"/>
        <v>1.5768166666666667E-3</v>
      </c>
      <c r="J24" s="7">
        <f t="shared" si="6"/>
        <v>0.263859548216822</v>
      </c>
      <c r="K24" s="7">
        <f t="shared" si="7"/>
        <v>69379.933333333334</v>
      </c>
      <c r="L24" s="7">
        <f t="shared" si="8"/>
        <v>31.008232361161003</v>
      </c>
      <c r="M24" s="7">
        <f>G24*($O$26)*SQRT($O$25)</f>
        <v>21653.659426595343</v>
      </c>
    </row>
    <row r="25" spans="1:16" x14ac:dyDescent="0.25">
      <c r="A25" s="8">
        <v>123.79600000000001</v>
      </c>
      <c r="B25" s="8">
        <f t="shared" si="5"/>
        <v>2100</v>
      </c>
      <c r="C25" s="8">
        <v>0.13089999999999999</v>
      </c>
      <c r="D25" s="8">
        <v>1.32287</v>
      </c>
      <c r="E25" s="7">
        <f t="shared" si="0"/>
        <v>100.989805696</v>
      </c>
      <c r="F25" s="7">
        <f t="shared" si="1"/>
        <v>74.486258146531142</v>
      </c>
      <c r="G25" s="8">
        <f t="shared" si="2"/>
        <v>22208.818216340995</v>
      </c>
      <c r="H25" s="8">
        <f t="shared" si="3"/>
        <v>1586344.1583100711</v>
      </c>
      <c r="I25" s="8">
        <f t="shared" si="4"/>
        <v>1.6144333333333331E-3</v>
      </c>
      <c r="J25" s="7">
        <f t="shared" si="6"/>
        <v>0.26169604989263345</v>
      </c>
      <c r="K25" s="7">
        <f t="shared" si="7"/>
        <v>71035.066666666651</v>
      </c>
      <c r="L25" s="7">
        <f t="shared" si="8"/>
        <v>31.264584181438554</v>
      </c>
      <c r="M25" s="7">
        <f>G25*($O$26)*SQRT($O$25)</f>
        <v>22353.517021696287</v>
      </c>
      <c r="O25">
        <f>300.15/293</f>
        <v>1.0244027303754266</v>
      </c>
    </row>
    <row r="26" spans="1:16" x14ac:dyDescent="0.25">
      <c r="A26" s="8">
        <v>124.794</v>
      </c>
      <c r="B26" s="8">
        <f t="shared" si="5"/>
        <v>2150</v>
      </c>
      <c r="C26" s="8">
        <v>0.13435</v>
      </c>
      <c r="D26" s="8">
        <v>1.3216399999999999</v>
      </c>
      <c r="E26" s="7">
        <f t="shared" si="0"/>
        <v>101.80395014399998</v>
      </c>
      <c r="F26" s="7">
        <f t="shared" si="1"/>
        <v>75.086740275438672</v>
      </c>
      <c r="G26" s="8">
        <f t="shared" si="2"/>
        <v>22920.90216798152</v>
      </c>
      <c r="H26" s="8">
        <f t="shared" si="3"/>
        <v>1599132.7093940594</v>
      </c>
      <c r="I26" s="8">
        <f t="shared" si="4"/>
        <v>1.6569833333333333E-3</v>
      </c>
      <c r="J26" s="7">
        <f t="shared" si="6"/>
        <v>0.26024891848859133</v>
      </c>
      <c r="K26" s="7">
        <f t="shared" si="7"/>
        <v>72907.266666666663</v>
      </c>
      <c r="L26" s="7">
        <f t="shared" si="8"/>
        <v>31.438432979220437</v>
      </c>
      <c r="M26" s="7">
        <f>G26*($O$26)*SQRT($O$25)</f>
        <v>23070.240468158707</v>
      </c>
      <c r="O26">
        <f>(1.01325/1.0189)</f>
        <v>0.99445480420060861</v>
      </c>
    </row>
    <row r="27" spans="1:16" x14ac:dyDescent="0.25">
      <c r="A27" s="8">
        <v>125.137</v>
      </c>
      <c r="B27" s="8">
        <f t="shared" si="5"/>
        <v>2200</v>
      </c>
      <c r="C27" s="8">
        <v>0.13769999999999999</v>
      </c>
      <c r="D27" s="8">
        <v>1.3165199999999999</v>
      </c>
      <c r="E27" s="7">
        <f t="shared" si="0"/>
        <v>102.08376131199999</v>
      </c>
      <c r="F27" s="7">
        <f t="shared" si="1"/>
        <v>75.293118401906895</v>
      </c>
      <c r="G27" s="8">
        <f t="shared" si="2"/>
        <v>23518.410269830158</v>
      </c>
      <c r="H27" s="8">
        <f t="shared" si="3"/>
        <v>1603527.9729429653</v>
      </c>
      <c r="I27" s="8">
        <f t="shared" si="4"/>
        <v>1.6982999999999998E-3</v>
      </c>
      <c r="J27" s="7">
        <f t="shared" si="6"/>
        <v>0.25996144849309799</v>
      </c>
      <c r="K27" s="7">
        <f t="shared" si="7"/>
        <v>74725.2</v>
      </c>
      <c r="L27" s="7">
        <f t="shared" si="8"/>
        <v>31.473198157823813</v>
      </c>
      <c r="M27" s="7">
        <f>G27*($O$26)*SQRT($O$25)</f>
        <v>23671.641560065858</v>
      </c>
    </row>
    <row r="28" spans="1:16" x14ac:dyDescent="0.25">
      <c r="A28" s="8">
        <v>126.02800000000001</v>
      </c>
      <c r="B28" s="8">
        <f t="shared" si="5"/>
        <v>2250</v>
      </c>
      <c r="C28" s="8">
        <v>0.14105000000000001</v>
      </c>
      <c r="D28" s="8">
        <v>1.3046500000000001</v>
      </c>
      <c r="E28" s="7">
        <f t="shared" si="0"/>
        <v>102.810617728</v>
      </c>
      <c r="F28" s="7">
        <f t="shared" si="1"/>
        <v>75.829220182324363</v>
      </c>
      <c r="G28" s="8">
        <f t="shared" si="2"/>
        <v>24224.181102398499</v>
      </c>
      <c r="H28" s="8">
        <f t="shared" si="3"/>
        <v>1614945.4068265664</v>
      </c>
      <c r="I28" s="8">
        <f t="shared" si="4"/>
        <v>1.7396166666666668E-3</v>
      </c>
      <c r="J28" s="7">
        <f t="shared" si="6"/>
        <v>0.25852762467086754</v>
      </c>
      <c r="K28" s="7">
        <f t="shared" si="7"/>
        <v>76543.133333333331</v>
      </c>
      <c r="L28" s="7">
        <f t="shared" si="8"/>
        <v>31.647752120240487</v>
      </c>
      <c r="M28" s="7">
        <f>G28*($O$26)*SQRT($O$25)</f>
        <v>24382.010755110423</v>
      </c>
    </row>
    <row r="29" spans="1:16" x14ac:dyDescent="0.25">
      <c r="A29" s="8">
        <v>126.66</v>
      </c>
      <c r="B29" s="8">
        <f t="shared" si="5"/>
        <v>2300</v>
      </c>
      <c r="C29" s="8">
        <v>0.14495</v>
      </c>
      <c r="D29" s="8">
        <v>1.2964599999999999</v>
      </c>
      <c r="E29" s="7">
        <f t="shared" si="0"/>
        <v>103.32618815999999</v>
      </c>
      <c r="F29" s="7">
        <f t="shared" si="1"/>
        <v>76.2094854182658</v>
      </c>
      <c r="G29" s="8">
        <f t="shared" si="2"/>
        <v>24886.674179595102</v>
      </c>
      <c r="H29" s="8">
        <f t="shared" si="3"/>
        <v>1623043.9682344629</v>
      </c>
      <c r="I29" s="8">
        <f t="shared" si="4"/>
        <v>1.7877166666666667E-3</v>
      </c>
      <c r="J29" s="7">
        <f t="shared" si="6"/>
        <v>0.25860345796132039</v>
      </c>
      <c r="K29" s="7">
        <f t="shared" si="7"/>
        <v>78659.53333333334</v>
      </c>
      <c r="L29" s="7">
        <f t="shared" si="8"/>
        <v>31.638471682934512</v>
      </c>
      <c r="M29" s="7">
        <f>G29*($O$26)*SQRT($O$25)</f>
        <v>25048.820223926457</v>
      </c>
    </row>
    <row r="30" spans="1:16" x14ac:dyDescent="0.25">
      <c r="A30" s="8">
        <v>126.822</v>
      </c>
      <c r="B30" s="8">
        <f t="shared" si="5"/>
        <v>2350</v>
      </c>
      <c r="C30" s="8">
        <v>0.14985000000000001</v>
      </c>
      <c r="D30" s="8">
        <v>1.2822899999999999</v>
      </c>
      <c r="E30" s="7">
        <f t="shared" si="0"/>
        <v>103.458343872</v>
      </c>
      <c r="F30" s="7">
        <f t="shared" si="1"/>
        <v>76.306958469250802</v>
      </c>
      <c r="G30" s="8">
        <f t="shared" si="2"/>
        <v>25460.211223099272</v>
      </c>
      <c r="H30" s="8">
        <f t="shared" si="3"/>
        <v>1625119.8653042088</v>
      </c>
      <c r="I30" s="8">
        <f t="shared" si="4"/>
        <v>1.84815E-3</v>
      </c>
      <c r="J30" s="7">
        <f t="shared" si="6"/>
        <v>0.26132304801790601</v>
      </c>
      <c r="K30" s="7">
        <f t="shared" si="7"/>
        <v>81318.600000000006</v>
      </c>
      <c r="L30" s="7">
        <f t="shared" si="8"/>
        <v>31.309209975453673</v>
      </c>
      <c r="M30" s="7">
        <f>G30*($O$26)*SQRT($O$25)</f>
        <v>25626.094077026421</v>
      </c>
    </row>
    <row r="31" spans="1:16" x14ac:dyDescent="0.25">
      <c r="A31" s="8">
        <v>126.69</v>
      </c>
      <c r="B31" s="8">
        <f t="shared" si="5"/>
        <v>2400</v>
      </c>
      <c r="C31" s="8">
        <v>0.1537</v>
      </c>
      <c r="D31" s="8">
        <v>1.2730399999999999</v>
      </c>
      <c r="E31" s="7">
        <f t="shared" si="0"/>
        <v>103.35066144</v>
      </c>
      <c r="F31" s="7">
        <f t="shared" si="1"/>
        <v>76.227535983263024</v>
      </c>
      <c r="G31" s="8">
        <f t="shared" si="2"/>
        <v>25974.854297883991</v>
      </c>
      <c r="H31" s="8">
        <f t="shared" si="3"/>
        <v>1623428.3936177492</v>
      </c>
      <c r="I31" s="8">
        <f t="shared" si="4"/>
        <v>1.8956333333333335E-3</v>
      </c>
      <c r="J31" s="7">
        <f t="shared" si="6"/>
        <v>0.26272640153195903</v>
      </c>
      <c r="K31" s="7">
        <f t="shared" si="7"/>
        <v>83407.866666666669</v>
      </c>
      <c r="L31" s="7">
        <f t="shared" si="8"/>
        <v>31.141971777902633</v>
      </c>
      <c r="M31" s="7">
        <f>G31*($O$26)*SQRT($O$25)</f>
        <v>26144.090245045561</v>
      </c>
    </row>
    <row r="32" spans="1:16" x14ac:dyDescent="0.25">
      <c r="A32" s="8">
        <v>126.55200000000001</v>
      </c>
      <c r="B32" s="8">
        <f t="shared" si="5"/>
        <v>2450</v>
      </c>
      <c r="C32" s="8">
        <v>0.15565000000000001</v>
      </c>
      <c r="D32" s="8">
        <v>1.2698400000000001</v>
      </c>
      <c r="E32" s="7">
        <f t="shared" si="0"/>
        <v>103.238084352</v>
      </c>
      <c r="F32" s="7">
        <f t="shared" si="1"/>
        <v>76.144503384275822</v>
      </c>
      <c r="G32" s="8">
        <f t="shared" si="2"/>
        <v>26487.113935292338</v>
      </c>
      <c r="H32" s="8">
        <f t="shared" si="3"/>
        <v>1621660.0368546329</v>
      </c>
      <c r="I32" s="8">
        <f t="shared" si="4"/>
        <v>1.9196833333333335E-3</v>
      </c>
      <c r="J32" s="7">
        <f t="shared" si="6"/>
        <v>0.26091404359429793</v>
      </c>
      <c r="K32" s="7">
        <f t="shared" si="7"/>
        <v>84466.06666666668</v>
      </c>
      <c r="L32" s="7">
        <f t="shared" si="8"/>
        <v>31.358289761283626</v>
      </c>
      <c r="M32" s="7">
        <f>G32*($O$26)*SQRT($O$25)</f>
        <v>26659.687446697208</v>
      </c>
    </row>
    <row r="33" spans="1:13" x14ac:dyDescent="0.25">
      <c r="A33" s="8">
        <v>126.438</v>
      </c>
      <c r="B33" s="8">
        <f t="shared" si="5"/>
        <v>2500</v>
      </c>
      <c r="C33" s="8">
        <v>0.15959999999999999</v>
      </c>
      <c r="D33" s="8">
        <v>1.2744599999999999</v>
      </c>
      <c r="E33" s="7">
        <f t="shared" si="0"/>
        <v>103.145085888</v>
      </c>
      <c r="F33" s="7">
        <f t="shared" si="1"/>
        <v>76.075911237286377</v>
      </c>
      <c r="G33" s="8">
        <f t="shared" si="2"/>
        <v>27003.320339969083</v>
      </c>
      <c r="H33" s="8">
        <f t="shared" si="3"/>
        <v>1620199.220398145</v>
      </c>
      <c r="I33" s="8">
        <f t="shared" si="4"/>
        <v>1.9683999999999999E-3</v>
      </c>
      <c r="J33" s="7">
        <f t="shared" si="6"/>
        <v>0.26242106195775006</v>
      </c>
      <c r="K33" s="7">
        <f t="shared" si="7"/>
        <v>86609.599999999991</v>
      </c>
      <c r="L33" s="7">
        <f t="shared" si="8"/>
        <v>31.178206965473905</v>
      </c>
      <c r="M33" s="7">
        <f>G33*($O$26)*SQRT($O$25)</f>
        <v>27179.257130290724</v>
      </c>
    </row>
    <row r="34" spans="1:13" x14ac:dyDescent="0.25">
      <c r="A34" s="8">
        <v>126.239</v>
      </c>
      <c r="B34" s="8">
        <f t="shared" si="5"/>
        <v>2550</v>
      </c>
      <c r="C34" s="8">
        <v>0.16259999999999999</v>
      </c>
      <c r="D34" s="8">
        <v>1.2787599999999999</v>
      </c>
      <c r="E34" s="7">
        <f t="shared" si="0"/>
        <v>102.982746464</v>
      </c>
      <c r="F34" s="7">
        <f t="shared" si="1"/>
        <v>75.956175822804809</v>
      </c>
      <c r="G34" s="8">
        <f t="shared" si="2"/>
        <v>27500.036377713226</v>
      </c>
      <c r="H34" s="8">
        <f t="shared" si="3"/>
        <v>1617649.1986890133</v>
      </c>
      <c r="I34" s="8">
        <f t="shared" si="4"/>
        <v>2.0054000000000001E-3</v>
      </c>
      <c r="J34" s="7">
        <f t="shared" si="6"/>
        <v>0.26252474363455136</v>
      </c>
      <c r="K34" s="7">
        <f t="shared" si="7"/>
        <v>88237.6</v>
      </c>
      <c r="L34" s="7">
        <f t="shared" si="8"/>
        <v>31.165893426060119</v>
      </c>
      <c r="M34" s="7">
        <f>G34*($O$26)*SQRT($O$25)</f>
        <v>27679.209459879046</v>
      </c>
    </row>
    <row r="35" spans="1:13" x14ac:dyDescent="0.25">
      <c r="A35" s="8">
        <v>126.161</v>
      </c>
      <c r="B35" s="8">
        <f t="shared" si="5"/>
        <v>2600</v>
      </c>
      <c r="C35" s="8">
        <v>0.16805</v>
      </c>
      <c r="D35" s="8">
        <v>1.27634</v>
      </c>
      <c r="E35" s="7">
        <f t="shared" ref="E35:E66" si="9">A35*$P$12</f>
        <v>102.919115936</v>
      </c>
      <c r="F35" s="7">
        <f t="shared" ref="F35:F66" si="10">E35*$P$10</f>
        <v>75.909244353812042</v>
      </c>
      <c r="G35" s="8">
        <f t="shared" ref="G35:G66" si="11">E35*$P$11*(B35/60)</f>
        <v>28021.928006669466</v>
      </c>
      <c r="H35" s="8">
        <f t="shared" ref="H35:H66" si="12">($P$11*E35*$P$5)/$P$7</f>
        <v>1616649.6926924691</v>
      </c>
      <c r="I35" s="8">
        <f t="shared" ref="I35:I66" si="13">(C35*$P$8)/60</f>
        <v>2.0726166666666665E-3</v>
      </c>
      <c r="J35" s="7">
        <f t="shared" si="6"/>
        <v>0.26627075760897378</v>
      </c>
      <c r="K35" s="7">
        <f t="shared" ref="K35:K66" si="14">I35*$P$9</f>
        <v>91195.133333333331</v>
      </c>
      <c r="L35" s="7">
        <f t="shared" si="8"/>
        <v>30.727437948080709</v>
      </c>
      <c r="M35" s="7">
        <f>G35*($O$26)*SQRT($O$25)</f>
        <v>28204.501409126948</v>
      </c>
    </row>
    <row r="36" spans="1:13" x14ac:dyDescent="0.25">
      <c r="A36" s="8">
        <v>125.84699999999999</v>
      </c>
      <c r="B36" s="8">
        <f t="shared" ref="B36:B67" si="15">B35+50</f>
        <v>2650</v>
      </c>
      <c r="C36" s="8">
        <v>0.17144999999999999</v>
      </c>
      <c r="D36" s="8">
        <v>1.28027</v>
      </c>
      <c r="E36" s="7">
        <f t="shared" si="9"/>
        <v>102.66296227199999</v>
      </c>
      <c r="F36" s="7">
        <f t="shared" si="10"/>
        <v>75.720315106841113</v>
      </c>
      <c r="G36" s="8">
        <f t="shared" si="11"/>
        <v>28489.726712804179</v>
      </c>
      <c r="H36" s="8">
        <f t="shared" si="12"/>
        <v>1612626.0403474062</v>
      </c>
      <c r="I36" s="8">
        <f t="shared" si="13"/>
        <v>2.1145499999999998E-3</v>
      </c>
      <c r="J36" s="7">
        <f t="shared" si="6"/>
        <v>0.26719736825621271</v>
      </c>
      <c r="K36" s="7">
        <f t="shared" si="14"/>
        <v>93040.199999999983</v>
      </c>
      <c r="L36" s="7">
        <f t="shared" si="8"/>
        <v>30.62087862322328</v>
      </c>
      <c r="M36" s="7">
        <f>G36*($O$26)*SQRT($O$25)</f>
        <v>28675.347999812071</v>
      </c>
    </row>
    <row r="37" spans="1:13" x14ac:dyDescent="0.25">
      <c r="A37" s="8">
        <v>124.911</v>
      </c>
      <c r="B37" s="8">
        <f t="shared" si="15"/>
        <v>2700</v>
      </c>
      <c r="C37" s="8">
        <v>0.17465</v>
      </c>
      <c r="D37" s="8">
        <v>1.2837099999999999</v>
      </c>
      <c r="E37" s="7">
        <f t="shared" si="9"/>
        <v>101.89939593599999</v>
      </c>
      <c r="F37" s="7">
        <f t="shared" si="10"/>
        <v>75.157137478927837</v>
      </c>
      <c r="G37" s="8">
        <f t="shared" si="11"/>
        <v>28811.375430999768</v>
      </c>
      <c r="H37" s="8">
        <f t="shared" si="12"/>
        <v>1600631.9683888759</v>
      </c>
      <c r="I37" s="8">
        <f t="shared" si="13"/>
        <v>2.1540166666666667E-3</v>
      </c>
      <c r="J37" s="7">
        <f t="shared" si="6"/>
        <v>0.2691457760692863</v>
      </c>
      <c r="K37" s="7">
        <f t="shared" si="14"/>
        <v>94776.733333333337</v>
      </c>
      <c r="L37" s="7">
        <f t="shared" si="8"/>
        <v>30.399207081414247</v>
      </c>
      <c r="M37" s="7">
        <f>G37*($O$26)*SQRT($O$25)</f>
        <v>28999.092380406877</v>
      </c>
    </row>
    <row r="38" spans="1:13" x14ac:dyDescent="0.25">
      <c r="A38" s="8">
        <v>123.92700000000001</v>
      </c>
      <c r="B38" s="8">
        <f t="shared" si="15"/>
        <v>2750</v>
      </c>
      <c r="C38" s="8">
        <v>0.1784</v>
      </c>
      <c r="D38" s="8">
        <v>1.2811999999999999</v>
      </c>
      <c r="E38" s="7">
        <f t="shared" si="9"/>
        <v>101.096672352</v>
      </c>
      <c r="F38" s="7">
        <f t="shared" si="10"/>
        <v>74.565078947019003</v>
      </c>
      <c r="G38" s="8">
        <f t="shared" si="11"/>
        <v>29113.751623313277</v>
      </c>
      <c r="H38" s="8">
        <f t="shared" si="12"/>
        <v>1588022.8158170877</v>
      </c>
      <c r="I38" s="8">
        <f t="shared" si="13"/>
        <v>2.2002666666666665E-3</v>
      </c>
      <c r="J38" s="7">
        <f t="shared" si="6"/>
        <v>0.2720693678535463</v>
      </c>
      <c r="K38" s="7">
        <f t="shared" si="14"/>
        <v>96811.733333333323</v>
      </c>
      <c r="L38" s="7">
        <f t="shared" si="8"/>
        <v>30.072544536591927</v>
      </c>
      <c r="M38" s="7">
        <f>G38*($O$26)*SQRT($O$25)</f>
        <v>29303.438667363396</v>
      </c>
    </row>
    <row r="39" spans="1:13" x14ac:dyDescent="0.25">
      <c r="A39" s="8">
        <v>123.68899999999999</v>
      </c>
      <c r="B39" s="8">
        <f t="shared" si="15"/>
        <v>2800</v>
      </c>
      <c r="C39" s="8">
        <v>0.18004999999999999</v>
      </c>
      <c r="D39" s="8">
        <v>1.2744800000000001</v>
      </c>
      <c r="E39" s="7">
        <f t="shared" si="9"/>
        <v>100.90251766399999</v>
      </c>
      <c r="F39" s="7">
        <f t="shared" si="10"/>
        <v>74.421877798041038</v>
      </c>
      <c r="G39" s="8">
        <f t="shared" si="11"/>
        <v>29586.163434047423</v>
      </c>
      <c r="H39" s="8">
        <f t="shared" si="12"/>
        <v>1584973.0411096835</v>
      </c>
      <c r="I39" s="8">
        <f t="shared" si="13"/>
        <v>2.2206166666666667E-3</v>
      </c>
      <c r="J39" s="7">
        <f t="shared" si="6"/>
        <v>0.27020130601997361</v>
      </c>
      <c r="K39" s="7">
        <f t="shared" si="14"/>
        <v>97707.133333333331</v>
      </c>
      <c r="L39" s="7">
        <f t="shared" si="8"/>
        <v>30.280453867285793</v>
      </c>
      <c r="M39" s="7">
        <f>G39*($O$26)*SQRT($O$25)</f>
        <v>29778.92841875981</v>
      </c>
    </row>
    <row r="40" spans="1:13" x14ac:dyDescent="0.25">
      <c r="A40" s="8">
        <v>123.389</v>
      </c>
      <c r="B40" s="8">
        <f t="shared" si="15"/>
        <v>2850</v>
      </c>
      <c r="C40" s="8">
        <v>0.18310000000000001</v>
      </c>
      <c r="D40" s="8">
        <v>1.2603599999999999</v>
      </c>
      <c r="E40" s="7">
        <f t="shared" si="9"/>
        <v>100.65778486399999</v>
      </c>
      <c r="F40" s="7">
        <f t="shared" si="10"/>
        <v>74.241372148068834</v>
      </c>
      <c r="G40" s="8">
        <f t="shared" si="11"/>
        <v>30041.446958259603</v>
      </c>
      <c r="H40" s="8">
        <f t="shared" si="12"/>
        <v>1581128.7872768212</v>
      </c>
      <c r="I40" s="8">
        <f t="shared" si="13"/>
        <v>2.2582333333333333E-3</v>
      </c>
      <c r="J40" s="7">
        <f t="shared" si="6"/>
        <v>0.27061412891647801</v>
      </c>
      <c r="K40" s="7">
        <f t="shared" si="14"/>
        <v>99362.266666666663</v>
      </c>
      <c r="L40" s="7">
        <f t="shared" si="8"/>
        <v>30.234260918222077</v>
      </c>
      <c r="M40" s="7">
        <f>G40*($O$26)*SQRT($O$25)</f>
        <v>30237.17828640412</v>
      </c>
    </row>
    <row r="41" spans="1:13" x14ac:dyDescent="0.25">
      <c r="A41" s="8">
        <v>122.51900000000001</v>
      </c>
      <c r="B41" s="8">
        <f t="shared" si="15"/>
        <v>2900</v>
      </c>
      <c r="C41" s="8">
        <v>0.18790000000000001</v>
      </c>
      <c r="D41" s="8">
        <v>1.2531000000000001</v>
      </c>
      <c r="E41" s="7">
        <f t="shared" si="9"/>
        <v>99.948059743999991</v>
      </c>
      <c r="F41" s="7">
        <f t="shared" si="10"/>
        <v>73.717905763149432</v>
      </c>
      <c r="G41" s="8">
        <f t="shared" si="11"/>
        <v>30352.95538912273</v>
      </c>
      <c r="H41" s="8">
        <f t="shared" si="12"/>
        <v>1569980.4511615203</v>
      </c>
      <c r="I41" s="8">
        <f t="shared" si="13"/>
        <v>2.3174333333333334E-3</v>
      </c>
      <c r="J41" s="7">
        <f t="shared" si="6"/>
        <v>0.27485824339167009</v>
      </c>
      <c r="K41" s="7">
        <f t="shared" si="14"/>
        <v>101967.06666666667</v>
      </c>
      <c r="L41" s="7">
        <f t="shared" si="8"/>
        <v>29.767410578110905</v>
      </c>
      <c r="M41" s="7">
        <f>G41*($O$26)*SQRT($O$25)</f>
        <v>30550.716311879842</v>
      </c>
    </row>
    <row r="42" spans="1:13" x14ac:dyDescent="0.25">
      <c r="A42" s="8">
        <v>121.837</v>
      </c>
      <c r="B42" s="8">
        <f t="shared" si="15"/>
        <v>2950</v>
      </c>
      <c r="C42" s="8">
        <v>0.19255</v>
      </c>
      <c r="D42" s="8">
        <v>1.23943</v>
      </c>
      <c r="E42" s="7">
        <f t="shared" si="9"/>
        <v>99.391700512</v>
      </c>
      <c r="F42" s="7">
        <f t="shared" si="10"/>
        <v>73.307556252212621</v>
      </c>
      <c r="G42" s="8">
        <f t="shared" si="11"/>
        <v>30704.409888702445</v>
      </c>
      <c r="H42" s="8">
        <f t="shared" si="12"/>
        <v>1561241.1807814802</v>
      </c>
      <c r="I42" s="8">
        <f t="shared" si="13"/>
        <v>2.3747833333333333E-3</v>
      </c>
      <c r="J42" s="7">
        <f t="shared" si="6"/>
        <v>0.2784362256428074</v>
      </c>
      <c r="K42" s="7">
        <f t="shared" si="14"/>
        <v>104490.46666666666</v>
      </c>
      <c r="L42" s="7">
        <f t="shared" si="8"/>
        <v>29.384891146722588</v>
      </c>
      <c r="M42" s="7">
        <f>G42*($O$26)*SQRT($O$25)</f>
        <v>30904.460669737047</v>
      </c>
    </row>
    <row r="43" spans="1:13" x14ac:dyDescent="0.25">
      <c r="A43" s="8">
        <v>121.709</v>
      </c>
      <c r="B43" s="8">
        <f t="shared" si="15"/>
        <v>3000</v>
      </c>
      <c r="C43" s="8">
        <v>0.19900000000000001</v>
      </c>
      <c r="D43" s="8">
        <v>1.2273499999999999</v>
      </c>
      <c r="E43" s="7">
        <f t="shared" si="9"/>
        <v>99.287281183999994</v>
      </c>
      <c r="F43" s="7">
        <f t="shared" si="10"/>
        <v>73.230540508224479</v>
      </c>
      <c r="G43" s="8">
        <f t="shared" si="11"/>
        <v>31192.019316255846</v>
      </c>
      <c r="H43" s="8">
        <f t="shared" si="12"/>
        <v>1559600.9658127923</v>
      </c>
      <c r="I43" s="8">
        <f t="shared" si="13"/>
        <v>2.4543333333333335E-3</v>
      </c>
      <c r="J43" s="7">
        <f t="shared" si="6"/>
        <v>0.28326476431089193</v>
      </c>
      <c r="K43" s="7">
        <f t="shared" si="14"/>
        <v>107990.66666666667</v>
      </c>
      <c r="L43" s="7">
        <f t="shared" si="8"/>
        <v>28.883995514664086</v>
      </c>
      <c r="M43" s="7">
        <f>G43*($O$26)*SQRT($O$25)</f>
        <v>31395.247056143442</v>
      </c>
    </row>
    <row r="44" spans="1:13" x14ac:dyDescent="0.25">
      <c r="A44" s="8">
        <v>121.123</v>
      </c>
      <c r="B44" s="8">
        <f t="shared" si="15"/>
        <v>3050</v>
      </c>
      <c r="C44" s="8">
        <v>0.20605000000000001</v>
      </c>
      <c r="D44" s="8">
        <v>1.2193000000000001</v>
      </c>
      <c r="E44" s="7">
        <f t="shared" si="9"/>
        <v>98.809236447999993</v>
      </c>
      <c r="F44" s="7">
        <f t="shared" si="10"/>
        <v>72.877952805278767</v>
      </c>
      <c r="G44" s="8">
        <f t="shared" si="11"/>
        <v>31559.201085405119</v>
      </c>
      <c r="H44" s="8">
        <f t="shared" si="12"/>
        <v>1552091.856659268</v>
      </c>
      <c r="I44" s="8">
        <f t="shared" si="13"/>
        <v>2.5412833333333332E-3</v>
      </c>
      <c r="J44" s="7">
        <f t="shared" si="6"/>
        <v>0.28988756639441277</v>
      </c>
      <c r="K44" s="7">
        <f t="shared" si="14"/>
        <v>111816.46666666666</v>
      </c>
      <c r="L44" s="7">
        <f t="shared" si="8"/>
        <v>28.224108690078253</v>
      </c>
      <c r="M44" s="7">
        <f>G44*($O$26)*SQRT($O$25)</f>
        <v>31764.821152647848</v>
      </c>
    </row>
    <row r="45" spans="1:13" x14ac:dyDescent="0.25">
      <c r="A45" s="8">
        <v>121.124</v>
      </c>
      <c r="B45" s="8">
        <f t="shared" si="15"/>
        <v>3100</v>
      </c>
      <c r="C45" s="8">
        <v>0.21004999999999999</v>
      </c>
      <c r="D45" s="8">
        <v>1.20692</v>
      </c>
      <c r="E45" s="7">
        <f t="shared" si="9"/>
        <v>98.810052223999989</v>
      </c>
      <c r="F45" s="7">
        <f t="shared" si="10"/>
        <v>72.878554490778669</v>
      </c>
      <c r="G45" s="8">
        <f t="shared" si="11"/>
        <v>32076.829864000025</v>
      </c>
      <c r="H45" s="8">
        <f t="shared" si="12"/>
        <v>1552104.6708387109</v>
      </c>
      <c r="I45" s="8">
        <f t="shared" si="13"/>
        <v>2.5906166666666663E-3</v>
      </c>
      <c r="J45" s="7">
        <f t="shared" si="6"/>
        <v>0.29074631251097727</v>
      </c>
      <c r="K45" s="7">
        <f t="shared" si="14"/>
        <v>113987.13333333332</v>
      </c>
      <c r="L45" s="7">
        <f t="shared" si="8"/>
        <v>28.140746175445557</v>
      </c>
      <c r="M45" s="7">
        <f>G45*($O$26)*SQRT($O$25)</f>
        <v>32285.822477460682</v>
      </c>
    </row>
    <row r="46" spans="1:13" x14ac:dyDescent="0.25">
      <c r="A46" s="8">
        <v>120.851</v>
      </c>
      <c r="B46" s="8">
        <f t="shared" si="15"/>
        <v>3150</v>
      </c>
      <c r="C46" s="8">
        <v>0.21604999999999999</v>
      </c>
      <c r="D46" s="8">
        <v>1.1927399999999999</v>
      </c>
      <c r="E46" s="7">
        <f t="shared" si="9"/>
        <v>98.587345375999988</v>
      </c>
      <c r="F46" s="7">
        <f t="shared" si="10"/>
        <v>72.71429434930397</v>
      </c>
      <c r="G46" s="8">
        <f t="shared" si="11"/>
        <v>32520.734396866927</v>
      </c>
      <c r="H46" s="8">
        <f t="shared" si="12"/>
        <v>1548606.399850806</v>
      </c>
      <c r="I46" s="8">
        <f t="shared" si="13"/>
        <v>2.6646166666666666E-3</v>
      </c>
      <c r="J46" s="7">
        <f t="shared" si="6"/>
        <v>0.29496935348803688</v>
      </c>
      <c r="K46" s="7">
        <f t="shared" si="14"/>
        <v>117243.13333333333</v>
      </c>
      <c r="L46" s="7">
        <f t="shared" si="8"/>
        <v>27.737858476033217</v>
      </c>
      <c r="M46" s="7">
        <f>G46*($O$26)*SQRT($O$25)</f>
        <v>32732.619215350471</v>
      </c>
    </row>
    <row r="47" spans="1:13" x14ac:dyDescent="0.25">
      <c r="A47" s="8">
        <v>120.596</v>
      </c>
      <c r="B47" s="8">
        <f t="shared" si="15"/>
        <v>3200</v>
      </c>
      <c r="C47" s="8">
        <v>0.21795</v>
      </c>
      <c r="D47" s="8">
        <v>1.1848099999999999</v>
      </c>
      <c r="E47" s="7">
        <f t="shared" si="9"/>
        <v>98.379322496</v>
      </c>
      <c r="F47" s="7">
        <f t="shared" si="10"/>
        <v>72.560864546827602</v>
      </c>
      <c r="G47" s="8">
        <f t="shared" si="11"/>
        <v>32967.227393981295</v>
      </c>
      <c r="H47" s="8">
        <f t="shared" si="12"/>
        <v>1545338.7840928731</v>
      </c>
      <c r="I47" s="8">
        <f t="shared" si="13"/>
        <v>2.68805E-3</v>
      </c>
      <c r="J47" s="7">
        <f t="shared" si="6"/>
        <v>0.29353332885272271</v>
      </c>
      <c r="K47" s="7">
        <f t="shared" si="14"/>
        <v>118274.2</v>
      </c>
      <c r="L47" s="7">
        <f t="shared" si="8"/>
        <v>27.873557710795165</v>
      </c>
      <c r="M47" s="7">
        <f>G47*($O$26)*SQRT($O$25)</f>
        <v>33182.021282306043</v>
      </c>
    </row>
    <row r="48" spans="1:13" x14ac:dyDescent="0.25">
      <c r="A48" s="8">
        <v>120.84</v>
      </c>
      <c r="B48" s="8">
        <f t="shared" si="15"/>
        <v>3250</v>
      </c>
      <c r="C48" s="8">
        <v>0.22305</v>
      </c>
      <c r="D48" s="8">
        <v>1.17378</v>
      </c>
      <c r="E48" s="7">
        <f t="shared" si="9"/>
        <v>98.578371840000003</v>
      </c>
      <c r="F48" s="7">
        <f t="shared" si="10"/>
        <v>72.707675808804993</v>
      </c>
      <c r="G48" s="8">
        <f t="shared" si="11"/>
        <v>33550.084617333589</v>
      </c>
      <c r="H48" s="8">
        <f t="shared" si="12"/>
        <v>1548465.4438769347</v>
      </c>
      <c r="I48" s="8">
        <f t="shared" si="13"/>
        <v>2.7509500000000003E-3</v>
      </c>
      <c r="J48" s="7">
        <f t="shared" si="6"/>
        <v>0.29518316013079199</v>
      </c>
      <c r="K48" s="7">
        <f t="shared" si="14"/>
        <v>121041.80000000002</v>
      </c>
      <c r="L48" s="7">
        <f t="shared" si="8"/>
        <v>27.717767430204759</v>
      </c>
      <c r="M48" s="7">
        <f>G48*($O$26)*SQRT($O$25)</f>
        <v>33768.676039731974</v>
      </c>
    </row>
    <row r="49" spans="1:13" x14ac:dyDescent="0.25">
      <c r="A49" s="8">
        <v>121.633</v>
      </c>
      <c r="B49" s="8">
        <f t="shared" si="15"/>
        <v>3300</v>
      </c>
      <c r="C49" s="8">
        <v>0.22550000000000001</v>
      </c>
      <c r="D49" s="8">
        <v>1.1611800000000001</v>
      </c>
      <c r="E49" s="7">
        <f t="shared" si="9"/>
        <v>99.225282207999996</v>
      </c>
      <c r="F49" s="7">
        <f t="shared" si="10"/>
        <v>73.18481241023153</v>
      </c>
      <c r="G49" s="8">
        <f t="shared" si="11"/>
        <v>34289.795939852949</v>
      </c>
      <c r="H49" s="8">
        <f t="shared" si="12"/>
        <v>1558627.088175134</v>
      </c>
      <c r="I49" s="8">
        <f t="shared" si="13"/>
        <v>2.7811666666666666E-3</v>
      </c>
      <c r="J49" s="7">
        <f t="shared" si="6"/>
        <v>0.29198773937185862</v>
      </c>
      <c r="K49" s="7">
        <f t="shared" si="14"/>
        <v>122371.33333333333</v>
      </c>
      <c r="L49" s="7">
        <f t="shared" si="8"/>
        <v>28.021101842904073</v>
      </c>
      <c r="M49" s="7">
        <f>G49*($O$26)*SQRT($O$25)</f>
        <v>34513.20685978757</v>
      </c>
    </row>
    <row r="50" spans="1:13" x14ac:dyDescent="0.25">
      <c r="A50" s="8">
        <v>122.181</v>
      </c>
      <c r="B50" s="8">
        <f t="shared" si="15"/>
        <v>3350</v>
      </c>
      <c r="C50" s="8">
        <v>0.22850000000000001</v>
      </c>
      <c r="D50" s="8">
        <v>1.1510400000000001</v>
      </c>
      <c r="E50" s="7">
        <f t="shared" si="9"/>
        <v>99.672327455999991</v>
      </c>
      <c r="F50" s="7">
        <f t="shared" si="10"/>
        <v>73.514536064180746</v>
      </c>
      <c r="G50" s="8">
        <f t="shared" si="11"/>
        <v>34966.166773386183</v>
      </c>
      <c r="H50" s="8">
        <f t="shared" si="12"/>
        <v>1565649.2585098287</v>
      </c>
      <c r="I50" s="8">
        <f t="shared" si="13"/>
        <v>2.8181666666666672E-3</v>
      </c>
      <c r="J50" s="7">
        <f t="shared" si="6"/>
        <v>0.29014904795689461</v>
      </c>
      <c r="K50" s="7">
        <f t="shared" si="14"/>
        <v>123999.33333333336</v>
      </c>
      <c r="L50" s="7">
        <f t="shared" si="8"/>
        <v>28.198673197210343</v>
      </c>
      <c r="M50" s="7">
        <f>G50*($O$26)*SQRT($O$25)</f>
        <v>35193.984503743406</v>
      </c>
    </row>
    <row r="51" spans="1:13" x14ac:dyDescent="0.25">
      <c r="A51" s="8">
        <v>122.93300000000001</v>
      </c>
      <c r="B51" s="8">
        <f t="shared" si="15"/>
        <v>3400</v>
      </c>
      <c r="C51" s="8">
        <v>0.23419999999999999</v>
      </c>
      <c r="D51" s="8">
        <v>1.14117</v>
      </c>
      <c r="E51" s="7">
        <f t="shared" si="9"/>
        <v>100.285791008</v>
      </c>
      <c r="F51" s="7">
        <f t="shared" si="10"/>
        <v>73.967003560111095</v>
      </c>
      <c r="G51" s="8">
        <f t="shared" si="11"/>
        <v>35706.471819553066</v>
      </c>
      <c r="H51" s="8">
        <f t="shared" si="12"/>
        <v>1575285.5214508707</v>
      </c>
      <c r="I51" s="8">
        <f t="shared" si="13"/>
        <v>2.8884666666666664E-3</v>
      </c>
      <c r="J51" s="7">
        <f t="shared" si="6"/>
        <v>0.29122115600079346</v>
      </c>
      <c r="K51" s="7">
        <f t="shared" si="14"/>
        <v>127092.53333333333</v>
      </c>
      <c r="L51" s="7">
        <f t="shared" si="8"/>
        <v>28.094861974230639</v>
      </c>
      <c r="M51" s="7">
        <f>G51*($O$26)*SQRT($O$25)</f>
        <v>35939.112915779435</v>
      </c>
    </row>
    <row r="52" spans="1:13" x14ac:dyDescent="0.25">
      <c r="A52" s="8">
        <v>123.47499999999999</v>
      </c>
      <c r="B52" s="8">
        <f t="shared" si="15"/>
        <v>3450</v>
      </c>
      <c r="C52" s="8">
        <v>0.23605000000000001</v>
      </c>
      <c r="D52" s="8">
        <v>1.12669</v>
      </c>
      <c r="E52" s="7">
        <f t="shared" si="9"/>
        <v>100.72794159999999</v>
      </c>
      <c r="F52" s="7">
        <f t="shared" si="10"/>
        <v>74.293117101060872</v>
      </c>
      <c r="G52" s="8">
        <f t="shared" si="11"/>
        <v>36391.308554304895</v>
      </c>
      <c r="H52" s="8">
        <f t="shared" si="12"/>
        <v>1582230.8067089084</v>
      </c>
      <c r="I52" s="8">
        <f t="shared" si="13"/>
        <v>2.9112833333333333E-3</v>
      </c>
      <c r="J52" s="7">
        <f t="shared" si="6"/>
        <v>0.28799788785721475</v>
      </c>
      <c r="K52" s="7">
        <f t="shared" si="14"/>
        <v>128096.46666666667</v>
      </c>
      <c r="L52" s="7">
        <f t="shared" si="8"/>
        <v>28.409299258036956</v>
      </c>
      <c r="M52" s="7">
        <f>G52*($O$26)*SQRT($O$25)</f>
        <v>36628.411619485072</v>
      </c>
    </row>
    <row r="53" spans="1:13" x14ac:dyDescent="0.25">
      <c r="A53" s="8">
        <v>123.428</v>
      </c>
      <c r="B53" s="8">
        <f t="shared" si="15"/>
        <v>3500</v>
      </c>
      <c r="C53" s="8">
        <v>0.24195</v>
      </c>
      <c r="D53" s="8">
        <v>1.11975</v>
      </c>
      <c r="E53" s="7">
        <f t="shared" si="9"/>
        <v>100.689600128</v>
      </c>
      <c r="F53" s="7">
        <f t="shared" si="10"/>
        <v>74.264837882565232</v>
      </c>
      <c r="G53" s="8">
        <f t="shared" si="11"/>
        <v>36904.66593975218</v>
      </c>
      <c r="H53" s="8">
        <f t="shared" si="12"/>
        <v>1581628.5402750932</v>
      </c>
      <c r="I53" s="8">
        <f t="shared" si="13"/>
        <v>2.9840500000000002E-3</v>
      </c>
      <c r="J53" s="7">
        <f t="shared" si="6"/>
        <v>0.29109002144979551</v>
      </c>
      <c r="K53" s="7">
        <f t="shared" si="14"/>
        <v>131298.20000000001</v>
      </c>
      <c r="L53" s="7">
        <f t="shared" si="8"/>
        <v>28.10751856442219</v>
      </c>
      <c r="M53" s="7">
        <f>G53*($O$26)*SQRT($O$25)</f>
        <v>37145.113721417081</v>
      </c>
    </row>
    <row r="54" spans="1:13" x14ac:dyDescent="0.25">
      <c r="A54" s="8">
        <v>124.205</v>
      </c>
      <c r="B54" s="8">
        <f t="shared" si="15"/>
        <v>3550</v>
      </c>
      <c r="C54" s="8">
        <v>0.24545</v>
      </c>
      <c r="D54" s="8">
        <v>1.10622</v>
      </c>
      <c r="E54" s="7">
        <f t="shared" si="9"/>
        <v>101.32345807999999</v>
      </c>
      <c r="F54" s="7">
        <f t="shared" si="10"/>
        <v>74.73234751599324</v>
      </c>
      <c r="G54" s="8">
        <f t="shared" si="11"/>
        <v>37667.515398952222</v>
      </c>
      <c r="H54" s="8">
        <f t="shared" si="12"/>
        <v>1591585.1577022066</v>
      </c>
      <c r="I54" s="8">
        <f t="shared" si="13"/>
        <v>3.0272166666666664E-3</v>
      </c>
      <c r="J54" s="7">
        <f t="shared" si="6"/>
        <v>0.28932038348096467</v>
      </c>
      <c r="K54" s="7">
        <f t="shared" si="14"/>
        <v>133197.53333333333</v>
      </c>
      <c r="L54" s="7">
        <f t="shared" si="8"/>
        <v>28.279439157996588</v>
      </c>
      <c r="M54" s="7">
        <f>G54*($O$26)*SQRT($O$25)</f>
        <v>37912.933431818114</v>
      </c>
    </row>
    <row r="55" spans="1:13" x14ac:dyDescent="0.25">
      <c r="A55" s="8">
        <v>124.066</v>
      </c>
      <c r="B55" s="8">
        <f t="shared" si="15"/>
        <v>3600</v>
      </c>
      <c r="C55" s="8">
        <v>0.25505</v>
      </c>
      <c r="D55" s="8">
        <v>1.09697</v>
      </c>
      <c r="E55" s="7">
        <f t="shared" si="9"/>
        <v>101.21006521599999</v>
      </c>
      <c r="F55" s="7">
        <f t="shared" si="10"/>
        <v>74.648713231506122</v>
      </c>
      <c r="G55" s="8">
        <f t="shared" si="11"/>
        <v>38155.295682231532</v>
      </c>
      <c r="H55" s="8">
        <f t="shared" si="12"/>
        <v>1589803.986759647</v>
      </c>
      <c r="I55" s="8">
        <f t="shared" si="13"/>
        <v>3.1456166666666663E-3</v>
      </c>
      <c r="J55" s="7">
        <f t="shared" si="6"/>
        <v>0.29679287756833067</v>
      </c>
      <c r="K55" s="7">
        <f t="shared" si="14"/>
        <v>138407.1333333333</v>
      </c>
      <c r="L55" s="7">
        <f t="shared" si="8"/>
        <v>27.56743439685301</v>
      </c>
      <c r="M55" s="7">
        <f>G55*($O$26)*SQRT($O$25)</f>
        <v>38403.891787139743</v>
      </c>
    </row>
    <row r="56" spans="1:13" x14ac:dyDescent="0.25">
      <c r="A56" s="8">
        <v>123.967</v>
      </c>
      <c r="B56" s="8">
        <f t="shared" si="15"/>
        <v>3650</v>
      </c>
      <c r="C56" s="8">
        <v>0.25755</v>
      </c>
      <c r="D56" s="8">
        <v>1.0940099999999999</v>
      </c>
      <c r="E56" s="7">
        <f t="shared" si="9"/>
        <v>101.129303392</v>
      </c>
      <c r="F56" s="7">
        <f t="shared" si="10"/>
        <v>74.589146367015289</v>
      </c>
      <c r="G56" s="8">
        <f t="shared" si="11"/>
        <v>38654.36098620687</v>
      </c>
      <c r="H56" s="8">
        <f t="shared" si="12"/>
        <v>1588535.3829948027</v>
      </c>
      <c r="I56" s="8">
        <f t="shared" si="13"/>
        <v>3.1764499999999999E-3</v>
      </c>
      <c r="J56" s="7">
        <f t="shared" si="6"/>
        <v>0.29583259710541993</v>
      </c>
      <c r="K56" s="7">
        <f t="shared" si="14"/>
        <v>139763.79999999999</v>
      </c>
      <c r="L56" s="7">
        <f t="shared" si="8"/>
        <v>27.656919020666919</v>
      </c>
      <c r="M56" s="7">
        <f>G56*($O$26)*SQRT($O$25)</f>
        <v>38906.208689312516</v>
      </c>
    </row>
    <row r="57" spans="1:13" x14ac:dyDescent="0.25">
      <c r="A57" s="8">
        <v>123.815</v>
      </c>
      <c r="B57" s="8">
        <f t="shared" si="15"/>
        <v>3700</v>
      </c>
      <c r="C57" s="8">
        <v>0.26445000000000002</v>
      </c>
      <c r="D57" s="8">
        <v>1.09659</v>
      </c>
      <c r="E57" s="7">
        <f t="shared" si="9"/>
        <v>101.00530543999999</v>
      </c>
      <c r="F57" s="7">
        <f t="shared" si="10"/>
        <v>74.497690171029376</v>
      </c>
      <c r="G57" s="8">
        <f t="shared" si="11"/>
        <v>39135.828150413981</v>
      </c>
      <c r="H57" s="8">
        <f t="shared" si="12"/>
        <v>1586587.6277194857</v>
      </c>
      <c r="I57" s="8">
        <f t="shared" si="13"/>
        <v>3.2615500000000002E-3</v>
      </c>
      <c r="J57" s="7">
        <f t="shared" si="6"/>
        <v>0.30002124791821472</v>
      </c>
      <c r="K57" s="7">
        <f t="shared" si="14"/>
        <v>143508.20000000001</v>
      </c>
      <c r="L57" s="7">
        <f t="shared" si="8"/>
        <v>27.270795780599283</v>
      </c>
      <c r="M57" s="7">
        <f>G57*($O$26)*SQRT($O$25)</f>
        <v>39390.812793216282</v>
      </c>
    </row>
    <row r="58" spans="1:13" x14ac:dyDescent="0.25">
      <c r="A58" s="8">
        <v>123.767</v>
      </c>
      <c r="B58" s="8">
        <f t="shared" si="15"/>
        <v>3750</v>
      </c>
      <c r="C58" s="8">
        <v>0.2651</v>
      </c>
      <c r="D58" s="8">
        <v>1.0980799999999999</v>
      </c>
      <c r="E58" s="7">
        <f t="shared" si="9"/>
        <v>100.96614819199999</v>
      </c>
      <c r="F58" s="7">
        <f t="shared" si="10"/>
        <v>74.468809267033819</v>
      </c>
      <c r="G58" s="8">
        <f t="shared" si="11"/>
        <v>39649.313677655693</v>
      </c>
      <c r="H58" s="8">
        <f t="shared" si="12"/>
        <v>1585972.5471062276</v>
      </c>
      <c r="I58" s="8">
        <f t="shared" si="13"/>
        <v>3.2695666666666665E-3</v>
      </c>
      <c r="J58" s="7">
        <f t="shared" si="6"/>
        <v>0.29686365054619374</v>
      </c>
      <c r="K58" s="7">
        <f t="shared" si="14"/>
        <v>143860.93333333332</v>
      </c>
      <c r="L58" s="7">
        <f t="shared" si="8"/>
        <v>27.560862257014669</v>
      </c>
      <c r="M58" s="7">
        <f>G58*($O$26)*SQRT($O$25)</f>
        <v>39907.64387183472</v>
      </c>
    </row>
    <row r="59" spans="1:13" x14ac:dyDescent="0.25">
      <c r="A59" s="8">
        <v>123.509</v>
      </c>
      <c r="B59" s="8">
        <f t="shared" si="15"/>
        <v>3800</v>
      </c>
      <c r="C59" s="8">
        <v>0.26929999999999998</v>
      </c>
      <c r="D59" s="8">
        <v>1.09907</v>
      </c>
      <c r="E59" s="7">
        <f t="shared" si="9"/>
        <v>100.75567798399999</v>
      </c>
      <c r="F59" s="7">
        <f t="shared" si="10"/>
        <v>74.313574408057718</v>
      </c>
      <c r="G59" s="8">
        <f t="shared" si="11"/>
        <v>40094.217716519139</v>
      </c>
      <c r="H59" s="8">
        <f t="shared" si="12"/>
        <v>1582666.488809966</v>
      </c>
      <c r="I59" s="8">
        <f t="shared" si="13"/>
        <v>3.3213666666666664E-3</v>
      </c>
      <c r="J59" s="7">
        <f t="shared" si="6"/>
        <v>0.2982205584989791</v>
      </c>
      <c r="K59" s="7">
        <f t="shared" si="14"/>
        <v>146140.13333333333</v>
      </c>
      <c r="L59" s="7">
        <f t="shared" si="8"/>
        <v>27.435459926033872</v>
      </c>
      <c r="M59" s="7">
        <f>G59*($O$26)*SQRT($O$25)</f>
        <v>40355.44662787862</v>
      </c>
    </row>
    <row r="60" spans="1:13" x14ac:dyDescent="0.25">
      <c r="A60" s="8">
        <v>122.672</v>
      </c>
      <c r="B60" s="8">
        <f t="shared" si="15"/>
        <v>3850</v>
      </c>
      <c r="C60" s="8">
        <v>0.27374999999999999</v>
      </c>
      <c r="D60" s="8">
        <v>1.1053299999999999</v>
      </c>
      <c r="E60" s="7">
        <f t="shared" si="9"/>
        <v>100.072873472</v>
      </c>
      <c r="F60" s="7">
        <f t="shared" si="10"/>
        <v>73.809963644635275</v>
      </c>
      <c r="G60" s="8">
        <f t="shared" si="11"/>
        <v>40346.486195817866</v>
      </c>
      <c r="H60" s="8">
        <f t="shared" si="12"/>
        <v>1571941.0206162801</v>
      </c>
      <c r="I60" s="8">
        <f t="shared" si="13"/>
        <v>3.3762499999999999E-3</v>
      </c>
      <c r="J60" s="7">
        <f t="shared" si="6"/>
        <v>0.30125299985255916</v>
      </c>
      <c r="K60" s="7">
        <f t="shared" si="14"/>
        <v>148555</v>
      </c>
      <c r="L60" s="7">
        <f t="shared" si="8"/>
        <v>27.15929197658636</v>
      </c>
      <c r="M60" s="7">
        <f>G60*($O$26)*SQRT($O$25)</f>
        <v>40609.358731220185</v>
      </c>
    </row>
    <row r="61" spans="1:13" x14ac:dyDescent="0.25">
      <c r="A61" s="8">
        <v>122.157</v>
      </c>
      <c r="B61" s="8">
        <f t="shared" si="15"/>
        <v>3900</v>
      </c>
      <c r="C61" s="8">
        <v>0.27589999999999998</v>
      </c>
      <c r="D61" s="8">
        <v>1.11704</v>
      </c>
      <c r="E61" s="7">
        <f t="shared" si="9"/>
        <v>99.652748831999986</v>
      </c>
      <c r="F61" s="7">
        <f t="shared" si="10"/>
        <v>73.500095612182974</v>
      </c>
      <c r="G61" s="8">
        <f t="shared" si="11"/>
        <v>40698.884673283195</v>
      </c>
      <c r="H61" s="8">
        <f t="shared" si="12"/>
        <v>1565341.7182031998</v>
      </c>
      <c r="I61" s="8">
        <f t="shared" si="13"/>
        <v>3.4027666666666665E-3</v>
      </c>
      <c r="J61" s="7">
        <f t="shared" si="6"/>
        <v>0.30099006639465709</v>
      </c>
      <c r="K61" s="7">
        <f t="shared" si="14"/>
        <v>149721.73333333334</v>
      </c>
      <c r="L61" s="7">
        <f t="shared" si="8"/>
        <v>27.183017299614836</v>
      </c>
      <c r="M61" s="7">
        <f>G61*($O$26)*SQRT($O$25)</f>
        <v>40964.05321733404</v>
      </c>
    </row>
    <row r="62" spans="1:13" x14ac:dyDescent="0.25">
      <c r="A62" s="8">
        <v>121.184</v>
      </c>
      <c r="B62" s="8">
        <f t="shared" si="15"/>
        <v>3950</v>
      </c>
      <c r="C62" s="8">
        <v>0.28284999999999999</v>
      </c>
      <c r="D62" s="8">
        <v>1.12259</v>
      </c>
      <c r="E62" s="7">
        <f t="shared" si="9"/>
        <v>98.858998783999994</v>
      </c>
      <c r="F62" s="7">
        <f t="shared" si="10"/>
        <v>72.914655620773118</v>
      </c>
      <c r="G62" s="8">
        <f t="shared" si="11"/>
        <v>40892.336068939127</v>
      </c>
      <c r="H62" s="8">
        <f t="shared" si="12"/>
        <v>1552873.5216052833</v>
      </c>
      <c r="I62" s="8">
        <f t="shared" si="13"/>
        <v>3.4884833333333333E-3</v>
      </c>
      <c r="J62" s="7">
        <f t="shared" si="6"/>
        <v>0.3071123151005104</v>
      </c>
      <c r="K62" s="7">
        <f t="shared" si="14"/>
        <v>153493.26666666666</v>
      </c>
      <c r="L62" s="7">
        <f t="shared" si="8"/>
        <v>26.641126973825429</v>
      </c>
      <c r="M62" s="7">
        <f>G62*($O$26)*SQRT($O$25)</f>
        <v>41158.765021606625</v>
      </c>
    </row>
    <row r="63" spans="1:13" x14ac:dyDescent="0.25">
      <c r="A63" s="8">
        <v>120.004</v>
      </c>
      <c r="B63" s="8">
        <f t="shared" si="15"/>
        <v>4000</v>
      </c>
      <c r="C63" s="8">
        <v>0.28455000000000003</v>
      </c>
      <c r="D63" s="8">
        <v>1.1246100000000001</v>
      </c>
      <c r="E63" s="7">
        <f t="shared" si="9"/>
        <v>97.896383103999995</v>
      </c>
      <c r="F63" s="7">
        <f t="shared" si="10"/>
        <v>72.204666730882437</v>
      </c>
      <c r="G63" s="8">
        <f t="shared" si="11"/>
        <v>41006.741063005116</v>
      </c>
      <c r="H63" s="8">
        <f t="shared" si="12"/>
        <v>1537752.7898626917</v>
      </c>
      <c r="I63" s="8">
        <f t="shared" si="13"/>
        <v>3.5094499999999999E-3</v>
      </c>
      <c r="J63" s="7">
        <f t="shared" si="6"/>
        <v>0.3080961732752272</v>
      </c>
      <c r="K63" s="7">
        <f t="shared" si="14"/>
        <v>154415.79999999999</v>
      </c>
      <c r="L63" s="7">
        <f t="shared" si="8"/>
        <v>26.556052595009781</v>
      </c>
      <c r="M63" s="7">
        <f>G63*($O$26)*SQRT($O$25)</f>
        <v>41273.91540724667</v>
      </c>
    </row>
    <row r="64" spans="1:13" x14ac:dyDescent="0.25">
      <c r="A64" s="8">
        <v>118.73399999999999</v>
      </c>
      <c r="B64" s="8">
        <f t="shared" si="15"/>
        <v>4050</v>
      </c>
      <c r="C64" s="8">
        <v>0.28710000000000002</v>
      </c>
      <c r="D64" s="8">
        <v>1.1222000000000001</v>
      </c>
      <c r="E64" s="7">
        <f t="shared" si="9"/>
        <v>96.860347583999996</v>
      </c>
      <c r="F64" s="7">
        <f t="shared" si="10"/>
        <v>71.440526146000096</v>
      </c>
      <c r="G64" s="8">
        <f t="shared" si="11"/>
        <v>41079.927113196507</v>
      </c>
      <c r="H64" s="8">
        <f t="shared" si="12"/>
        <v>1521478.7819702411</v>
      </c>
      <c r="I64" s="8">
        <f t="shared" si="13"/>
        <v>3.5409E-3</v>
      </c>
      <c r="J64" s="7">
        <f t="shared" si="6"/>
        <v>0.31030337431891597</v>
      </c>
      <c r="K64" s="7">
        <f t="shared" si="14"/>
        <v>155799.6</v>
      </c>
      <c r="L64" s="7">
        <f t="shared" si="8"/>
        <v>26.367158268183299</v>
      </c>
      <c r="M64" s="7">
        <f>G64*($O$26)*SQRT($O$25)</f>
        <v>41347.57829208672</v>
      </c>
    </row>
    <row r="65" spans="1:13" x14ac:dyDescent="0.25">
      <c r="A65" s="8">
        <v>117.44199999999999</v>
      </c>
      <c r="B65" s="8">
        <f t="shared" si="15"/>
        <v>4100</v>
      </c>
      <c r="C65" s="8">
        <v>0.28894999999999998</v>
      </c>
      <c r="D65" s="8">
        <v>1.1239399999999999</v>
      </c>
      <c r="E65" s="7">
        <f t="shared" si="9"/>
        <v>95.806364991999985</v>
      </c>
      <c r="F65" s="7">
        <f t="shared" si="10"/>
        <v>70.663148480119787</v>
      </c>
      <c r="G65" s="8">
        <f t="shared" si="11"/>
        <v>41134.558231554627</v>
      </c>
      <c r="H65" s="8">
        <f t="shared" si="12"/>
        <v>1504922.8621300473</v>
      </c>
      <c r="I65" s="8">
        <f t="shared" si="13"/>
        <v>3.5637166666666665E-3</v>
      </c>
      <c r="J65" s="7">
        <f t="shared" si="6"/>
        <v>0.31188811917660236</v>
      </c>
      <c r="K65" s="7">
        <f t="shared" si="14"/>
        <v>156803.53333333333</v>
      </c>
      <c r="L65" s="7">
        <f t="shared" si="8"/>
        <v>26.2331832434609</v>
      </c>
      <c r="M65" s="7">
        <f>G65*($O$26)*SQRT($O$25)</f>
        <v>41402.565352732468</v>
      </c>
    </row>
    <row r="66" spans="1:13" x14ac:dyDescent="0.25">
      <c r="A66" s="8">
        <v>116.5</v>
      </c>
      <c r="B66" s="8">
        <f t="shared" si="15"/>
        <v>4150</v>
      </c>
      <c r="C66" s="8">
        <v>0.29304999999999998</v>
      </c>
      <c r="D66" s="8">
        <v>1.12233</v>
      </c>
      <c r="E66" s="7">
        <f t="shared" si="9"/>
        <v>95.037903999999997</v>
      </c>
      <c r="F66" s="7">
        <f t="shared" si="10"/>
        <v>70.096360739207057</v>
      </c>
      <c r="G66" s="8">
        <f t="shared" si="11"/>
        <v>41302.236040957796</v>
      </c>
      <c r="H66" s="8">
        <f t="shared" si="12"/>
        <v>1492851.9050948599</v>
      </c>
      <c r="I66" s="8">
        <f t="shared" si="13"/>
        <v>3.6142833333333334E-3</v>
      </c>
      <c r="J66" s="7">
        <f t="shared" si="6"/>
        <v>0.31502943296089558</v>
      </c>
      <c r="K66" s="7">
        <f t="shared" si="14"/>
        <v>159028.46666666667</v>
      </c>
      <c r="L66" s="7">
        <f t="shared" si="8"/>
        <v>25.971599240486793</v>
      </c>
      <c r="M66" s="7">
        <f>G66*($O$26)*SQRT($O$25)</f>
        <v>41571.335646142172</v>
      </c>
    </row>
    <row r="67" spans="1:13" x14ac:dyDescent="0.25">
      <c r="A67" s="8">
        <v>115.931</v>
      </c>
      <c r="B67" s="8">
        <f t="shared" si="15"/>
        <v>4200</v>
      </c>
      <c r="C67" s="8">
        <v>0.2949</v>
      </c>
      <c r="D67" s="8">
        <v>1.1217900000000001</v>
      </c>
      <c r="E67" s="7">
        <f t="shared" ref="E67:E93" si="16">A67*$P$12</f>
        <v>94.573727455999986</v>
      </c>
      <c r="F67" s="7">
        <f t="shared" ref="F67:F93" si="17">E67*$P$10</f>
        <v>69.754001689759761</v>
      </c>
      <c r="G67" s="8">
        <f t="shared" ref="G67:G93" si="18">E67*$P$11*(B67/60)</f>
        <v>41595.697835772204</v>
      </c>
      <c r="H67" s="8">
        <f t="shared" ref="H67:H93" si="19">($P$11*E67*$P$5)/$P$7</f>
        <v>1485560.6369918643</v>
      </c>
      <c r="I67" s="8">
        <f t="shared" ref="I67:I93" si="20">(C67*$P$8)/60</f>
        <v>3.6370999999999999E-3</v>
      </c>
      <c r="J67" s="7">
        <f t="shared" si="6"/>
        <v>0.31478159235832243</v>
      </c>
      <c r="K67" s="7">
        <f t="shared" ref="K67:K93" si="21">I67*$P$9</f>
        <v>160032.4</v>
      </c>
      <c r="L67" s="7">
        <f t="shared" si="8"/>
        <v>25.992047757686699</v>
      </c>
      <c r="M67" s="7">
        <f>G67*($O$26)*SQRT($O$25)</f>
        <v>41866.709454946402</v>
      </c>
    </row>
    <row r="68" spans="1:13" x14ac:dyDescent="0.25">
      <c r="A68" s="8">
        <v>115.03400000000001</v>
      </c>
      <c r="B68" s="8">
        <f t="shared" ref="B68:B93" si="22">B67+50</f>
        <v>4250</v>
      </c>
      <c r="C68" s="8">
        <v>0.29715000000000003</v>
      </c>
      <c r="D68" s="8">
        <v>1.12456</v>
      </c>
      <c r="E68" s="7">
        <f t="shared" si="16"/>
        <v>93.841976383999992</v>
      </c>
      <c r="F68" s="7">
        <f t="shared" si="17"/>
        <v>69.214289796342868</v>
      </c>
      <c r="G68" s="8">
        <f t="shared" si="18"/>
        <v>41765.212344228843</v>
      </c>
      <c r="H68" s="8">
        <f t="shared" si="19"/>
        <v>1474066.318031606</v>
      </c>
      <c r="I68" s="8">
        <f t="shared" si="20"/>
        <v>3.6648499999999999E-3</v>
      </c>
      <c r="J68" s="7">
        <f t="shared" ref="J68:J93" si="23">(I68/G68)*3600000</f>
        <v>0.31589591575063747</v>
      </c>
      <c r="K68" s="7">
        <f t="shared" si="21"/>
        <v>161253.4</v>
      </c>
      <c r="L68" s="7">
        <f t="shared" ref="L68:L93" si="24">(G68/K68)*100</f>
        <v>25.900360764007978</v>
      </c>
      <c r="M68" s="7">
        <f>G68*($O$26)*SQRT($O$25)</f>
        <v>42037.328414194846</v>
      </c>
    </row>
    <row r="69" spans="1:13" x14ac:dyDescent="0.25">
      <c r="A69" s="8">
        <v>114.39100000000001</v>
      </c>
      <c r="B69" s="8">
        <f t="shared" si="22"/>
        <v>4300</v>
      </c>
      <c r="C69" s="8">
        <v>0.30220000000000002</v>
      </c>
      <c r="D69" s="8">
        <v>1.1227799999999999</v>
      </c>
      <c r="E69" s="7">
        <f t="shared" si="16"/>
        <v>93.317432416000003</v>
      </c>
      <c r="F69" s="7">
        <f t="shared" si="17"/>
        <v>68.827406019902455</v>
      </c>
      <c r="G69" s="8">
        <f t="shared" si="18"/>
        <v>42020.368285295357</v>
      </c>
      <c r="H69" s="8">
        <f t="shared" si="19"/>
        <v>1465826.8006498381</v>
      </c>
      <c r="I69" s="8">
        <f t="shared" si="20"/>
        <v>3.7271333333333337E-3</v>
      </c>
      <c r="J69" s="7">
        <f t="shared" si="23"/>
        <v>0.31931371731207309</v>
      </c>
      <c r="K69" s="7">
        <f t="shared" si="21"/>
        <v>163993.86666666667</v>
      </c>
      <c r="L69" s="7">
        <f t="shared" si="24"/>
        <v>25.623134047266415</v>
      </c>
      <c r="M69" s="7">
        <f>G69*($O$26)*SQRT($O$25)</f>
        <v>42294.146792203836</v>
      </c>
    </row>
    <row r="70" spans="1:13" x14ac:dyDescent="0.25">
      <c r="A70" s="8">
        <v>114.01600000000001</v>
      </c>
      <c r="B70" s="8">
        <f t="shared" si="22"/>
        <v>4350</v>
      </c>
      <c r="C70" s="8">
        <v>0.30604999999999999</v>
      </c>
      <c r="D70" s="8">
        <v>1.1194299999999999</v>
      </c>
      <c r="E70" s="7">
        <f t="shared" si="16"/>
        <v>93.011516415999992</v>
      </c>
      <c r="F70" s="7">
        <f t="shared" si="17"/>
        <v>68.601773957437189</v>
      </c>
      <c r="G70" s="8">
        <f t="shared" si="18"/>
        <v>42369.623017404047</v>
      </c>
      <c r="H70" s="8">
        <f t="shared" si="19"/>
        <v>1461021.4833587601</v>
      </c>
      <c r="I70" s="8">
        <f t="shared" si="20"/>
        <v>3.7746166666666665E-3</v>
      </c>
      <c r="J70" s="7">
        <f t="shared" si="23"/>
        <v>0.32071609403789691</v>
      </c>
      <c r="K70" s="7">
        <f t="shared" si="21"/>
        <v>166083.13333333333</v>
      </c>
      <c r="L70" s="7">
        <f t="shared" si="24"/>
        <v>25.511093250129786</v>
      </c>
      <c r="M70" s="7">
        <f>G70*($O$26)*SQRT($O$25)</f>
        <v>42645.677050277416</v>
      </c>
    </row>
    <row r="71" spans="1:13" x14ac:dyDescent="0.25">
      <c r="A71" s="8">
        <v>113.871</v>
      </c>
      <c r="B71" s="8">
        <f t="shared" si="22"/>
        <v>4400</v>
      </c>
      <c r="C71" s="8">
        <v>0.30919999999999997</v>
      </c>
      <c r="D71" s="8">
        <v>1.1198600000000001</v>
      </c>
      <c r="E71" s="7">
        <f t="shared" si="16"/>
        <v>92.893228895999997</v>
      </c>
      <c r="F71" s="7">
        <f t="shared" si="17"/>
        <v>68.514529559950617</v>
      </c>
      <c r="G71" s="8">
        <f t="shared" si="18"/>
        <v>42802.127201959935</v>
      </c>
      <c r="H71" s="8">
        <f t="shared" si="19"/>
        <v>1459163.4273395434</v>
      </c>
      <c r="I71" s="8">
        <f t="shared" si="20"/>
        <v>3.8134666666666665E-3</v>
      </c>
      <c r="J71" s="7">
        <f t="shared" si="23"/>
        <v>0.32074293726624326</v>
      </c>
      <c r="K71" s="7">
        <f t="shared" si="21"/>
        <v>167792.53333333333</v>
      </c>
      <c r="L71" s="7">
        <f t="shared" si="24"/>
        <v>25.508958206698075</v>
      </c>
      <c r="M71" s="7">
        <f>G71*($O$26)*SQRT($O$25)</f>
        <v>43080.999162298278</v>
      </c>
    </row>
    <row r="72" spans="1:13" x14ac:dyDescent="0.25">
      <c r="A72" s="8">
        <v>113.985</v>
      </c>
      <c r="B72" s="8">
        <f t="shared" si="22"/>
        <v>4450</v>
      </c>
      <c r="C72" s="8">
        <v>0.30990000000000001</v>
      </c>
      <c r="D72" s="8">
        <v>1.11873</v>
      </c>
      <c r="E72" s="7">
        <f t="shared" si="16"/>
        <v>92.986227359999987</v>
      </c>
      <c r="F72" s="7">
        <f t="shared" si="17"/>
        <v>68.583121706940048</v>
      </c>
      <c r="G72" s="8">
        <f t="shared" si="18"/>
        <v>43331.852565948924</v>
      </c>
      <c r="H72" s="8">
        <f t="shared" si="19"/>
        <v>1460624.243796031</v>
      </c>
      <c r="I72" s="8">
        <f t="shared" si="20"/>
        <v>3.8221000000000002E-3</v>
      </c>
      <c r="J72" s="7">
        <f t="shared" si="23"/>
        <v>0.31753915849913489</v>
      </c>
      <c r="K72" s="7">
        <f t="shared" si="21"/>
        <v>168172.4</v>
      </c>
      <c r="L72" s="7">
        <f t="shared" si="24"/>
        <v>25.766328223863681</v>
      </c>
      <c r="M72" s="7">
        <f>G72*($O$26)*SQRT($O$25)</f>
        <v>43614.175886309618</v>
      </c>
    </row>
    <row r="73" spans="1:13" x14ac:dyDescent="0.25">
      <c r="A73" s="8">
        <v>113.306</v>
      </c>
      <c r="B73" s="8">
        <f t="shared" si="22"/>
        <v>4500</v>
      </c>
      <c r="C73" s="8">
        <v>0.31445000000000001</v>
      </c>
      <c r="D73" s="8">
        <v>1.1156299999999999</v>
      </c>
      <c r="E73" s="7">
        <f t="shared" si="16"/>
        <v>92.432315455999998</v>
      </c>
      <c r="F73" s="7">
        <f t="shared" si="17"/>
        <v>68.174577252502971</v>
      </c>
      <c r="G73" s="8">
        <f t="shared" si="18"/>
        <v>43557.702478629581</v>
      </c>
      <c r="H73" s="8">
        <f t="shared" si="19"/>
        <v>1451923.4159543193</v>
      </c>
      <c r="I73" s="8">
        <f t="shared" si="20"/>
        <v>3.8782166666666671E-3</v>
      </c>
      <c r="J73" s="7">
        <f t="shared" si="23"/>
        <v>0.32053068012138325</v>
      </c>
      <c r="K73" s="7">
        <f t="shared" si="21"/>
        <v>170641.53333333335</v>
      </c>
      <c r="L73" s="7">
        <f t="shared" si="24"/>
        <v>25.525850376381349</v>
      </c>
      <c r="M73" s="7">
        <f>G73*($O$26)*SQRT($O$25)</f>
        <v>43841.497296133261</v>
      </c>
    </row>
    <row r="74" spans="1:13" x14ac:dyDescent="0.25">
      <c r="A74" s="8">
        <v>113.074</v>
      </c>
      <c r="B74" s="8">
        <f t="shared" si="22"/>
        <v>4550</v>
      </c>
      <c r="C74" s="8">
        <v>0.31709999999999999</v>
      </c>
      <c r="D74" s="8">
        <v>1.1095299999999999</v>
      </c>
      <c r="E74" s="7">
        <f t="shared" si="16"/>
        <v>92.243055423999991</v>
      </c>
      <c r="F74" s="7">
        <f t="shared" si="17"/>
        <v>68.034986216524459</v>
      </c>
      <c r="G74" s="8">
        <f t="shared" si="18"/>
        <v>43951.499298481693</v>
      </c>
      <c r="H74" s="8">
        <f t="shared" si="19"/>
        <v>1448950.5263235725</v>
      </c>
      <c r="I74" s="8">
        <f t="shared" si="20"/>
        <v>3.9109000000000001E-3</v>
      </c>
      <c r="J74" s="7">
        <f t="shared" si="23"/>
        <v>0.32033582982882153</v>
      </c>
      <c r="K74" s="7">
        <f t="shared" si="21"/>
        <v>172079.6</v>
      </c>
      <c r="L74" s="7">
        <f t="shared" si="24"/>
        <v>25.541376954898599</v>
      </c>
      <c r="M74" s="7">
        <f>G74*($O$26)*SQRT($O$25)</f>
        <v>44237.85985040808</v>
      </c>
    </row>
    <row r="75" spans="1:13" x14ac:dyDescent="0.25">
      <c r="A75" s="8">
        <v>112.19499999999999</v>
      </c>
      <c r="B75" s="8">
        <f t="shared" si="22"/>
        <v>4600</v>
      </c>
      <c r="C75" s="8">
        <v>0.31940000000000002</v>
      </c>
      <c r="D75" s="8">
        <v>1.1056900000000001</v>
      </c>
      <c r="E75" s="7">
        <f t="shared" si="16"/>
        <v>91.525988319999982</v>
      </c>
      <c r="F75" s="7">
        <f t="shared" si="17"/>
        <v>67.506104662105884</v>
      </c>
      <c r="G75" s="8">
        <f t="shared" si="18"/>
        <v>44089.0637861941</v>
      </c>
      <c r="H75" s="8">
        <f t="shared" si="19"/>
        <v>1437686.8625932857</v>
      </c>
      <c r="I75" s="8">
        <f t="shared" si="20"/>
        <v>3.9392666666666666E-3</v>
      </c>
      <c r="J75" s="7">
        <f t="shared" si="23"/>
        <v>0.32165255467367626</v>
      </c>
      <c r="K75" s="7">
        <f t="shared" si="21"/>
        <v>173327.73333333334</v>
      </c>
      <c r="L75" s="7">
        <f t="shared" si="24"/>
        <v>25.436820143147376</v>
      </c>
      <c r="M75" s="7">
        <f>G75*($O$26)*SQRT($O$25)</f>
        <v>44376.320622507948</v>
      </c>
    </row>
    <row r="76" spans="1:13" x14ac:dyDescent="0.25">
      <c r="A76" s="8">
        <v>111.06100000000001</v>
      </c>
      <c r="B76" s="8">
        <f t="shared" si="22"/>
        <v>4650</v>
      </c>
      <c r="C76" s="8">
        <v>0.32055</v>
      </c>
      <c r="D76" s="8">
        <v>1.09782</v>
      </c>
      <c r="E76" s="7">
        <f t="shared" si="16"/>
        <v>90.600898336</v>
      </c>
      <c r="F76" s="7">
        <f t="shared" si="17"/>
        <v>66.823793305210955</v>
      </c>
      <c r="G76" s="8">
        <f t="shared" si="18"/>
        <v>44117.82307625706</v>
      </c>
      <c r="H76" s="8">
        <f t="shared" si="19"/>
        <v>1423155.5831050663</v>
      </c>
      <c r="I76" s="8">
        <f t="shared" si="20"/>
        <v>3.9534499999999998E-3</v>
      </c>
      <c r="J76" s="7">
        <f t="shared" si="23"/>
        <v>0.32260023291265877</v>
      </c>
      <c r="K76" s="7">
        <f t="shared" si="21"/>
        <v>173951.8</v>
      </c>
      <c r="L76" s="7">
        <f t="shared" si="24"/>
        <v>25.362096325681634</v>
      </c>
      <c r="M76" s="7">
        <f>G76*($O$26)*SQRT($O$25)</f>
        <v>44405.267290164556</v>
      </c>
    </row>
    <row r="77" spans="1:13" x14ac:dyDescent="0.25">
      <c r="A77" s="8">
        <v>109.973</v>
      </c>
      <c r="B77" s="8">
        <f t="shared" si="22"/>
        <v>4700</v>
      </c>
      <c r="C77" s="8">
        <v>0.32069999999999999</v>
      </c>
      <c r="D77" s="8">
        <v>1.09558</v>
      </c>
      <c r="E77" s="7">
        <f t="shared" si="16"/>
        <v>89.713334047999993</v>
      </c>
      <c r="F77" s="7">
        <f t="shared" si="17"/>
        <v>66.169159481311738</v>
      </c>
      <c r="G77" s="8">
        <f t="shared" si="18"/>
        <v>44155.364350631535</v>
      </c>
      <c r="H77" s="8">
        <f t="shared" si="19"/>
        <v>1409213.7558712193</v>
      </c>
      <c r="I77" s="8">
        <f t="shared" si="20"/>
        <v>3.9552999999999993E-3</v>
      </c>
      <c r="J77" s="7">
        <f t="shared" si="23"/>
        <v>0.32247678644274042</v>
      </c>
      <c r="K77" s="7">
        <f t="shared" si="21"/>
        <v>174033.19999999995</v>
      </c>
      <c r="L77" s="7">
        <f t="shared" si="24"/>
        <v>25.371805121454727</v>
      </c>
      <c r="M77" s="7">
        <f>G77*($O$26)*SQRT($O$25)</f>
        <v>44443.053160064133</v>
      </c>
    </row>
    <row r="78" spans="1:13" x14ac:dyDescent="0.25">
      <c r="A78" s="8">
        <v>108.654</v>
      </c>
      <c r="B78" s="8">
        <f t="shared" si="22"/>
        <v>4750</v>
      </c>
      <c r="C78" s="8">
        <v>0.32485000000000003</v>
      </c>
      <c r="D78" s="8">
        <v>1.0882700000000001</v>
      </c>
      <c r="E78" s="7">
        <f t="shared" si="16"/>
        <v>88.637325503999989</v>
      </c>
      <c r="F78" s="7">
        <f t="shared" si="17"/>
        <v>65.375536306933938</v>
      </c>
      <c r="G78" s="8">
        <f t="shared" si="18"/>
        <v>44089.875350892151</v>
      </c>
      <c r="H78" s="8">
        <f t="shared" si="19"/>
        <v>1392311.8531860677</v>
      </c>
      <c r="I78" s="8">
        <f t="shared" si="20"/>
        <v>4.0064833333333339E-3</v>
      </c>
      <c r="J78" s="7">
        <f t="shared" si="23"/>
        <v>0.32713496886101195</v>
      </c>
      <c r="K78" s="7">
        <f t="shared" si="21"/>
        <v>176285.26666666669</v>
      </c>
      <c r="L78" s="7">
        <f t="shared" si="24"/>
        <v>25.010527643390969</v>
      </c>
      <c r="M78" s="7">
        <f>G78*($O$26)*SQRT($O$25)</f>
        <v>44377.137474855306</v>
      </c>
    </row>
    <row r="79" spans="1:13" x14ac:dyDescent="0.25">
      <c r="A79" s="8">
        <v>107.07599999999999</v>
      </c>
      <c r="B79" s="8">
        <f t="shared" si="22"/>
        <v>4800</v>
      </c>
      <c r="C79" s="8">
        <v>0.32455000000000001</v>
      </c>
      <c r="D79" s="8">
        <v>1.08396</v>
      </c>
      <c r="E79" s="7">
        <f t="shared" si="16"/>
        <v>87.350030975999985</v>
      </c>
      <c r="F79" s="7">
        <f t="shared" si="17"/>
        <v>64.426076588080122</v>
      </c>
      <c r="G79" s="8">
        <f t="shared" si="18"/>
        <v>43906.914496806785</v>
      </c>
      <c r="H79" s="8">
        <f t="shared" si="19"/>
        <v>1372091.078025212</v>
      </c>
      <c r="I79" s="8">
        <f t="shared" si="20"/>
        <v>4.0027833333333334E-3</v>
      </c>
      <c r="J79" s="7">
        <f t="shared" si="23"/>
        <v>0.32819477672583885</v>
      </c>
      <c r="K79" s="7">
        <f t="shared" si="21"/>
        <v>176122.46666666667</v>
      </c>
      <c r="L79" s="7">
        <f t="shared" si="24"/>
        <v>24.929763549079738</v>
      </c>
      <c r="M79" s="7">
        <f>G79*($O$26)*SQRT($O$25)</f>
        <v>44192.984561978024</v>
      </c>
    </row>
    <row r="80" spans="1:13" x14ac:dyDescent="0.25">
      <c r="A80" s="8">
        <v>105.24</v>
      </c>
      <c r="B80" s="8">
        <f t="shared" si="22"/>
        <v>4850</v>
      </c>
      <c r="C80" s="8">
        <v>0.32569999999999999</v>
      </c>
      <c r="D80" s="8">
        <v>1.0822099999999999</v>
      </c>
      <c r="E80" s="7">
        <f t="shared" si="16"/>
        <v>85.852266239999992</v>
      </c>
      <c r="F80" s="7">
        <f t="shared" si="17"/>
        <v>63.321382010250218</v>
      </c>
      <c r="G80" s="8">
        <f t="shared" si="18"/>
        <v>43603.577241035069</v>
      </c>
      <c r="H80" s="8">
        <f t="shared" si="19"/>
        <v>1348564.2445680948</v>
      </c>
      <c r="I80" s="8">
        <f t="shared" si="20"/>
        <v>4.0169666666666666E-3</v>
      </c>
      <c r="J80" s="7">
        <f t="shared" si="23"/>
        <v>0.33164893605084222</v>
      </c>
      <c r="K80" s="7">
        <f t="shared" si="21"/>
        <v>176746.53333333333</v>
      </c>
      <c r="L80" s="7">
        <f t="shared" si="24"/>
        <v>24.670117381482864</v>
      </c>
      <c r="M80" s="7">
        <f>G80*($O$26)*SQRT($O$25)</f>
        <v>43887.670949873325</v>
      </c>
    </row>
    <row r="81" spans="1:13" x14ac:dyDescent="0.25">
      <c r="A81" s="8">
        <v>103.63200000000001</v>
      </c>
      <c r="B81" s="8">
        <f t="shared" si="22"/>
        <v>4900</v>
      </c>
      <c r="C81" s="8">
        <v>0.32769999999999999</v>
      </c>
      <c r="D81" s="8">
        <v>1.0846</v>
      </c>
      <c r="E81" s="7">
        <f t="shared" si="16"/>
        <v>84.540498431999993</v>
      </c>
      <c r="F81" s="7">
        <f t="shared" si="17"/>
        <v>62.353871726399191</v>
      </c>
      <c r="G81" s="8">
        <f t="shared" si="18"/>
        <v>43379.995438115802</v>
      </c>
      <c r="H81" s="8">
        <f t="shared" si="19"/>
        <v>1327959.0440239529</v>
      </c>
      <c r="I81" s="8">
        <f t="shared" si="20"/>
        <v>4.0416333333333334E-3</v>
      </c>
      <c r="J81" s="7">
        <f t="shared" si="23"/>
        <v>0.33540529114984091</v>
      </c>
      <c r="K81" s="7">
        <f t="shared" si="21"/>
        <v>177831.86666666667</v>
      </c>
      <c r="L81" s="7">
        <f t="shared" si="24"/>
        <v>24.393825612497537</v>
      </c>
      <c r="M81" s="7">
        <f>G81*($O$26)*SQRT($O$25)</f>
        <v>43662.632427399403</v>
      </c>
    </row>
    <row r="82" spans="1:13" x14ac:dyDescent="0.25">
      <c r="A82" s="8">
        <v>102.33499999999999</v>
      </c>
      <c r="B82" s="8">
        <f t="shared" si="22"/>
        <v>4950</v>
      </c>
      <c r="C82" s="8">
        <v>0.32845000000000002</v>
      </c>
      <c r="D82" s="8">
        <v>1.08823</v>
      </c>
      <c r="E82" s="7">
        <f t="shared" si="16"/>
        <v>83.482436959999987</v>
      </c>
      <c r="F82" s="7">
        <f t="shared" si="17"/>
        <v>61.573485633019345</v>
      </c>
      <c r="G82" s="8">
        <f t="shared" si="18"/>
        <v>43274.188758455981</v>
      </c>
      <c r="H82" s="8">
        <f t="shared" si="19"/>
        <v>1311339.0532865447</v>
      </c>
      <c r="I82" s="8">
        <f t="shared" si="20"/>
        <v>4.0508833333333339E-3</v>
      </c>
      <c r="J82" s="7">
        <f t="shared" si="23"/>
        <v>0.33699487889649649</v>
      </c>
      <c r="K82" s="7">
        <f t="shared" si="21"/>
        <v>178238.8666666667</v>
      </c>
      <c r="L82" s="7">
        <f t="shared" si="24"/>
        <v>24.278761174679804</v>
      </c>
      <c r="M82" s="7">
        <f>G82*($O$26)*SQRT($O$25)</f>
        <v>43556.136377418465</v>
      </c>
    </row>
    <row r="83" spans="1:13" x14ac:dyDescent="0.25">
      <c r="A83" s="8">
        <v>101.10599999999999</v>
      </c>
      <c r="B83" s="8">
        <f t="shared" si="22"/>
        <v>5000</v>
      </c>
      <c r="C83" s="8">
        <v>0.32869999999999999</v>
      </c>
      <c r="D83" s="8">
        <v>1.08687</v>
      </c>
      <c r="E83" s="7">
        <f t="shared" si="16"/>
        <v>82.479848255999997</v>
      </c>
      <c r="F83" s="7">
        <f t="shared" si="17"/>
        <v>60.834014153633213</v>
      </c>
      <c r="G83" s="8">
        <f t="shared" si="18"/>
        <v>43186.347558375084</v>
      </c>
      <c r="H83" s="8">
        <f t="shared" si="19"/>
        <v>1295590.4267512525</v>
      </c>
      <c r="I83" s="8">
        <f t="shared" si="20"/>
        <v>4.0539666666666663E-3</v>
      </c>
      <c r="J83" s="7">
        <f t="shared" si="23"/>
        <v>0.33793735347201748</v>
      </c>
      <c r="K83" s="7">
        <f t="shared" si="21"/>
        <v>178374.53333333333</v>
      </c>
      <c r="L83" s="7">
        <f t="shared" si="24"/>
        <v>24.211050059299431</v>
      </c>
      <c r="M83" s="7">
        <f>G83*($O$26)*SQRT($O$25)</f>
        <v>43467.722858874295</v>
      </c>
    </row>
    <row r="84" spans="1:13" x14ac:dyDescent="0.25">
      <c r="A84" s="8">
        <v>99.314899999999994</v>
      </c>
      <c r="B84" s="8">
        <f t="shared" si="22"/>
        <v>5050</v>
      </c>
      <c r="C84" s="8">
        <v>0.32984999999999998</v>
      </c>
      <c r="D84" s="8">
        <v>1.0891</v>
      </c>
      <c r="E84" s="7">
        <f t="shared" si="16"/>
        <v>81.018711862399996</v>
      </c>
      <c r="F84" s="7">
        <f t="shared" si="17"/>
        <v>59.756335254749146</v>
      </c>
      <c r="G84" s="8">
        <f t="shared" si="18"/>
        <v>42845.511315021053</v>
      </c>
      <c r="H84" s="8">
        <f t="shared" si="19"/>
        <v>1272638.9499511202</v>
      </c>
      <c r="I84" s="8">
        <f t="shared" si="20"/>
        <v>4.0681499999999995E-3</v>
      </c>
      <c r="J84" s="7">
        <f t="shared" si="23"/>
        <v>0.34181737013990404</v>
      </c>
      <c r="K84" s="7">
        <f t="shared" si="21"/>
        <v>178998.59999999998</v>
      </c>
      <c r="L84" s="7">
        <f t="shared" si="24"/>
        <v>23.936227051508258</v>
      </c>
      <c r="M84" s="7">
        <f>G84*($O$26)*SQRT($O$25)</f>
        <v>43124.665939176535</v>
      </c>
    </row>
    <row r="85" spans="1:13" x14ac:dyDescent="0.25">
      <c r="A85" s="8">
        <v>97.581500000000005</v>
      </c>
      <c r="B85" s="8">
        <f t="shared" si="22"/>
        <v>5100</v>
      </c>
      <c r="C85" s="8">
        <v>0.32969999999999999</v>
      </c>
      <c r="D85" s="8">
        <v>1.09185</v>
      </c>
      <c r="E85" s="7">
        <f t="shared" si="16"/>
        <v>79.604645743999995</v>
      </c>
      <c r="F85" s="7">
        <f t="shared" si="17"/>
        <v>58.713373609209732</v>
      </c>
      <c r="G85" s="8">
        <f t="shared" si="18"/>
        <v>42514.512944364622</v>
      </c>
      <c r="H85" s="8">
        <f t="shared" si="19"/>
        <v>1250426.8513048419</v>
      </c>
      <c r="I85" s="8">
        <f t="shared" si="20"/>
        <v>4.0663000000000001E-3</v>
      </c>
      <c r="J85" s="7">
        <f t="shared" si="23"/>
        <v>0.34432194999285259</v>
      </c>
      <c r="K85" s="7">
        <f t="shared" si="21"/>
        <v>178917.2</v>
      </c>
      <c r="L85" s="7">
        <f t="shared" si="24"/>
        <v>23.762116188026987</v>
      </c>
      <c r="M85" s="7">
        <f>G85*($O$26)*SQRT($O$25)</f>
        <v>42791.510989617898</v>
      </c>
    </row>
    <row r="86" spans="1:13" x14ac:dyDescent="0.25">
      <c r="A86" s="8">
        <v>95.848600000000005</v>
      </c>
      <c r="B86" s="8">
        <f t="shared" si="22"/>
        <v>5150</v>
      </c>
      <c r="C86" s="8">
        <v>0.33095000000000002</v>
      </c>
      <c r="D86" s="8">
        <v>1.0940700000000001</v>
      </c>
      <c r="E86" s="7">
        <f t="shared" si="16"/>
        <v>78.190987513599993</v>
      </c>
      <c r="F86" s="7">
        <f t="shared" si="17"/>
        <v>57.670712806420269</v>
      </c>
      <c r="G86" s="8">
        <f t="shared" si="18"/>
        <v>42168.92648469111</v>
      </c>
      <c r="H86" s="8">
        <f t="shared" si="19"/>
        <v>1228221.1597482848</v>
      </c>
      <c r="I86" s="8">
        <f t="shared" si="20"/>
        <v>4.0817166666666672E-3</v>
      </c>
      <c r="J86" s="7">
        <f t="shared" si="23"/>
        <v>0.34845990223001139</v>
      </c>
      <c r="K86" s="7">
        <f t="shared" si="21"/>
        <v>179595.53333333335</v>
      </c>
      <c r="L86" s="7">
        <f t="shared" si="24"/>
        <v>23.47994167896405</v>
      </c>
      <c r="M86" s="7">
        <f>G86*($O$26)*SQRT($O$25)</f>
        <v>42443.672904154366</v>
      </c>
    </row>
    <row r="87" spans="1:13" x14ac:dyDescent="0.25">
      <c r="A87" s="8">
        <v>94.803299999999993</v>
      </c>
      <c r="B87" s="8">
        <f t="shared" si="22"/>
        <v>5200</v>
      </c>
      <c r="C87" s="8">
        <v>0.33379999999999999</v>
      </c>
      <c r="D87" s="8">
        <v>1.0934600000000001</v>
      </c>
      <c r="E87" s="7">
        <f t="shared" si="16"/>
        <v>77.338256860799987</v>
      </c>
      <c r="F87" s="7">
        <f t="shared" si="17"/>
        <v>57.041770953367106</v>
      </c>
      <c r="G87" s="8">
        <f t="shared" si="18"/>
        <v>42113.98526319048</v>
      </c>
      <c r="H87" s="8">
        <f t="shared" si="19"/>
        <v>1214826.4979766484</v>
      </c>
      <c r="I87" s="8">
        <f t="shared" si="20"/>
        <v>4.1168666666666666E-3</v>
      </c>
      <c r="J87" s="7">
        <f t="shared" si="23"/>
        <v>0.35191919993746063</v>
      </c>
      <c r="K87" s="7">
        <f t="shared" si="21"/>
        <v>181142.13333333333</v>
      </c>
      <c r="L87" s="7">
        <f t="shared" si="24"/>
        <v>23.249138391062974</v>
      </c>
      <c r="M87" s="7">
        <f>G87*($O$26)*SQRT($O$25)</f>
        <v>42388.373719927469</v>
      </c>
    </row>
    <row r="88" spans="1:13" x14ac:dyDescent="0.25">
      <c r="A88" s="8">
        <v>93.0976</v>
      </c>
      <c r="B88" s="8">
        <f t="shared" si="22"/>
        <v>5250</v>
      </c>
      <c r="C88" s="8">
        <v>0.33129999999999998</v>
      </c>
      <c r="D88" s="8">
        <v>1.0880399999999999</v>
      </c>
      <c r="E88" s="7">
        <f t="shared" si="16"/>
        <v>75.94678773759999</v>
      </c>
      <c r="F88" s="7">
        <f t="shared" si="17"/>
        <v>56.015475996175134</v>
      </c>
      <c r="G88" s="8">
        <f t="shared" si="18"/>
        <v>41753.927323532815</v>
      </c>
      <c r="H88" s="8">
        <f t="shared" si="19"/>
        <v>1192969.3521009376</v>
      </c>
      <c r="I88" s="8">
        <f t="shared" si="20"/>
        <v>4.0860333333333334E-3</v>
      </c>
      <c r="J88" s="7">
        <f t="shared" si="23"/>
        <v>0.35229548315349718</v>
      </c>
      <c r="K88" s="7">
        <f t="shared" si="21"/>
        <v>179785.46666666667</v>
      </c>
      <c r="L88" s="7">
        <f t="shared" si="24"/>
        <v>23.224306223231697</v>
      </c>
      <c r="M88" s="7">
        <f>G88*($O$26)*SQRT($O$25)</f>
        <v>42025.969867343694</v>
      </c>
    </row>
    <row r="89" spans="1:13" x14ac:dyDescent="0.25">
      <c r="A89" s="8">
        <v>91.788600000000002</v>
      </c>
      <c r="B89" s="8">
        <f t="shared" si="22"/>
        <v>5300</v>
      </c>
      <c r="C89" s="8">
        <v>0.33239999999999997</v>
      </c>
      <c r="D89" s="8">
        <v>1.0833900000000001</v>
      </c>
      <c r="E89" s="7">
        <f t="shared" si="16"/>
        <v>74.878936953600004</v>
      </c>
      <c r="F89" s="7">
        <f t="shared" si="17"/>
        <v>55.227869676796409</v>
      </c>
      <c r="G89" s="8">
        <f t="shared" si="18"/>
        <v>41558.9108894276</v>
      </c>
      <c r="H89" s="8">
        <f t="shared" si="19"/>
        <v>1176195.5912102151</v>
      </c>
      <c r="I89" s="8">
        <f t="shared" si="20"/>
        <v>4.0995999999999993E-3</v>
      </c>
      <c r="J89" s="7">
        <f t="shared" si="23"/>
        <v>0.35512383948816401</v>
      </c>
      <c r="K89" s="7">
        <f t="shared" si="21"/>
        <v>180382.39999999997</v>
      </c>
      <c r="L89" s="7">
        <f t="shared" si="24"/>
        <v>23.039338033770264</v>
      </c>
      <c r="M89" s="7">
        <f>G89*($O$26)*SQRT($O$25)</f>
        <v>41829.682827807585</v>
      </c>
    </row>
    <row r="90" spans="1:13" x14ac:dyDescent="0.25">
      <c r="A90" s="8">
        <v>90.593800000000002</v>
      </c>
      <c r="B90" s="8">
        <f t="shared" si="22"/>
        <v>5350</v>
      </c>
      <c r="C90" s="8">
        <v>0.33079999999999998</v>
      </c>
      <c r="D90" s="8">
        <v>1.0800700000000001</v>
      </c>
      <c r="E90" s="7">
        <f t="shared" si="16"/>
        <v>73.904247788799992</v>
      </c>
      <c r="F90" s="7">
        <f t="shared" si="17"/>
        <v>54.508975841507095</v>
      </c>
      <c r="G90" s="8">
        <f t="shared" si="18"/>
        <v>41404.905809489996</v>
      </c>
      <c r="H90" s="8">
        <f t="shared" si="19"/>
        <v>1160885.2096118687</v>
      </c>
      <c r="I90" s="8">
        <f t="shared" si="20"/>
        <v>4.079866666666666E-3</v>
      </c>
      <c r="J90" s="7">
        <f t="shared" si="23"/>
        <v>0.35472897988415714</v>
      </c>
      <c r="K90" s="7">
        <f t="shared" si="21"/>
        <v>179514.1333333333</v>
      </c>
      <c r="L90" s="7">
        <f t="shared" si="24"/>
        <v>23.064983820859787</v>
      </c>
      <c r="M90" s="7">
        <f>G90*($O$26)*SQRT($O$25)</f>
        <v>41674.67434683942</v>
      </c>
    </row>
    <row r="91" spans="1:13" x14ac:dyDescent="0.25">
      <c r="A91" s="8">
        <v>89.6374</v>
      </c>
      <c r="B91" s="8">
        <f t="shared" si="22"/>
        <v>5400</v>
      </c>
      <c r="C91" s="8">
        <v>0.33879999999999999</v>
      </c>
      <c r="D91" s="8">
        <v>1.0789500000000001</v>
      </c>
      <c r="E91" s="7">
        <f t="shared" si="16"/>
        <v>73.124039622399991</v>
      </c>
      <c r="F91" s="7">
        <f t="shared" si="17"/>
        <v>53.933523829395696</v>
      </c>
      <c r="G91" s="8">
        <f t="shared" si="18"/>
        <v>41350.670222137342</v>
      </c>
      <c r="H91" s="8">
        <f t="shared" si="19"/>
        <v>1148629.7283927037</v>
      </c>
      <c r="I91" s="8">
        <f t="shared" si="20"/>
        <v>4.1785333333333331E-3</v>
      </c>
      <c r="J91" s="7">
        <f t="shared" si="23"/>
        <v>0.36378418824144682</v>
      </c>
      <c r="K91" s="7">
        <f t="shared" si="21"/>
        <v>183855.46666666665</v>
      </c>
      <c r="L91" s="7">
        <f t="shared" si="24"/>
        <v>22.490857069323305</v>
      </c>
      <c r="M91" s="7">
        <f>G91*($O$26)*SQRT($O$25)</f>
        <v>41620.085394232425</v>
      </c>
    </row>
    <row r="92" spans="1:13" x14ac:dyDescent="0.25">
      <c r="A92" s="8">
        <v>88.925600000000003</v>
      </c>
      <c r="B92" s="8">
        <f t="shared" si="22"/>
        <v>5450</v>
      </c>
      <c r="C92" s="8">
        <v>0.34379999999999999</v>
      </c>
      <c r="D92" s="8">
        <v>1.0792299999999999</v>
      </c>
      <c r="E92" s="7">
        <f t="shared" si="16"/>
        <v>72.543370265600004</v>
      </c>
      <c r="F92" s="7">
        <f t="shared" si="17"/>
        <v>53.505244090561646</v>
      </c>
      <c r="G92" s="8">
        <f t="shared" si="18"/>
        <v>41402.145635237997</v>
      </c>
      <c r="H92" s="8">
        <f t="shared" si="19"/>
        <v>1139508.5954652659</v>
      </c>
      <c r="I92" s="8">
        <f t="shared" si="20"/>
        <v>4.2401999999999995E-3</v>
      </c>
      <c r="J92" s="7">
        <f t="shared" si="23"/>
        <v>0.36869393520049748</v>
      </c>
      <c r="K92" s="7">
        <f t="shared" si="21"/>
        <v>186568.8</v>
      </c>
      <c r="L92" s="7">
        <f t="shared" si="24"/>
        <v>22.19135548668266</v>
      </c>
      <c r="M92" s="7">
        <f>G92*($O$26)*SQRT($O$25)</f>
        <v>41671.896189013831</v>
      </c>
    </row>
    <row r="93" spans="1:13" x14ac:dyDescent="0.25">
      <c r="A93" s="8">
        <v>88.647400000000005</v>
      </c>
      <c r="B93" s="8">
        <f t="shared" si="22"/>
        <v>5500</v>
      </c>
      <c r="C93" s="8">
        <v>0.3488</v>
      </c>
      <c r="D93" s="8">
        <v>1.0836600000000001</v>
      </c>
      <c r="E93" s="7">
        <f t="shared" si="16"/>
        <v>72.316421382399994</v>
      </c>
      <c r="F93" s="7">
        <f t="shared" si="17"/>
        <v>53.337855184487417</v>
      </c>
      <c r="G93" s="8">
        <f t="shared" si="18"/>
        <v>41651.268660622809</v>
      </c>
      <c r="H93" s="8">
        <f t="shared" si="19"/>
        <v>1135943.6907442582</v>
      </c>
      <c r="I93" s="8">
        <f t="shared" si="20"/>
        <v>4.3018666666666669E-3</v>
      </c>
      <c r="J93" s="7">
        <f t="shared" si="23"/>
        <v>0.37181868639312726</v>
      </c>
      <c r="K93" s="7">
        <f t="shared" si="21"/>
        <v>189282.13333333333</v>
      </c>
      <c r="L93" s="7">
        <f t="shared" si="24"/>
        <v>22.004860113909047</v>
      </c>
      <c r="M93" s="7">
        <f>G93*($O$26)*SQRT($O$25)</f>
        <v>41922.64234462595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8E768-DEC5-4772-A846-52C0901AAAA3}">
  <dimension ref="B1:C93"/>
  <sheetViews>
    <sheetView topLeftCell="A16" zoomScaleNormal="100" workbookViewId="0">
      <selection activeCell="L49" sqref="L49"/>
    </sheetView>
  </sheetViews>
  <sheetFormatPr defaultRowHeight="15" x14ac:dyDescent="0.25"/>
  <sheetData>
    <row r="1" spans="2:3" x14ac:dyDescent="0.25">
      <c r="B1" t="s">
        <v>2</v>
      </c>
      <c r="C1" t="s">
        <v>15</v>
      </c>
    </row>
    <row r="2" spans="2:3" x14ac:dyDescent="0.25">
      <c r="B2" t="s">
        <v>6</v>
      </c>
      <c r="C2" t="s">
        <v>21</v>
      </c>
    </row>
    <row r="3" spans="2:3" x14ac:dyDescent="0.25">
      <c r="B3">
        <v>1000</v>
      </c>
      <c r="C3">
        <v>0.35775573036718317</v>
      </c>
    </row>
    <row r="4" spans="2:3" x14ac:dyDescent="0.25">
      <c r="B4">
        <v>1050</v>
      </c>
      <c r="C4">
        <v>0.34875906518082234</v>
      </c>
    </row>
    <row r="5" spans="2:3" x14ac:dyDescent="0.25">
      <c r="B5">
        <v>1100</v>
      </c>
      <c r="C5">
        <v>0.33583468224545193</v>
      </c>
    </row>
    <row r="6" spans="2:3" x14ac:dyDescent="0.25">
      <c r="B6">
        <v>1150</v>
      </c>
      <c r="C6">
        <v>0.31572701120705332</v>
      </c>
    </row>
    <row r="7" spans="2:3" x14ac:dyDescent="0.25">
      <c r="B7">
        <v>1200</v>
      </c>
      <c r="C7">
        <v>0.30453996851547838</v>
      </c>
    </row>
    <row r="8" spans="2:3" x14ac:dyDescent="0.25">
      <c r="B8">
        <v>1250</v>
      </c>
      <c r="C8">
        <v>0.30533506874358673</v>
      </c>
    </row>
    <row r="9" spans="2:3" x14ac:dyDescent="0.25">
      <c r="B9">
        <v>1300</v>
      </c>
      <c r="C9">
        <v>0.28846999311737936</v>
      </c>
    </row>
    <row r="10" spans="2:3" x14ac:dyDescent="0.25">
      <c r="B10">
        <v>1350</v>
      </c>
      <c r="C10">
        <v>0.27411485857413659</v>
      </c>
    </row>
    <row r="11" spans="2:3" x14ac:dyDescent="0.25">
      <c r="B11">
        <v>1400</v>
      </c>
      <c r="C11">
        <v>0.27127966566847839</v>
      </c>
    </row>
    <row r="12" spans="2:3" x14ac:dyDescent="0.25">
      <c r="B12">
        <v>1450</v>
      </c>
      <c r="C12">
        <v>0.26221289036446427</v>
      </c>
    </row>
    <row r="13" spans="2:3" x14ac:dyDescent="0.25">
      <c r="B13">
        <v>1500</v>
      </c>
      <c r="C13">
        <v>0.26256735503279927</v>
      </c>
    </row>
    <row r="14" spans="2:3" x14ac:dyDescent="0.25">
      <c r="B14">
        <v>1550</v>
      </c>
      <c r="C14">
        <v>0.26531792637421442</v>
      </c>
    </row>
    <row r="15" spans="2:3" x14ac:dyDescent="0.25">
      <c r="B15">
        <v>1600</v>
      </c>
      <c r="C15">
        <v>0.26294807639087947</v>
      </c>
    </row>
    <row r="16" spans="2:3" x14ac:dyDescent="0.25">
      <c r="B16">
        <v>1650</v>
      </c>
      <c r="C16">
        <v>0.26189217250192581</v>
      </c>
    </row>
    <row r="17" spans="2:3" x14ac:dyDescent="0.25">
      <c r="B17">
        <v>1700</v>
      </c>
      <c r="C17">
        <v>0.25778752425565765</v>
      </c>
    </row>
    <row r="18" spans="2:3" x14ac:dyDescent="0.25">
      <c r="B18">
        <v>1750</v>
      </c>
      <c r="C18">
        <v>0.25748622228840767</v>
      </c>
    </row>
    <row r="19" spans="2:3" x14ac:dyDescent="0.25">
      <c r="B19">
        <v>1800</v>
      </c>
      <c r="C19">
        <v>0.26391131369504994</v>
      </c>
    </row>
    <row r="20" spans="2:3" x14ac:dyDescent="0.25">
      <c r="B20">
        <v>1850</v>
      </c>
      <c r="C20">
        <v>0.26739008352084903</v>
      </c>
    </row>
    <row r="21" spans="2:3" x14ac:dyDescent="0.25">
      <c r="B21">
        <v>1900</v>
      </c>
      <c r="C21">
        <v>0.2673407138530613</v>
      </c>
    </row>
    <row r="22" spans="2:3" x14ac:dyDescent="0.25">
      <c r="B22">
        <v>1950</v>
      </c>
      <c r="C22">
        <v>0.26565459970353872</v>
      </c>
    </row>
    <row r="23" spans="2:3" x14ac:dyDescent="0.25">
      <c r="B23">
        <v>2000</v>
      </c>
      <c r="C23">
        <v>0.26708641003952849</v>
      </c>
    </row>
    <row r="24" spans="2:3" x14ac:dyDescent="0.25">
      <c r="B24">
        <v>2050</v>
      </c>
      <c r="C24">
        <v>0.263859548216822</v>
      </c>
    </row>
    <row r="25" spans="2:3" x14ac:dyDescent="0.25">
      <c r="B25">
        <v>2100</v>
      </c>
      <c r="C25">
        <v>0.26169604989263345</v>
      </c>
    </row>
    <row r="26" spans="2:3" x14ac:dyDescent="0.25">
      <c r="B26">
        <v>2150</v>
      </c>
      <c r="C26">
        <v>0.26024891848859133</v>
      </c>
    </row>
    <row r="27" spans="2:3" x14ac:dyDescent="0.25">
      <c r="B27">
        <v>2200</v>
      </c>
      <c r="C27">
        <v>0.25996144849309799</v>
      </c>
    </row>
    <row r="28" spans="2:3" x14ac:dyDescent="0.25">
      <c r="B28">
        <v>2250</v>
      </c>
      <c r="C28">
        <v>0.25852762467086754</v>
      </c>
    </row>
    <row r="29" spans="2:3" x14ac:dyDescent="0.25">
      <c r="B29">
        <v>2300</v>
      </c>
      <c r="C29">
        <v>0.25860345796132039</v>
      </c>
    </row>
    <row r="30" spans="2:3" x14ac:dyDescent="0.25">
      <c r="B30">
        <v>2350</v>
      </c>
      <c r="C30">
        <v>0.26132304801790601</v>
      </c>
    </row>
    <row r="31" spans="2:3" x14ac:dyDescent="0.25">
      <c r="B31">
        <v>2400</v>
      </c>
      <c r="C31">
        <v>0.26272640153195903</v>
      </c>
    </row>
    <row r="32" spans="2:3" x14ac:dyDescent="0.25">
      <c r="B32">
        <v>2450</v>
      </c>
      <c r="C32">
        <v>0.26091404359429793</v>
      </c>
    </row>
    <row r="33" spans="2:3" x14ac:dyDescent="0.25">
      <c r="B33">
        <v>2500</v>
      </c>
      <c r="C33">
        <v>0.26242106195775006</v>
      </c>
    </row>
    <row r="34" spans="2:3" x14ac:dyDescent="0.25">
      <c r="B34">
        <v>2550</v>
      </c>
      <c r="C34">
        <v>0.26252474363455136</v>
      </c>
    </row>
    <row r="35" spans="2:3" x14ac:dyDescent="0.25">
      <c r="B35">
        <v>2600</v>
      </c>
      <c r="C35">
        <v>0.26627075760897378</v>
      </c>
    </row>
    <row r="36" spans="2:3" x14ac:dyDescent="0.25">
      <c r="B36">
        <v>2650</v>
      </c>
      <c r="C36">
        <v>0.26719736825621271</v>
      </c>
    </row>
    <row r="37" spans="2:3" x14ac:dyDescent="0.25">
      <c r="B37">
        <v>2700</v>
      </c>
      <c r="C37">
        <v>0.2691457760692863</v>
      </c>
    </row>
    <row r="38" spans="2:3" x14ac:dyDescent="0.25">
      <c r="B38">
        <v>2750</v>
      </c>
      <c r="C38">
        <v>0.2720693678535463</v>
      </c>
    </row>
    <row r="39" spans="2:3" x14ac:dyDescent="0.25">
      <c r="B39">
        <v>2800</v>
      </c>
      <c r="C39">
        <v>0.27020130601997361</v>
      </c>
    </row>
    <row r="40" spans="2:3" x14ac:dyDescent="0.25">
      <c r="B40">
        <v>2850</v>
      </c>
      <c r="C40">
        <v>0.27061412891647801</v>
      </c>
    </row>
    <row r="41" spans="2:3" x14ac:dyDescent="0.25">
      <c r="B41">
        <v>2900</v>
      </c>
      <c r="C41">
        <v>0.27485824339167009</v>
      </c>
    </row>
    <row r="42" spans="2:3" x14ac:dyDescent="0.25">
      <c r="B42">
        <v>2950</v>
      </c>
      <c r="C42">
        <v>0.2784362256428074</v>
      </c>
    </row>
    <row r="43" spans="2:3" x14ac:dyDescent="0.25">
      <c r="B43">
        <v>3000</v>
      </c>
      <c r="C43">
        <v>0.28326476431089193</v>
      </c>
    </row>
    <row r="44" spans="2:3" x14ac:dyDescent="0.25">
      <c r="B44">
        <v>3050</v>
      </c>
      <c r="C44">
        <v>0.28988756639441277</v>
      </c>
    </row>
    <row r="45" spans="2:3" x14ac:dyDescent="0.25">
      <c r="B45">
        <v>3100</v>
      </c>
      <c r="C45">
        <v>0.29074631251097727</v>
      </c>
    </row>
    <row r="46" spans="2:3" x14ac:dyDescent="0.25">
      <c r="B46">
        <v>3150</v>
      </c>
      <c r="C46">
        <v>0.29496935348803688</v>
      </c>
    </row>
    <row r="47" spans="2:3" x14ac:dyDescent="0.25">
      <c r="B47">
        <v>3200</v>
      </c>
      <c r="C47">
        <v>0.29353332885272271</v>
      </c>
    </row>
    <row r="48" spans="2:3" x14ac:dyDescent="0.25">
      <c r="B48">
        <v>3250</v>
      </c>
      <c r="C48">
        <v>0.29518316013079199</v>
      </c>
    </row>
    <row r="49" spans="2:3" x14ac:dyDescent="0.25">
      <c r="B49">
        <v>3300</v>
      </c>
      <c r="C49">
        <v>0.29198773937185862</v>
      </c>
    </row>
    <row r="50" spans="2:3" x14ac:dyDescent="0.25">
      <c r="B50">
        <v>3350</v>
      </c>
      <c r="C50">
        <v>0.29014904795689461</v>
      </c>
    </row>
    <row r="51" spans="2:3" x14ac:dyDescent="0.25">
      <c r="B51">
        <v>3400</v>
      </c>
      <c r="C51">
        <v>0.29122115600079346</v>
      </c>
    </row>
    <row r="52" spans="2:3" x14ac:dyDescent="0.25">
      <c r="B52">
        <v>3450</v>
      </c>
      <c r="C52">
        <v>0.28799788785721475</v>
      </c>
    </row>
    <row r="53" spans="2:3" x14ac:dyDescent="0.25">
      <c r="B53">
        <v>3500</v>
      </c>
      <c r="C53">
        <v>0.29109002144979551</v>
      </c>
    </row>
    <row r="54" spans="2:3" x14ac:dyDescent="0.25">
      <c r="B54">
        <v>3550</v>
      </c>
      <c r="C54">
        <v>0.28932038348096467</v>
      </c>
    </row>
    <row r="55" spans="2:3" x14ac:dyDescent="0.25">
      <c r="B55">
        <v>3600</v>
      </c>
      <c r="C55">
        <v>0.29679287756833067</v>
      </c>
    </row>
    <row r="56" spans="2:3" x14ac:dyDescent="0.25">
      <c r="B56">
        <v>3650</v>
      </c>
      <c r="C56">
        <v>0.29583259710541993</v>
      </c>
    </row>
    <row r="57" spans="2:3" x14ac:dyDescent="0.25">
      <c r="B57">
        <v>3700</v>
      </c>
      <c r="C57">
        <v>0.30002124791821472</v>
      </c>
    </row>
    <row r="58" spans="2:3" x14ac:dyDescent="0.25">
      <c r="B58">
        <v>3750</v>
      </c>
      <c r="C58">
        <v>0.29686365054619374</v>
      </c>
    </row>
    <row r="59" spans="2:3" x14ac:dyDescent="0.25">
      <c r="B59">
        <v>3800</v>
      </c>
      <c r="C59">
        <v>0.2982205584989791</v>
      </c>
    </row>
    <row r="60" spans="2:3" x14ac:dyDescent="0.25">
      <c r="B60">
        <v>3850</v>
      </c>
      <c r="C60">
        <v>0.30125299985255916</v>
      </c>
    </row>
    <row r="61" spans="2:3" x14ac:dyDescent="0.25">
      <c r="B61">
        <v>3900</v>
      </c>
      <c r="C61">
        <v>0.30099006639465709</v>
      </c>
    </row>
    <row r="62" spans="2:3" x14ac:dyDescent="0.25">
      <c r="B62">
        <v>3950</v>
      </c>
      <c r="C62">
        <v>0.3071123151005104</v>
      </c>
    </row>
    <row r="63" spans="2:3" x14ac:dyDescent="0.25">
      <c r="B63">
        <v>4000</v>
      </c>
      <c r="C63">
        <v>0.3080961732752272</v>
      </c>
    </row>
    <row r="64" spans="2:3" x14ac:dyDescent="0.25">
      <c r="B64">
        <v>4050</v>
      </c>
      <c r="C64">
        <v>0.31030337431891597</v>
      </c>
    </row>
    <row r="65" spans="2:3" x14ac:dyDescent="0.25">
      <c r="B65">
        <v>4100</v>
      </c>
      <c r="C65">
        <v>0.31188811917660236</v>
      </c>
    </row>
    <row r="66" spans="2:3" x14ac:dyDescent="0.25">
      <c r="B66">
        <v>4150</v>
      </c>
      <c r="C66">
        <v>0.31502943296089558</v>
      </c>
    </row>
    <row r="67" spans="2:3" x14ac:dyDescent="0.25">
      <c r="B67">
        <v>4200</v>
      </c>
      <c r="C67">
        <v>0.31478159235832243</v>
      </c>
    </row>
    <row r="68" spans="2:3" x14ac:dyDescent="0.25">
      <c r="B68">
        <v>4250</v>
      </c>
      <c r="C68">
        <v>0.31589591575063747</v>
      </c>
    </row>
    <row r="69" spans="2:3" x14ac:dyDescent="0.25">
      <c r="B69">
        <v>4300</v>
      </c>
      <c r="C69">
        <v>0.31931371731207309</v>
      </c>
    </row>
    <row r="70" spans="2:3" x14ac:dyDescent="0.25">
      <c r="B70">
        <v>4350</v>
      </c>
      <c r="C70">
        <v>0.32071609403789691</v>
      </c>
    </row>
    <row r="71" spans="2:3" x14ac:dyDescent="0.25">
      <c r="B71">
        <v>4400</v>
      </c>
      <c r="C71">
        <v>0.32074293726624326</v>
      </c>
    </row>
    <row r="72" spans="2:3" x14ac:dyDescent="0.25">
      <c r="B72">
        <v>4450</v>
      </c>
      <c r="C72">
        <v>0.31753915849913489</v>
      </c>
    </row>
    <row r="73" spans="2:3" x14ac:dyDescent="0.25">
      <c r="B73">
        <v>4500</v>
      </c>
      <c r="C73">
        <v>0.32053068012138325</v>
      </c>
    </row>
    <row r="74" spans="2:3" x14ac:dyDescent="0.25">
      <c r="B74">
        <v>4550</v>
      </c>
      <c r="C74">
        <v>0.32033582982882153</v>
      </c>
    </row>
    <row r="75" spans="2:3" x14ac:dyDescent="0.25">
      <c r="B75">
        <v>4600</v>
      </c>
      <c r="C75">
        <v>0.32165255467367626</v>
      </c>
    </row>
    <row r="76" spans="2:3" x14ac:dyDescent="0.25">
      <c r="B76">
        <v>4650</v>
      </c>
      <c r="C76">
        <v>0.32260023291265877</v>
      </c>
    </row>
    <row r="77" spans="2:3" x14ac:dyDescent="0.25">
      <c r="B77">
        <v>4700</v>
      </c>
      <c r="C77">
        <v>0.32247678644274042</v>
      </c>
    </row>
    <row r="78" spans="2:3" x14ac:dyDescent="0.25">
      <c r="B78">
        <v>4750</v>
      </c>
      <c r="C78">
        <v>0.32713496886101195</v>
      </c>
    </row>
    <row r="79" spans="2:3" x14ac:dyDescent="0.25">
      <c r="B79">
        <v>4800</v>
      </c>
      <c r="C79">
        <v>0.32819477672583885</v>
      </c>
    </row>
    <row r="80" spans="2:3" x14ac:dyDescent="0.25">
      <c r="B80">
        <v>4850</v>
      </c>
      <c r="C80">
        <v>0.33164893605084222</v>
      </c>
    </row>
    <row r="81" spans="2:3" x14ac:dyDescent="0.25">
      <c r="B81">
        <v>4900</v>
      </c>
      <c r="C81">
        <v>0.33540529114984091</v>
      </c>
    </row>
    <row r="82" spans="2:3" x14ac:dyDescent="0.25">
      <c r="B82">
        <v>4950</v>
      </c>
      <c r="C82">
        <v>0.33699487889649649</v>
      </c>
    </row>
    <row r="83" spans="2:3" x14ac:dyDescent="0.25">
      <c r="B83">
        <v>5000</v>
      </c>
      <c r="C83">
        <v>0.33793735347201748</v>
      </c>
    </row>
    <row r="84" spans="2:3" x14ac:dyDescent="0.25">
      <c r="B84">
        <v>5050</v>
      </c>
      <c r="C84">
        <v>0.34181737013990404</v>
      </c>
    </row>
    <row r="85" spans="2:3" x14ac:dyDescent="0.25">
      <c r="B85">
        <v>5100</v>
      </c>
      <c r="C85">
        <v>0.34432194999285259</v>
      </c>
    </row>
    <row r="86" spans="2:3" x14ac:dyDescent="0.25">
      <c r="B86">
        <v>5150</v>
      </c>
      <c r="C86">
        <v>0.34845990223001139</v>
      </c>
    </row>
    <row r="87" spans="2:3" x14ac:dyDescent="0.25">
      <c r="B87">
        <v>5200</v>
      </c>
      <c r="C87">
        <v>0.35191919993746063</v>
      </c>
    </row>
    <row r="88" spans="2:3" x14ac:dyDescent="0.25">
      <c r="B88">
        <v>5250</v>
      </c>
      <c r="C88">
        <v>0.35229548315349718</v>
      </c>
    </row>
    <row r="89" spans="2:3" x14ac:dyDescent="0.25">
      <c r="B89">
        <v>5300</v>
      </c>
      <c r="C89">
        <v>0.35512383948816401</v>
      </c>
    </row>
    <row r="90" spans="2:3" x14ac:dyDescent="0.25">
      <c r="B90">
        <v>5350</v>
      </c>
      <c r="C90">
        <v>0.35472897988415714</v>
      </c>
    </row>
    <row r="91" spans="2:3" x14ac:dyDescent="0.25">
      <c r="B91">
        <v>5400</v>
      </c>
      <c r="C91">
        <v>0.36378418824144682</v>
      </c>
    </row>
    <row r="92" spans="2:3" x14ac:dyDescent="0.25">
      <c r="B92">
        <v>5450</v>
      </c>
      <c r="C92">
        <v>0.36869393520049748</v>
      </c>
    </row>
    <row r="93" spans="2:3" x14ac:dyDescent="0.25">
      <c r="B93">
        <v>5500</v>
      </c>
      <c r="C93">
        <v>0.37181868639312726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60E99-E174-4143-830A-6588F7078341}">
  <dimension ref="B1:C93"/>
  <sheetViews>
    <sheetView topLeftCell="A13" workbookViewId="0">
      <selection activeCell="U40" sqref="U40"/>
    </sheetView>
  </sheetViews>
  <sheetFormatPr defaultRowHeight="15" x14ac:dyDescent="0.25"/>
  <sheetData>
    <row r="1" spans="2:3" x14ac:dyDescent="0.25">
      <c r="B1" t="s">
        <v>2</v>
      </c>
      <c r="C1" t="s">
        <v>8</v>
      </c>
    </row>
    <row r="2" spans="2:3" x14ac:dyDescent="0.25">
      <c r="B2" t="s">
        <v>24</v>
      </c>
      <c r="C2" t="s">
        <v>23</v>
      </c>
    </row>
    <row r="3" spans="2:3" x14ac:dyDescent="0.25">
      <c r="B3">
        <v>1000</v>
      </c>
      <c r="C3">
        <v>83.433490399999997</v>
      </c>
    </row>
    <row r="4" spans="2:3" x14ac:dyDescent="0.25">
      <c r="B4">
        <v>1050</v>
      </c>
      <c r="C4">
        <v>83.825878656</v>
      </c>
    </row>
    <row r="5" spans="2:3" x14ac:dyDescent="0.25">
      <c r="B5">
        <v>1100</v>
      </c>
      <c r="C5">
        <v>84.586997663999995</v>
      </c>
    </row>
    <row r="6" spans="2:3" x14ac:dyDescent="0.25">
      <c r="B6">
        <v>1150</v>
      </c>
      <c r="C6">
        <v>85.011201184000001</v>
      </c>
    </row>
    <row r="7" spans="2:3" x14ac:dyDescent="0.25">
      <c r="B7">
        <v>1200</v>
      </c>
      <c r="C7">
        <v>86.318074335999995</v>
      </c>
    </row>
    <row r="8" spans="2:3" x14ac:dyDescent="0.25">
      <c r="B8">
        <v>1250</v>
      </c>
      <c r="C8">
        <v>87.704077760000004</v>
      </c>
    </row>
    <row r="9" spans="2:3" x14ac:dyDescent="0.25">
      <c r="B9">
        <v>1300</v>
      </c>
      <c r="C9">
        <v>89.317682687999991</v>
      </c>
    </row>
    <row r="10" spans="2:3" x14ac:dyDescent="0.25">
      <c r="B10">
        <v>1350</v>
      </c>
      <c r="C10">
        <v>91.201309471999991</v>
      </c>
    </row>
    <row r="11" spans="2:3" x14ac:dyDescent="0.25">
      <c r="B11">
        <v>1400</v>
      </c>
      <c r="C11">
        <v>93.217091967999991</v>
      </c>
    </row>
    <row r="12" spans="2:3" x14ac:dyDescent="0.25">
      <c r="B12">
        <v>1450</v>
      </c>
      <c r="C12">
        <v>94.452992607999988</v>
      </c>
    </row>
    <row r="13" spans="2:3" x14ac:dyDescent="0.25">
      <c r="B13">
        <v>1500</v>
      </c>
      <c r="C13">
        <v>95.43355536</v>
      </c>
    </row>
    <row r="14" spans="2:3" x14ac:dyDescent="0.25">
      <c r="B14">
        <v>1550</v>
      </c>
      <c r="C14">
        <v>96.088623487999996</v>
      </c>
    </row>
    <row r="15" spans="2:3" x14ac:dyDescent="0.25">
      <c r="B15">
        <v>1600</v>
      </c>
      <c r="C15">
        <v>96.645798495999998</v>
      </c>
    </row>
    <row r="16" spans="2:3" x14ac:dyDescent="0.25">
      <c r="B16">
        <v>1650</v>
      </c>
      <c r="C16">
        <v>96.891347072000002</v>
      </c>
    </row>
    <row r="17" spans="2:3" x14ac:dyDescent="0.25">
      <c r="B17">
        <v>1700</v>
      </c>
      <c r="C17">
        <v>96.796717055999991</v>
      </c>
    </row>
    <row r="18" spans="2:3" x14ac:dyDescent="0.25">
      <c r="B18">
        <v>1750</v>
      </c>
      <c r="C18">
        <v>96.963951135999991</v>
      </c>
    </row>
    <row r="19" spans="2:3" x14ac:dyDescent="0.25">
      <c r="B19">
        <v>1800</v>
      </c>
      <c r="C19">
        <v>97.553757183999991</v>
      </c>
    </row>
    <row r="20" spans="2:3" x14ac:dyDescent="0.25">
      <c r="B20">
        <v>1850</v>
      </c>
      <c r="C20">
        <v>97.839278783999987</v>
      </c>
    </row>
    <row r="21" spans="2:3" x14ac:dyDescent="0.25">
      <c r="B21">
        <v>1900</v>
      </c>
      <c r="C21">
        <v>98.036696575999997</v>
      </c>
    </row>
    <row r="22" spans="2:3" x14ac:dyDescent="0.25">
      <c r="B22">
        <v>1950</v>
      </c>
      <c r="C22">
        <v>98.666475647999988</v>
      </c>
    </row>
    <row r="23" spans="2:3" x14ac:dyDescent="0.25">
      <c r="B23">
        <v>2000</v>
      </c>
      <c r="C23">
        <v>99.652748831999986</v>
      </c>
    </row>
    <row r="24" spans="2:3" x14ac:dyDescent="0.25">
      <c r="B24">
        <v>2050</v>
      </c>
      <c r="C24">
        <v>100.21400272</v>
      </c>
    </row>
    <row r="25" spans="2:3" x14ac:dyDescent="0.25">
      <c r="B25">
        <v>2100</v>
      </c>
      <c r="C25">
        <v>100.989805696</v>
      </c>
    </row>
    <row r="26" spans="2:3" x14ac:dyDescent="0.25">
      <c r="B26">
        <v>2150</v>
      </c>
      <c r="C26">
        <v>101.80395014399998</v>
      </c>
    </row>
    <row r="27" spans="2:3" x14ac:dyDescent="0.25">
      <c r="B27">
        <v>2200</v>
      </c>
      <c r="C27">
        <v>102.08376131199999</v>
      </c>
    </row>
    <row r="28" spans="2:3" x14ac:dyDescent="0.25">
      <c r="B28">
        <v>2250</v>
      </c>
      <c r="C28">
        <v>102.810617728</v>
      </c>
    </row>
    <row r="29" spans="2:3" x14ac:dyDescent="0.25">
      <c r="B29">
        <v>2300</v>
      </c>
      <c r="C29">
        <v>103.32618815999999</v>
      </c>
    </row>
    <row r="30" spans="2:3" x14ac:dyDescent="0.25">
      <c r="B30">
        <v>2350</v>
      </c>
      <c r="C30">
        <v>103.458343872</v>
      </c>
    </row>
    <row r="31" spans="2:3" x14ac:dyDescent="0.25">
      <c r="B31">
        <v>2400</v>
      </c>
      <c r="C31">
        <v>103.35066144</v>
      </c>
    </row>
    <row r="32" spans="2:3" x14ac:dyDescent="0.25">
      <c r="B32">
        <v>2450</v>
      </c>
      <c r="C32">
        <v>103.238084352</v>
      </c>
    </row>
    <row r="33" spans="2:3" x14ac:dyDescent="0.25">
      <c r="B33">
        <v>2500</v>
      </c>
      <c r="C33">
        <v>103.145085888</v>
      </c>
    </row>
    <row r="34" spans="2:3" x14ac:dyDescent="0.25">
      <c r="B34">
        <v>2550</v>
      </c>
      <c r="C34">
        <v>102.982746464</v>
      </c>
    </row>
    <row r="35" spans="2:3" x14ac:dyDescent="0.25">
      <c r="B35">
        <v>2600</v>
      </c>
      <c r="C35">
        <v>102.919115936</v>
      </c>
    </row>
    <row r="36" spans="2:3" x14ac:dyDescent="0.25">
      <c r="B36">
        <v>2650</v>
      </c>
      <c r="C36">
        <v>102.66296227199999</v>
      </c>
    </row>
    <row r="37" spans="2:3" x14ac:dyDescent="0.25">
      <c r="B37">
        <v>2700</v>
      </c>
      <c r="C37">
        <v>101.89939593599999</v>
      </c>
    </row>
    <row r="38" spans="2:3" x14ac:dyDescent="0.25">
      <c r="B38">
        <v>2750</v>
      </c>
      <c r="C38">
        <v>101.096672352</v>
      </c>
    </row>
    <row r="39" spans="2:3" x14ac:dyDescent="0.25">
      <c r="B39">
        <v>2800</v>
      </c>
      <c r="C39">
        <v>100.90251766399999</v>
      </c>
    </row>
    <row r="40" spans="2:3" x14ac:dyDescent="0.25">
      <c r="B40">
        <v>2850</v>
      </c>
      <c r="C40">
        <v>100.65778486399999</v>
      </c>
    </row>
    <row r="41" spans="2:3" x14ac:dyDescent="0.25">
      <c r="B41">
        <v>2900</v>
      </c>
      <c r="C41">
        <v>99.948059743999991</v>
      </c>
    </row>
    <row r="42" spans="2:3" x14ac:dyDescent="0.25">
      <c r="B42">
        <v>2950</v>
      </c>
      <c r="C42">
        <v>99.391700512</v>
      </c>
    </row>
    <row r="43" spans="2:3" x14ac:dyDescent="0.25">
      <c r="B43">
        <v>3000</v>
      </c>
      <c r="C43">
        <v>99.287281183999994</v>
      </c>
    </row>
    <row r="44" spans="2:3" x14ac:dyDescent="0.25">
      <c r="B44">
        <v>3050</v>
      </c>
      <c r="C44">
        <v>98.809236447999993</v>
      </c>
    </row>
    <row r="45" spans="2:3" x14ac:dyDescent="0.25">
      <c r="B45">
        <v>3100</v>
      </c>
      <c r="C45">
        <v>98.810052223999989</v>
      </c>
    </row>
    <row r="46" spans="2:3" x14ac:dyDescent="0.25">
      <c r="B46">
        <v>3150</v>
      </c>
      <c r="C46">
        <v>98.587345375999988</v>
      </c>
    </row>
    <row r="47" spans="2:3" x14ac:dyDescent="0.25">
      <c r="B47">
        <v>3200</v>
      </c>
      <c r="C47">
        <v>98.379322496</v>
      </c>
    </row>
    <row r="48" spans="2:3" x14ac:dyDescent="0.25">
      <c r="B48">
        <v>3250</v>
      </c>
      <c r="C48">
        <v>98.578371840000003</v>
      </c>
    </row>
    <row r="49" spans="2:3" x14ac:dyDescent="0.25">
      <c r="B49">
        <v>3300</v>
      </c>
      <c r="C49">
        <v>99.225282207999996</v>
      </c>
    </row>
    <row r="50" spans="2:3" x14ac:dyDescent="0.25">
      <c r="B50">
        <v>3350</v>
      </c>
      <c r="C50">
        <v>99.672327455999991</v>
      </c>
    </row>
    <row r="51" spans="2:3" x14ac:dyDescent="0.25">
      <c r="B51">
        <v>3400</v>
      </c>
      <c r="C51">
        <v>100.285791008</v>
      </c>
    </row>
    <row r="52" spans="2:3" x14ac:dyDescent="0.25">
      <c r="B52">
        <v>3450</v>
      </c>
      <c r="C52">
        <v>100.72794159999999</v>
      </c>
    </row>
    <row r="53" spans="2:3" x14ac:dyDescent="0.25">
      <c r="B53">
        <v>3500</v>
      </c>
      <c r="C53">
        <v>100.689600128</v>
      </c>
    </row>
    <row r="54" spans="2:3" x14ac:dyDescent="0.25">
      <c r="B54">
        <v>3550</v>
      </c>
      <c r="C54">
        <v>101.32345807999999</v>
      </c>
    </row>
    <row r="55" spans="2:3" x14ac:dyDescent="0.25">
      <c r="B55">
        <v>3600</v>
      </c>
      <c r="C55">
        <v>101.21006521599999</v>
      </c>
    </row>
    <row r="56" spans="2:3" x14ac:dyDescent="0.25">
      <c r="B56">
        <v>3650</v>
      </c>
      <c r="C56">
        <v>101.129303392</v>
      </c>
    </row>
    <row r="57" spans="2:3" x14ac:dyDescent="0.25">
      <c r="B57">
        <v>3700</v>
      </c>
      <c r="C57">
        <v>101.00530543999999</v>
      </c>
    </row>
    <row r="58" spans="2:3" x14ac:dyDescent="0.25">
      <c r="B58">
        <v>3750</v>
      </c>
      <c r="C58">
        <v>100.96614819199999</v>
      </c>
    </row>
    <row r="59" spans="2:3" x14ac:dyDescent="0.25">
      <c r="B59">
        <v>3800</v>
      </c>
      <c r="C59">
        <v>100.75567798399999</v>
      </c>
    </row>
    <row r="60" spans="2:3" x14ac:dyDescent="0.25">
      <c r="B60">
        <v>3850</v>
      </c>
      <c r="C60">
        <v>100.072873472</v>
      </c>
    </row>
    <row r="61" spans="2:3" x14ac:dyDescent="0.25">
      <c r="B61">
        <v>3900</v>
      </c>
      <c r="C61">
        <v>99.652748831999986</v>
      </c>
    </row>
    <row r="62" spans="2:3" x14ac:dyDescent="0.25">
      <c r="B62">
        <v>3950</v>
      </c>
      <c r="C62">
        <v>98.858998783999994</v>
      </c>
    </row>
    <row r="63" spans="2:3" x14ac:dyDescent="0.25">
      <c r="B63">
        <v>4000</v>
      </c>
      <c r="C63">
        <v>97.896383103999995</v>
      </c>
    </row>
    <row r="64" spans="2:3" x14ac:dyDescent="0.25">
      <c r="B64">
        <v>4050</v>
      </c>
      <c r="C64">
        <v>96.860347583999996</v>
      </c>
    </row>
    <row r="65" spans="2:3" x14ac:dyDescent="0.25">
      <c r="B65">
        <v>4100</v>
      </c>
      <c r="C65">
        <v>95.806364991999985</v>
      </c>
    </row>
    <row r="66" spans="2:3" x14ac:dyDescent="0.25">
      <c r="B66">
        <v>4150</v>
      </c>
      <c r="C66">
        <v>95.037903999999997</v>
      </c>
    </row>
    <row r="67" spans="2:3" x14ac:dyDescent="0.25">
      <c r="B67">
        <v>4200</v>
      </c>
      <c r="C67">
        <v>94.573727455999986</v>
      </c>
    </row>
    <row r="68" spans="2:3" x14ac:dyDescent="0.25">
      <c r="B68">
        <v>4250</v>
      </c>
      <c r="C68">
        <v>93.841976383999992</v>
      </c>
    </row>
    <row r="69" spans="2:3" x14ac:dyDescent="0.25">
      <c r="B69">
        <v>4300</v>
      </c>
      <c r="C69">
        <v>93.317432416000003</v>
      </c>
    </row>
    <row r="70" spans="2:3" x14ac:dyDescent="0.25">
      <c r="B70">
        <v>4350</v>
      </c>
      <c r="C70">
        <v>93.011516415999992</v>
      </c>
    </row>
    <row r="71" spans="2:3" x14ac:dyDescent="0.25">
      <c r="B71">
        <v>4400</v>
      </c>
      <c r="C71">
        <v>92.893228895999997</v>
      </c>
    </row>
    <row r="72" spans="2:3" x14ac:dyDescent="0.25">
      <c r="B72">
        <v>4450</v>
      </c>
      <c r="C72">
        <v>92.986227359999987</v>
      </c>
    </row>
    <row r="73" spans="2:3" x14ac:dyDescent="0.25">
      <c r="B73">
        <v>4500</v>
      </c>
      <c r="C73">
        <v>92.432315455999998</v>
      </c>
    </row>
    <row r="74" spans="2:3" x14ac:dyDescent="0.25">
      <c r="B74">
        <v>4550</v>
      </c>
      <c r="C74">
        <v>92.243055423999991</v>
      </c>
    </row>
    <row r="75" spans="2:3" x14ac:dyDescent="0.25">
      <c r="B75">
        <v>4600</v>
      </c>
      <c r="C75">
        <v>91.525988319999982</v>
      </c>
    </row>
    <row r="76" spans="2:3" x14ac:dyDescent="0.25">
      <c r="B76">
        <v>4650</v>
      </c>
      <c r="C76">
        <v>90.600898336</v>
      </c>
    </row>
    <row r="77" spans="2:3" x14ac:dyDescent="0.25">
      <c r="B77">
        <v>4700</v>
      </c>
      <c r="C77">
        <v>89.713334047999993</v>
      </c>
    </row>
    <row r="78" spans="2:3" x14ac:dyDescent="0.25">
      <c r="B78">
        <v>4750</v>
      </c>
      <c r="C78">
        <v>88.637325503999989</v>
      </c>
    </row>
    <row r="79" spans="2:3" x14ac:dyDescent="0.25">
      <c r="B79">
        <v>4800</v>
      </c>
      <c r="C79">
        <v>87.350030975999985</v>
      </c>
    </row>
    <row r="80" spans="2:3" x14ac:dyDescent="0.25">
      <c r="B80">
        <v>4850</v>
      </c>
      <c r="C80">
        <v>85.852266239999992</v>
      </c>
    </row>
    <row r="81" spans="2:3" x14ac:dyDescent="0.25">
      <c r="B81">
        <v>4900</v>
      </c>
      <c r="C81">
        <v>84.540498431999993</v>
      </c>
    </row>
    <row r="82" spans="2:3" x14ac:dyDescent="0.25">
      <c r="B82">
        <v>4950</v>
      </c>
      <c r="C82">
        <v>83.482436959999987</v>
      </c>
    </row>
    <row r="83" spans="2:3" x14ac:dyDescent="0.25">
      <c r="B83">
        <v>5000</v>
      </c>
      <c r="C83">
        <v>82.479848255999997</v>
      </c>
    </row>
    <row r="84" spans="2:3" x14ac:dyDescent="0.25">
      <c r="B84">
        <v>5050</v>
      </c>
      <c r="C84">
        <v>81.018711862399996</v>
      </c>
    </row>
    <row r="85" spans="2:3" x14ac:dyDescent="0.25">
      <c r="B85">
        <v>5100</v>
      </c>
      <c r="C85">
        <v>79.604645743999995</v>
      </c>
    </row>
    <row r="86" spans="2:3" x14ac:dyDescent="0.25">
      <c r="B86">
        <v>5150</v>
      </c>
      <c r="C86">
        <v>78.190987513599993</v>
      </c>
    </row>
    <row r="87" spans="2:3" x14ac:dyDescent="0.25">
      <c r="B87">
        <v>5200</v>
      </c>
      <c r="C87">
        <v>77.338256860799987</v>
      </c>
    </row>
    <row r="88" spans="2:3" x14ac:dyDescent="0.25">
      <c r="B88">
        <v>5250</v>
      </c>
      <c r="C88">
        <v>75.94678773759999</v>
      </c>
    </row>
    <row r="89" spans="2:3" x14ac:dyDescent="0.25">
      <c r="B89">
        <v>5300</v>
      </c>
      <c r="C89">
        <v>74.878936953600004</v>
      </c>
    </row>
    <row r="90" spans="2:3" x14ac:dyDescent="0.25">
      <c r="B90">
        <v>5350</v>
      </c>
      <c r="C90">
        <v>73.904247788799992</v>
      </c>
    </row>
    <row r="91" spans="2:3" x14ac:dyDescent="0.25">
      <c r="B91">
        <v>5400</v>
      </c>
      <c r="C91">
        <v>73.124039622399991</v>
      </c>
    </row>
    <row r="92" spans="2:3" x14ac:dyDescent="0.25">
      <c r="B92">
        <v>5450</v>
      </c>
      <c r="C92">
        <v>72.543370265600004</v>
      </c>
    </row>
    <row r="93" spans="2:3" x14ac:dyDescent="0.25">
      <c r="B93">
        <v>5500</v>
      </c>
      <c r="C93">
        <v>72.316421382399994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18F3E-F51F-4E8E-A093-5842A9357E21}">
  <dimension ref="B1:C93"/>
  <sheetViews>
    <sheetView workbookViewId="0">
      <selection activeCell="N36" sqref="N36"/>
    </sheetView>
  </sheetViews>
  <sheetFormatPr defaultRowHeight="15" x14ac:dyDescent="0.25"/>
  <sheetData>
    <row r="1" spans="2:3" x14ac:dyDescent="0.25">
      <c r="B1" t="s">
        <v>2</v>
      </c>
      <c r="C1" t="s">
        <v>30</v>
      </c>
    </row>
    <row r="2" spans="2:3" x14ac:dyDescent="0.25">
      <c r="B2" t="s">
        <v>24</v>
      </c>
      <c r="C2" t="s">
        <v>22</v>
      </c>
    </row>
    <row r="3" spans="2:3" x14ac:dyDescent="0.25">
      <c r="B3">
        <v>1000</v>
      </c>
      <c r="C3">
        <v>8737.1346834664855</v>
      </c>
    </row>
    <row r="4" spans="2:3" x14ac:dyDescent="0.25">
      <c r="B4">
        <v>1050</v>
      </c>
      <c r="C4">
        <v>9217.1367598239667</v>
      </c>
    </row>
    <row r="5" spans="2:3" x14ac:dyDescent="0.25">
      <c r="B5">
        <v>1100</v>
      </c>
      <c r="C5">
        <v>9743.722649849442</v>
      </c>
    </row>
    <row r="6" spans="2:3" x14ac:dyDescent="0.25">
      <c r="B6">
        <v>1150</v>
      </c>
      <c r="C6">
        <v>10237.704995979104</v>
      </c>
    </row>
    <row r="7" spans="2:3" x14ac:dyDescent="0.25">
      <c r="B7">
        <v>1200</v>
      </c>
      <c r="C7">
        <v>10847.049128239811</v>
      </c>
    </row>
    <row r="8" spans="2:3" x14ac:dyDescent="0.25">
      <c r="B8">
        <v>1250</v>
      </c>
      <c r="C8">
        <v>11480.436932528497</v>
      </c>
    </row>
    <row r="9" spans="2:3" x14ac:dyDescent="0.25">
      <c r="B9">
        <v>1300</v>
      </c>
      <c r="C9">
        <v>12159.323616625687</v>
      </c>
    </row>
    <row r="10" spans="2:3" x14ac:dyDescent="0.25">
      <c r="B10">
        <v>1350</v>
      </c>
      <c r="C10">
        <v>12893.281372575198</v>
      </c>
    </row>
    <row r="11" spans="2:3" x14ac:dyDescent="0.25">
      <c r="B11">
        <v>1400</v>
      </c>
      <c r="C11">
        <v>13666.339461398065</v>
      </c>
    </row>
    <row r="12" spans="2:3" x14ac:dyDescent="0.25">
      <c r="B12">
        <v>1450</v>
      </c>
      <c r="C12">
        <v>14342.086671531752</v>
      </c>
    </row>
    <row r="13" spans="2:3" x14ac:dyDescent="0.25">
      <c r="B13">
        <v>1500</v>
      </c>
      <c r="C13">
        <v>14990.667821246541</v>
      </c>
    </row>
    <row r="14" spans="2:3" x14ac:dyDescent="0.25">
      <c r="B14">
        <v>1550</v>
      </c>
      <c r="C14">
        <v>15596.684538245247</v>
      </c>
    </row>
    <row r="15" spans="2:3" x14ac:dyDescent="0.25">
      <c r="B15">
        <v>1600</v>
      </c>
      <c r="C15">
        <v>16193.158962952164</v>
      </c>
    </row>
    <row r="16" spans="2:3" x14ac:dyDescent="0.25">
      <c r="B16">
        <v>1650</v>
      </c>
      <c r="C16">
        <v>16741.622928679775</v>
      </c>
    </row>
    <row r="17" spans="2:3" x14ac:dyDescent="0.25">
      <c r="B17">
        <v>1700</v>
      </c>
      <c r="C17">
        <v>17232.098461035232</v>
      </c>
    </row>
    <row r="18" spans="2:3" x14ac:dyDescent="0.25">
      <c r="B18">
        <v>1750</v>
      </c>
      <c r="C18">
        <v>17769.572132194007</v>
      </c>
    </row>
    <row r="19" spans="2:3" x14ac:dyDescent="0.25">
      <c r="B19">
        <v>1800</v>
      </c>
      <c r="C19">
        <v>18388.450013960213</v>
      </c>
    </row>
    <row r="20" spans="2:3" x14ac:dyDescent="0.25">
      <c r="B20">
        <v>1850</v>
      </c>
      <c r="C20">
        <v>18954.554833387512</v>
      </c>
    </row>
    <row r="21" spans="2:3" x14ac:dyDescent="0.25">
      <c r="B21">
        <v>1900</v>
      </c>
      <c r="C21">
        <v>19506.119830540305</v>
      </c>
    </row>
    <row r="22" spans="2:3" x14ac:dyDescent="0.25">
      <c r="B22">
        <v>1950</v>
      </c>
      <c r="C22">
        <v>20148.041878337943</v>
      </c>
    </row>
    <row r="23" spans="2:3" x14ac:dyDescent="0.25">
      <c r="B23">
        <v>2000</v>
      </c>
      <c r="C23">
        <v>20871.222909376</v>
      </c>
    </row>
    <row r="24" spans="2:3" x14ac:dyDescent="0.25">
      <c r="B24">
        <v>2050</v>
      </c>
      <c r="C24">
        <v>21513.490940018597</v>
      </c>
    </row>
    <row r="25" spans="2:3" x14ac:dyDescent="0.25">
      <c r="B25">
        <v>2100</v>
      </c>
      <c r="C25">
        <v>22208.818216340995</v>
      </c>
    </row>
    <row r="26" spans="2:3" x14ac:dyDescent="0.25">
      <c r="B26">
        <v>2150</v>
      </c>
      <c r="C26">
        <v>22920.90216798152</v>
      </c>
    </row>
    <row r="27" spans="2:3" x14ac:dyDescent="0.25">
      <c r="B27">
        <v>2200</v>
      </c>
      <c r="C27">
        <v>23518.410269830158</v>
      </c>
    </row>
    <row r="28" spans="2:3" x14ac:dyDescent="0.25">
      <c r="B28">
        <v>2250</v>
      </c>
      <c r="C28">
        <v>24224.181102398499</v>
      </c>
    </row>
    <row r="29" spans="2:3" x14ac:dyDescent="0.25">
      <c r="B29">
        <v>2300</v>
      </c>
      <c r="C29">
        <v>24886.674179595102</v>
      </c>
    </row>
    <row r="30" spans="2:3" x14ac:dyDescent="0.25">
      <c r="B30">
        <v>2350</v>
      </c>
      <c r="C30">
        <v>25460.211223099272</v>
      </c>
    </row>
    <row r="31" spans="2:3" x14ac:dyDescent="0.25">
      <c r="B31">
        <v>2400</v>
      </c>
      <c r="C31">
        <v>25974.854297883991</v>
      </c>
    </row>
    <row r="32" spans="2:3" x14ac:dyDescent="0.25">
      <c r="B32">
        <v>2450</v>
      </c>
      <c r="C32">
        <v>26487.113935292338</v>
      </c>
    </row>
    <row r="33" spans="2:3" x14ac:dyDescent="0.25">
      <c r="B33">
        <v>2500</v>
      </c>
      <c r="C33">
        <v>27003.320339969083</v>
      </c>
    </row>
    <row r="34" spans="2:3" x14ac:dyDescent="0.25">
      <c r="B34">
        <v>2550</v>
      </c>
      <c r="C34">
        <v>27500.036377713226</v>
      </c>
    </row>
    <row r="35" spans="2:3" x14ac:dyDescent="0.25">
      <c r="B35">
        <v>2600</v>
      </c>
      <c r="C35">
        <v>28021.928006669466</v>
      </c>
    </row>
    <row r="36" spans="2:3" x14ac:dyDescent="0.25">
      <c r="B36">
        <v>2650</v>
      </c>
      <c r="C36">
        <v>28489.726712804179</v>
      </c>
    </row>
    <row r="37" spans="2:3" x14ac:dyDescent="0.25">
      <c r="B37">
        <v>2700</v>
      </c>
      <c r="C37">
        <v>28811.375430999768</v>
      </c>
    </row>
    <row r="38" spans="2:3" x14ac:dyDescent="0.25">
      <c r="B38">
        <v>2750</v>
      </c>
      <c r="C38">
        <v>29113.751623313277</v>
      </c>
    </row>
    <row r="39" spans="2:3" x14ac:dyDescent="0.25">
      <c r="B39">
        <v>2800</v>
      </c>
      <c r="C39">
        <v>29586.163434047423</v>
      </c>
    </row>
    <row r="40" spans="2:3" x14ac:dyDescent="0.25">
      <c r="B40">
        <v>2850</v>
      </c>
      <c r="C40">
        <v>30041.446958259603</v>
      </c>
    </row>
    <row r="41" spans="2:3" x14ac:dyDescent="0.25">
      <c r="B41">
        <v>2900</v>
      </c>
      <c r="C41">
        <v>30352.95538912273</v>
      </c>
    </row>
    <row r="42" spans="2:3" x14ac:dyDescent="0.25">
      <c r="B42">
        <v>2950</v>
      </c>
      <c r="C42">
        <v>30704.409888702445</v>
      </c>
    </row>
    <row r="43" spans="2:3" x14ac:dyDescent="0.25">
      <c r="B43">
        <v>3000</v>
      </c>
      <c r="C43">
        <v>31192.019316255846</v>
      </c>
    </row>
    <row r="44" spans="2:3" x14ac:dyDescent="0.25">
      <c r="B44">
        <v>3050</v>
      </c>
      <c r="C44">
        <v>31559.201085405119</v>
      </c>
    </row>
    <row r="45" spans="2:3" x14ac:dyDescent="0.25">
      <c r="B45">
        <v>3100</v>
      </c>
      <c r="C45">
        <v>32076.829864000025</v>
      </c>
    </row>
    <row r="46" spans="2:3" x14ac:dyDescent="0.25">
      <c r="B46">
        <v>3150</v>
      </c>
      <c r="C46">
        <v>32520.734396866927</v>
      </c>
    </row>
    <row r="47" spans="2:3" x14ac:dyDescent="0.25">
      <c r="B47">
        <v>3200</v>
      </c>
      <c r="C47">
        <v>32967.227393981295</v>
      </c>
    </row>
    <row r="48" spans="2:3" x14ac:dyDescent="0.25">
      <c r="B48">
        <v>3250</v>
      </c>
      <c r="C48">
        <v>33550.084617333589</v>
      </c>
    </row>
    <row r="49" spans="2:3" x14ac:dyDescent="0.25">
      <c r="B49">
        <v>3300</v>
      </c>
      <c r="C49">
        <v>34289.795939852949</v>
      </c>
    </row>
    <row r="50" spans="2:3" x14ac:dyDescent="0.25">
      <c r="B50">
        <v>3350</v>
      </c>
      <c r="C50">
        <v>34966.166773386183</v>
      </c>
    </row>
    <row r="51" spans="2:3" x14ac:dyDescent="0.25">
      <c r="B51">
        <v>3400</v>
      </c>
      <c r="C51">
        <v>35706.471819553066</v>
      </c>
    </row>
    <row r="52" spans="2:3" x14ac:dyDescent="0.25">
      <c r="B52">
        <v>3450</v>
      </c>
      <c r="C52">
        <v>36391.308554304895</v>
      </c>
    </row>
    <row r="53" spans="2:3" x14ac:dyDescent="0.25">
      <c r="B53">
        <v>3500</v>
      </c>
      <c r="C53">
        <v>36904.66593975218</v>
      </c>
    </row>
    <row r="54" spans="2:3" x14ac:dyDescent="0.25">
      <c r="B54">
        <v>3550</v>
      </c>
      <c r="C54">
        <v>37667.515398952222</v>
      </c>
    </row>
    <row r="55" spans="2:3" x14ac:dyDescent="0.25">
      <c r="B55">
        <v>3600</v>
      </c>
      <c r="C55">
        <v>38155.295682231532</v>
      </c>
    </row>
    <row r="56" spans="2:3" x14ac:dyDescent="0.25">
      <c r="B56">
        <v>3650</v>
      </c>
      <c r="C56">
        <v>38654.36098620687</v>
      </c>
    </row>
    <row r="57" spans="2:3" x14ac:dyDescent="0.25">
      <c r="B57">
        <v>3700</v>
      </c>
      <c r="C57">
        <v>39135.828150413981</v>
      </c>
    </row>
    <row r="58" spans="2:3" x14ac:dyDescent="0.25">
      <c r="B58">
        <v>3750</v>
      </c>
      <c r="C58">
        <v>39649.313677655693</v>
      </c>
    </row>
    <row r="59" spans="2:3" x14ac:dyDescent="0.25">
      <c r="B59">
        <v>3800</v>
      </c>
      <c r="C59">
        <v>40094.217716519139</v>
      </c>
    </row>
    <row r="60" spans="2:3" x14ac:dyDescent="0.25">
      <c r="B60">
        <v>3850</v>
      </c>
      <c r="C60">
        <v>40346.486195817866</v>
      </c>
    </row>
    <row r="61" spans="2:3" x14ac:dyDescent="0.25">
      <c r="B61">
        <v>3900</v>
      </c>
      <c r="C61">
        <v>40698.884673283195</v>
      </c>
    </row>
    <row r="62" spans="2:3" x14ac:dyDescent="0.25">
      <c r="B62">
        <v>3950</v>
      </c>
      <c r="C62">
        <v>40892.336068939127</v>
      </c>
    </row>
    <row r="63" spans="2:3" x14ac:dyDescent="0.25">
      <c r="B63">
        <v>4000</v>
      </c>
      <c r="C63">
        <v>41006.741063005116</v>
      </c>
    </row>
    <row r="64" spans="2:3" x14ac:dyDescent="0.25">
      <c r="B64">
        <v>4050</v>
      </c>
      <c r="C64">
        <v>41079.927113196507</v>
      </c>
    </row>
    <row r="65" spans="2:3" x14ac:dyDescent="0.25">
      <c r="B65">
        <v>4100</v>
      </c>
      <c r="C65">
        <v>41134.558231554627</v>
      </c>
    </row>
    <row r="66" spans="2:3" x14ac:dyDescent="0.25">
      <c r="B66">
        <v>4150</v>
      </c>
      <c r="C66">
        <v>41302.236040957796</v>
      </c>
    </row>
    <row r="67" spans="2:3" x14ac:dyDescent="0.25">
      <c r="B67">
        <v>4200</v>
      </c>
      <c r="C67">
        <v>41595.697835772204</v>
      </c>
    </row>
    <row r="68" spans="2:3" x14ac:dyDescent="0.25">
      <c r="B68">
        <v>4250</v>
      </c>
      <c r="C68">
        <v>41765.212344228843</v>
      </c>
    </row>
    <row r="69" spans="2:3" x14ac:dyDescent="0.25">
      <c r="B69">
        <v>4300</v>
      </c>
      <c r="C69">
        <v>42020.368285295357</v>
      </c>
    </row>
    <row r="70" spans="2:3" x14ac:dyDescent="0.25">
      <c r="B70">
        <v>4350</v>
      </c>
      <c r="C70">
        <v>42369.623017404047</v>
      </c>
    </row>
    <row r="71" spans="2:3" x14ac:dyDescent="0.25">
      <c r="B71">
        <v>4400</v>
      </c>
      <c r="C71">
        <v>42802.127201959935</v>
      </c>
    </row>
    <row r="72" spans="2:3" x14ac:dyDescent="0.25">
      <c r="B72">
        <v>4450</v>
      </c>
      <c r="C72">
        <v>43331.852565948924</v>
      </c>
    </row>
    <row r="73" spans="2:3" x14ac:dyDescent="0.25">
      <c r="B73">
        <v>4500</v>
      </c>
      <c r="C73">
        <v>43557.702478629581</v>
      </c>
    </row>
    <row r="74" spans="2:3" x14ac:dyDescent="0.25">
      <c r="B74">
        <v>4550</v>
      </c>
      <c r="C74">
        <v>43951.499298481693</v>
      </c>
    </row>
    <row r="75" spans="2:3" x14ac:dyDescent="0.25">
      <c r="B75">
        <v>4600</v>
      </c>
      <c r="C75">
        <v>44089.0637861941</v>
      </c>
    </row>
    <row r="76" spans="2:3" x14ac:dyDescent="0.25">
      <c r="B76">
        <v>4650</v>
      </c>
      <c r="C76">
        <v>44117.82307625706</v>
      </c>
    </row>
    <row r="77" spans="2:3" x14ac:dyDescent="0.25">
      <c r="B77">
        <v>4700</v>
      </c>
      <c r="C77">
        <v>44155.364350631535</v>
      </c>
    </row>
    <row r="78" spans="2:3" x14ac:dyDescent="0.25">
      <c r="B78">
        <v>4750</v>
      </c>
      <c r="C78">
        <v>44089.875350892151</v>
      </c>
    </row>
    <row r="79" spans="2:3" x14ac:dyDescent="0.25">
      <c r="B79">
        <v>4800</v>
      </c>
      <c r="C79">
        <v>43906.914496806785</v>
      </c>
    </row>
    <row r="80" spans="2:3" x14ac:dyDescent="0.25">
      <c r="B80">
        <v>4850</v>
      </c>
      <c r="C80">
        <v>43603.577241035069</v>
      </c>
    </row>
    <row r="81" spans="2:3" x14ac:dyDescent="0.25">
      <c r="B81">
        <v>4900</v>
      </c>
      <c r="C81">
        <v>43379.995438115802</v>
      </c>
    </row>
    <row r="82" spans="2:3" x14ac:dyDescent="0.25">
      <c r="B82">
        <v>4950</v>
      </c>
      <c r="C82">
        <v>43274.188758455981</v>
      </c>
    </row>
    <row r="83" spans="2:3" x14ac:dyDescent="0.25">
      <c r="B83">
        <v>5000</v>
      </c>
      <c r="C83">
        <v>43186.347558375084</v>
      </c>
    </row>
    <row r="84" spans="2:3" x14ac:dyDescent="0.25">
      <c r="B84">
        <v>5050</v>
      </c>
      <c r="C84">
        <v>42845.511315021053</v>
      </c>
    </row>
    <row r="85" spans="2:3" x14ac:dyDescent="0.25">
      <c r="B85">
        <v>5100</v>
      </c>
      <c r="C85">
        <v>42514.512944364622</v>
      </c>
    </row>
    <row r="86" spans="2:3" x14ac:dyDescent="0.25">
      <c r="B86">
        <v>5150</v>
      </c>
      <c r="C86">
        <v>42168.92648469111</v>
      </c>
    </row>
    <row r="87" spans="2:3" x14ac:dyDescent="0.25">
      <c r="B87">
        <v>5200</v>
      </c>
      <c r="C87">
        <v>42113.98526319048</v>
      </c>
    </row>
    <row r="88" spans="2:3" x14ac:dyDescent="0.25">
      <c r="B88">
        <v>5250</v>
      </c>
      <c r="C88">
        <v>41753.927323532815</v>
      </c>
    </row>
    <row r="89" spans="2:3" x14ac:dyDescent="0.25">
      <c r="B89">
        <v>5300</v>
      </c>
      <c r="C89">
        <v>41558.9108894276</v>
      </c>
    </row>
    <row r="90" spans="2:3" x14ac:dyDescent="0.25">
      <c r="B90">
        <v>5350</v>
      </c>
      <c r="C90">
        <v>41404.905809489996</v>
      </c>
    </row>
    <row r="91" spans="2:3" x14ac:dyDescent="0.25">
      <c r="B91">
        <v>5400</v>
      </c>
      <c r="C91">
        <v>41350.670222137342</v>
      </c>
    </row>
    <row r="92" spans="2:3" x14ac:dyDescent="0.25">
      <c r="B92">
        <v>5450</v>
      </c>
      <c r="C92">
        <v>41402.145635237997</v>
      </c>
    </row>
    <row r="93" spans="2:3" x14ac:dyDescent="0.25">
      <c r="B93">
        <v>5500</v>
      </c>
      <c r="C93">
        <v>41651.268660622809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DB2659-A537-4F56-BCA1-5378162B9427}">
  <ds:schemaRefs>
    <ds:schemaRef ds:uri="http://schemas.microsoft.com/office/2006/documentManagement/types"/>
    <ds:schemaRef ds:uri="1684eeaa-63d5-4a8a-805f-2a73dd5a7c6a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24cecc8-5b1a-4f4b-aa1d-4508502f11c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802D45-A70B-421F-AFE5-CCC1538239C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684eeaa-63d5-4a8a-805f-2a73dd5a7c6a"/>
    <ds:schemaRef ds:uri="224cecc8-5b1a-4f4b-aa1d-4508502f11c0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GrE HnD BsC</vt:lpstr>
      <vt:lpstr>Sheet1</vt:lpstr>
      <vt:lpstr>Sheet2</vt:lpstr>
      <vt:lpstr>Sheet3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Sky Pratt (2203284)</cp:lastModifiedBy>
  <cp:revision/>
  <cp:lastPrinted>2025-03-19T21:06:10Z</cp:lastPrinted>
  <dcterms:created xsi:type="dcterms:W3CDTF">2019-10-18T15:00:30Z</dcterms:created>
  <dcterms:modified xsi:type="dcterms:W3CDTF">2025-03-25T00:11:58Z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