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lan\OneDrive\Desktop\Ameed Akano\"/>
    </mc:Choice>
  </mc:AlternateContent>
  <xr:revisionPtr revIDLastSave="0" documentId="8_{CE097C93-E804-4124-83D9-70135BCF92E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4" i="2" l="1"/>
  <c r="V55" i="2"/>
  <c r="S64" i="2"/>
  <c r="P27" i="1"/>
  <c r="P29" i="1"/>
  <c r="P30" i="1"/>
  <c r="P31" i="1"/>
  <c r="P35" i="1"/>
  <c r="P36" i="1"/>
  <c r="P26" i="1"/>
  <c r="P19" i="1"/>
  <c r="E19" i="1"/>
  <c r="F19" i="1"/>
  <c r="G19" i="1"/>
  <c r="H19" i="1"/>
  <c r="I19" i="1"/>
  <c r="J19" i="1"/>
  <c r="K19" i="1"/>
  <c r="L19" i="1"/>
  <c r="M19" i="1"/>
  <c r="N19" i="1"/>
  <c r="O19" i="1"/>
  <c r="D19" i="1"/>
  <c r="G16" i="1"/>
  <c r="H16" i="1"/>
  <c r="I16" i="1"/>
  <c r="J16" i="1"/>
  <c r="K16" i="1"/>
  <c r="L16" i="1"/>
  <c r="M16" i="1"/>
  <c r="N16" i="1"/>
  <c r="O16" i="1"/>
  <c r="F16" i="1"/>
  <c r="E16" i="1"/>
  <c r="F40" i="1"/>
  <c r="F47" i="1" s="1"/>
  <c r="N40" i="1"/>
  <c r="N47" i="1" s="1"/>
  <c r="D38" i="1"/>
  <c r="P38" i="1" s="1"/>
  <c r="O30" i="1"/>
  <c r="N30" i="1"/>
  <c r="M30" i="1"/>
  <c r="L30" i="1"/>
  <c r="K30" i="1"/>
  <c r="J30" i="1"/>
  <c r="I30" i="1"/>
  <c r="H30" i="1"/>
  <c r="G30" i="1"/>
  <c r="F30" i="1"/>
  <c r="E30" i="1"/>
  <c r="D30" i="1"/>
  <c r="L27" i="1"/>
  <c r="L33" i="1"/>
  <c r="L40" i="1" s="1"/>
  <c r="L47" i="1" s="1"/>
  <c r="E33" i="1"/>
  <c r="E40" i="1" s="1"/>
  <c r="E47" i="1" s="1"/>
  <c r="F33" i="1"/>
  <c r="G33" i="1"/>
  <c r="G40" i="1" s="1"/>
  <c r="G47" i="1" s="1"/>
  <c r="H33" i="1"/>
  <c r="H40" i="1" s="1"/>
  <c r="H47" i="1" s="1"/>
  <c r="I33" i="1"/>
  <c r="I40" i="1" s="1"/>
  <c r="I47" i="1" s="1"/>
  <c r="J33" i="1"/>
  <c r="J40" i="1" s="1"/>
  <c r="J47" i="1" s="1"/>
  <c r="K33" i="1"/>
  <c r="K40" i="1" s="1"/>
  <c r="K47" i="1" s="1"/>
  <c r="M33" i="1"/>
  <c r="M40" i="1" s="1"/>
  <c r="M47" i="1" s="1"/>
  <c r="N33" i="1"/>
  <c r="O33" i="1"/>
  <c r="O40" i="1" s="1"/>
  <c r="O47" i="1" s="1"/>
  <c r="D33" i="1"/>
  <c r="P33" i="1" s="1"/>
  <c r="P12" i="1"/>
  <c r="D40" i="1" l="1"/>
  <c r="D47" i="1" l="1"/>
  <c r="P47" i="1" s="1"/>
  <c r="D50" i="1"/>
  <c r="P40" i="1"/>
  <c r="E44" i="1" l="1"/>
  <c r="E50" i="1" l="1"/>
  <c r="F44" i="1" l="1"/>
  <c r="F50" i="1" l="1"/>
  <c r="G44" i="1" l="1"/>
  <c r="G50" i="1" l="1"/>
  <c r="H44" i="1" l="1"/>
  <c r="H50" i="1" l="1"/>
  <c r="I44" i="1" l="1"/>
  <c r="I50" i="1" l="1"/>
  <c r="J44" i="1" s="1"/>
  <c r="J50" i="1" s="1"/>
  <c r="K44" i="1" s="1"/>
  <c r="K50" i="1" s="1"/>
  <c r="L44" i="1" s="1"/>
  <c r="L50" i="1" s="1"/>
  <c r="M44" i="1" s="1"/>
  <c r="M50" i="1" s="1"/>
  <c r="N44" i="1" s="1"/>
  <c r="N50" i="1" s="1"/>
  <c r="O44" i="1" s="1"/>
  <c r="O50" i="1" s="1"/>
  <c r="P50" i="1" s="1"/>
  <c r="P44" i="1" l="1"/>
</calcChain>
</file>

<file path=xl/sharedStrings.xml><?xml version="1.0" encoding="utf-8"?>
<sst xmlns="http://schemas.openxmlformats.org/spreadsheetml/2006/main" count="221" uniqueCount="79">
  <si>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</si>
  <si>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</si>
  <si>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</si>
  <si>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</si>
  <si>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</si>
  <si>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</si>
  <si>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</si>
  <si>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</si>
  <si>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</si>
  <si>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</si>
  <si>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</si>
  <si>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</si>
  <si>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</si>
  <si>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</si>
  <si>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</si>
  <si>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</si>
  <si>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</si>
  <si>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 xml:space="preserve">  </t>
  </si>
  <si>
    <t>Cash sales</t>
  </si>
  <si>
    <t>Interest Received</t>
  </si>
  <si>
    <t>Total Receipts</t>
  </si>
  <si>
    <t>Payments :</t>
  </si>
  <si>
    <t>Freehold</t>
  </si>
  <si>
    <t>Fixtures and fittings</t>
  </si>
  <si>
    <t>Property expenses</t>
  </si>
  <si>
    <t>Laundry</t>
  </si>
  <si>
    <t>Energy costs</t>
  </si>
  <si>
    <t>Payments to suppliers</t>
  </si>
  <si>
    <t>Wages</t>
  </si>
  <si>
    <t>Salaries</t>
  </si>
  <si>
    <t xml:space="preserve">Vehicles </t>
  </si>
  <si>
    <t>Van</t>
  </si>
  <si>
    <t>Petrol and diesel</t>
  </si>
  <si>
    <t>Rates</t>
  </si>
  <si>
    <t>Marketing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</si>
  <si>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</si>
  <si>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</si>
  <si>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</si>
  <si>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</si>
  <si>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</si>
  <si>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</si>
  <si>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</si>
  <si>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</si>
  <si>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</si>
  <si>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</si>
  <si>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</si>
  <si>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</si>
  <si>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</si>
  <si>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</si>
  <si>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</si>
  <si>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</si>
  <si>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</si>
  <si>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</si>
  <si>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</si>
  <si>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</si>
  <si>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</si>
  <si>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</si>
  <si>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</si>
  <si>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</si>
  <si>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</si>
  <si>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</si>
  <si>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</si>
  <si>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</si>
  <si>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</si>
  <si>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</si>
  <si>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</si>
  <si>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</si>
  <si>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</si>
  <si>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</si>
  <si>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</si>
  <si>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</si>
  <si>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The Continental Hotel Budget Planner</t>
  </si>
  <si>
    <t xml:space="preserve">Monthly Cashflow Budget Forecast </t>
  </si>
  <si>
    <t>January 2022 to January 2023</t>
  </si>
  <si>
    <t>Overdraft</t>
  </si>
  <si>
    <t>wage bill</t>
  </si>
  <si>
    <t xml:space="preserve">utility bill </t>
  </si>
  <si>
    <t xml:space="preserve">Business Rates </t>
  </si>
  <si>
    <t>Magazines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</si>
</sst>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_-;\-[$£-809]* #,##0_-;_-[$£-809]* &quot;-&quot;??_-;_-@_-"/>
  </numFmts>
  <fonts count="11" x14ac:knownFonts="1">
    <font>
      <sz val="10"/>
      <name val="Arial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u/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3" fillId="0" borderId="0" xfId="0" applyFont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2" xfId="0" applyFont="1" applyBorder="1" applyAlignment="1">
      <alignment horizontal="center"/>
    </xf>
    <xf numFmtId="37" fontId="4" fillId="0" borderId="3" xfId="0" applyFont="1" applyBorder="1" applyAlignment="1">
      <alignment horizontal="center"/>
    </xf>
    <xf numFmtId="37" fontId="5" fillId="0" borderId="0" xfId="0" applyFont="1"/>
    <xf numFmtId="37" fontId="5" fillId="0" borderId="1" xfId="0" applyFont="1" applyBorder="1" applyAlignment="1">
      <alignment horizontal="center"/>
    </xf>
    <xf numFmtId="37" fontId="5" fillId="0" borderId="4" xfId="0" applyFont="1" applyBorder="1"/>
    <xf numFmtId="37" fontId="5" fillId="0" borderId="3" xfId="0" applyFont="1" applyBorder="1"/>
    <xf numFmtId="37" fontId="4" fillId="0" borderId="2" xfId="0" applyFont="1" applyBorder="1"/>
    <xf numFmtId="37" fontId="5" fillId="0" borderId="1" xfId="0" applyFont="1" applyBorder="1"/>
    <xf numFmtId="37" fontId="5" fillId="0" borderId="2" xfId="0" applyFont="1" applyBorder="1"/>
    <xf numFmtId="37" fontId="6" fillId="0" borderId="0" xfId="0" applyFont="1"/>
    <xf numFmtId="37" fontId="7" fillId="0" borderId="0" xfId="0" applyFont="1"/>
    <xf numFmtId="37" fontId="7" fillId="2" borderId="5" xfId="0" applyFont="1" applyFill="1" applyBorder="1"/>
    <xf numFmtId="37" fontId="7" fillId="2" borderId="6" xfId="0" applyFont="1" applyFill="1" applyBorder="1"/>
    <xf numFmtId="37" fontId="7" fillId="2" borderId="7" xfId="0" applyFont="1" applyFill="1" applyBorder="1"/>
    <xf numFmtId="37" fontId="7" fillId="2" borderId="10" xfId="0" applyFont="1" applyFill="1" applyBorder="1"/>
    <xf numFmtId="37" fontId="7" fillId="2" borderId="11" xfId="0" applyFont="1" applyFill="1" applyBorder="1"/>
    <xf numFmtId="37" fontId="7" fillId="2" borderId="12" xfId="0" applyFont="1" applyFill="1" applyBorder="1"/>
    <xf numFmtId="37" fontId="7" fillId="2" borderId="8" xfId="0" applyFont="1" applyFill="1" applyBorder="1"/>
    <xf numFmtId="37" fontId="7" fillId="2" borderId="0" xfId="0" applyFont="1" applyFill="1"/>
    <xf numFmtId="37" fontId="7" fillId="2" borderId="9" xfId="0" applyFont="1" applyFill="1" applyBorder="1"/>
    <xf numFmtId="37" fontId="8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7" fillId="3" borderId="5" xfId="0" applyFont="1" applyFill="1" applyBorder="1"/>
    <xf numFmtId="37" fontId="7" fillId="3" borderId="6" xfId="0" applyFont="1" applyFill="1" applyBorder="1"/>
    <xf numFmtId="37" fontId="7" fillId="3" borderId="7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8" xfId="0" applyFont="1" applyFill="1" applyBorder="1"/>
    <xf numFmtId="37" fontId="7" fillId="3" borderId="0" xfId="0" applyFont="1" applyFill="1"/>
    <xf numFmtId="37" fontId="7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164" fontId="7" fillId="0" borderId="0" xfId="0" applyNumberFormat="1" applyFont="1"/>
    <xf numFmtId="164" fontId="8" fillId="3" borderId="6" xfId="0" applyNumberFormat="1" applyFont="1" applyFill="1" applyBorder="1" applyAlignment="1">
      <alignment horizontal="center"/>
    </xf>
    <xf numFmtId="164" fontId="8" fillId="3" borderId="7" xfId="0" applyNumberFormat="1" applyFont="1" applyFill="1" applyBorder="1" applyAlignment="1">
      <alignment horizontal="center"/>
    </xf>
    <xf numFmtId="164" fontId="8" fillId="3" borderId="11" xfId="0" applyNumberFormat="1" applyFont="1" applyFill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4" borderId="0" xfId="0" applyNumberFormat="1" applyFont="1" applyFill="1" applyAlignment="1">
      <alignment horizontal="center"/>
    </xf>
    <xf numFmtId="164" fontId="7" fillId="4" borderId="0" xfId="0" applyNumberFormat="1" applyFont="1" applyFill="1"/>
    <xf numFmtId="164" fontId="8" fillId="2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/>
    <xf numFmtId="37" fontId="9" fillId="0" borderId="0" xfId="0" applyFont="1" applyAlignment="1">
      <alignment horizontal="center" vertical="center"/>
    </xf>
    <xf numFmtId="37" fontId="10" fillId="0" borderId="0" xfId="0" applyFont="1" applyAlignment="1">
      <alignment horizontal="center" vertical="center"/>
    </xf>
    <xf numFmtId="37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2"/>
  <sheetViews>
    <sheetView tabSelected="1" topLeftCell="A3" workbookViewId="0">
      <selection activeCell="S23" sqref="S23"/>
    </sheetView>
  </sheetViews>
  <sheetFormatPr defaultColWidth="9.1796875" defaultRowHeight="13" x14ac:dyDescent="0.3"/>
  <cols>
    <col min="1" max="1" width="12" style="16" customWidth="1"/>
    <col min="2" max="2" width="8.453125" style="16" customWidth="1"/>
    <col min="3" max="3" width="9.7265625" style="16" customWidth="1"/>
    <col min="4" max="4" width="8.54296875" style="43" bestFit="1" customWidth="1"/>
    <col min="5" max="15" width="9.54296875" style="43" bestFit="1" customWidth="1"/>
    <col min="16" max="16" width="11" style="43" bestFit="1" customWidth="1"/>
    <col min="17" max="19" width="9.1796875" style="16"/>
    <col min="20" max="20" width="9.453125" style="16" bestFit="1" customWidth="1"/>
    <col min="21" max="16384" width="9.1796875" style="16"/>
  </cols>
  <sheetData>
    <row r="1" spans="1:16" ht="17.25" customHeight="1" x14ac:dyDescent="0.4">
      <c r="A1" s="15" t="s">
        <v>0</v>
      </c>
    </row>
    <row r="2" spans="1:16" ht="20" hidden="1" x14ac:dyDescent="0.4">
      <c r="A2" s="15"/>
    </row>
    <row r="4" spans="1:16" ht="42" customHeight="1" x14ac:dyDescent="0.3">
      <c r="A4" s="53" t="s">
        <v>71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ht="21" customHeight="1" x14ac:dyDescent="0.3">
      <c r="A5" s="54" t="s">
        <v>72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1:16" x14ac:dyDescent="0.3">
      <c r="A6" s="55" t="s">
        <v>73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8" spans="1:16" x14ac:dyDescent="0.3">
      <c r="A8" s="17"/>
      <c r="B8" s="18"/>
      <c r="C8" s="19"/>
      <c r="D8" s="44" t="s">
        <v>1</v>
      </c>
      <c r="E8" s="44" t="s">
        <v>2</v>
      </c>
      <c r="F8" s="44" t="s">
        <v>3</v>
      </c>
      <c r="G8" s="44" t="s">
        <v>4</v>
      </c>
      <c r="H8" s="44" t="s">
        <v>5</v>
      </c>
      <c r="I8" s="44" t="s">
        <v>6</v>
      </c>
      <c r="J8" s="44" t="s">
        <v>7</v>
      </c>
      <c r="K8" s="44" t="s">
        <v>8</v>
      </c>
      <c r="L8" s="44" t="s">
        <v>9</v>
      </c>
      <c r="M8" s="44" t="s">
        <v>10</v>
      </c>
      <c r="N8" s="44" t="s">
        <v>11</v>
      </c>
      <c r="O8" s="44" t="s">
        <v>12</v>
      </c>
      <c r="P8" s="45" t="s">
        <v>13</v>
      </c>
    </row>
    <row r="9" spans="1:16" x14ac:dyDescent="0.3">
      <c r="A9" s="20"/>
      <c r="B9" s="21"/>
      <c r="C9" s="22"/>
      <c r="D9" s="46" t="s">
        <v>14</v>
      </c>
      <c r="E9" s="46" t="s">
        <v>14</v>
      </c>
      <c r="F9" s="46" t="s">
        <v>14</v>
      </c>
      <c r="G9" s="46" t="s">
        <v>14</v>
      </c>
      <c r="H9" s="46" t="s">
        <v>14</v>
      </c>
      <c r="I9" s="46" t="s">
        <v>14</v>
      </c>
      <c r="J9" s="46" t="s">
        <v>14</v>
      </c>
      <c r="K9" s="46" t="s">
        <v>14</v>
      </c>
      <c r="L9" s="46" t="s">
        <v>14</v>
      </c>
      <c r="M9" s="46" t="s">
        <v>14</v>
      </c>
      <c r="N9" s="46" t="s">
        <v>14</v>
      </c>
      <c r="O9" s="46" t="s">
        <v>14</v>
      </c>
      <c r="P9" s="47" t="s">
        <v>14</v>
      </c>
    </row>
    <row r="10" spans="1:16" x14ac:dyDescent="0.3">
      <c r="A10" s="17"/>
      <c r="B10" s="18"/>
      <c r="C10" s="19"/>
      <c r="D10" s="48"/>
      <c r="E10" s="48"/>
      <c r="F10" s="48"/>
      <c r="G10" s="48"/>
      <c r="H10" s="48"/>
      <c r="I10" s="48"/>
    </row>
    <row r="11" spans="1:16" x14ac:dyDescent="0.3">
      <c r="A11" s="23"/>
      <c r="B11" s="24"/>
      <c r="C11" s="25"/>
      <c r="D11" s="48"/>
      <c r="E11" s="48"/>
      <c r="F11" s="48"/>
      <c r="G11" s="48"/>
      <c r="H11" s="48"/>
      <c r="I11" s="48"/>
    </row>
    <row r="12" spans="1:16" x14ac:dyDescent="0.3">
      <c r="A12" s="26" t="s">
        <v>15</v>
      </c>
      <c r="B12" s="27"/>
      <c r="C12" s="28"/>
      <c r="D12" s="49">
        <v>75000</v>
      </c>
      <c r="E12" s="49">
        <v>46000</v>
      </c>
      <c r="F12" s="49">
        <v>75000</v>
      </c>
      <c r="G12" s="49">
        <v>30000</v>
      </c>
      <c r="H12" s="49">
        <v>32000</v>
      </c>
      <c r="I12" s="49">
        <v>39000</v>
      </c>
      <c r="J12" s="50">
        <v>46500</v>
      </c>
      <c r="K12" s="50">
        <v>46900</v>
      </c>
      <c r="L12" s="50">
        <v>54000</v>
      </c>
      <c r="M12" s="50">
        <v>39000</v>
      </c>
      <c r="N12" s="50">
        <v>40900</v>
      </c>
      <c r="O12" s="50">
        <v>40800</v>
      </c>
      <c r="P12" s="50">
        <f>SUM(D12:O12)</f>
        <v>565100</v>
      </c>
    </row>
    <row r="13" spans="1:16" x14ac:dyDescent="0.3">
      <c r="A13" s="17"/>
      <c r="B13" s="18"/>
      <c r="C13" s="19"/>
      <c r="D13" s="48"/>
      <c r="E13" s="48"/>
      <c r="F13" s="48"/>
      <c r="G13" s="48"/>
      <c r="H13" s="48"/>
      <c r="I13" s="48"/>
    </row>
    <row r="14" spans="1:16" x14ac:dyDescent="0.3">
      <c r="A14" s="23" t="s">
        <v>16</v>
      </c>
      <c r="B14" s="24"/>
      <c r="C14" s="25"/>
      <c r="D14" s="43">
        <v>0</v>
      </c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</row>
    <row r="15" spans="1:16" x14ac:dyDescent="0.3">
      <c r="A15" s="23" t="s">
        <v>18</v>
      </c>
      <c r="B15" s="24"/>
      <c r="C15" s="25"/>
      <c r="D15" s="43">
        <v>6800</v>
      </c>
      <c r="E15" s="43">
        <v>6800</v>
      </c>
      <c r="F15" s="43">
        <v>6800</v>
      </c>
      <c r="G15" s="43">
        <v>6800</v>
      </c>
      <c r="H15" s="43">
        <v>6800</v>
      </c>
      <c r="I15" s="43">
        <v>6800</v>
      </c>
      <c r="J15" s="43">
        <v>6800</v>
      </c>
      <c r="K15" s="43">
        <v>6800</v>
      </c>
      <c r="L15" s="43">
        <v>6800</v>
      </c>
      <c r="M15" s="43">
        <v>6800</v>
      </c>
      <c r="N15" s="43">
        <v>6800</v>
      </c>
      <c r="O15" s="43">
        <v>6800</v>
      </c>
      <c r="P15" s="43">
        <v>6800</v>
      </c>
    </row>
    <row r="16" spans="1:16" x14ac:dyDescent="0.3">
      <c r="A16" s="23" t="s">
        <v>19</v>
      </c>
      <c r="B16" s="24"/>
      <c r="C16" s="25"/>
      <c r="E16" s="43">
        <f>(D12-6000)*0.02</f>
        <v>1380</v>
      </c>
      <c r="F16" s="43">
        <f>E12*0.02</f>
        <v>920</v>
      </c>
      <c r="G16" s="43">
        <f t="shared" ref="G16:O16" si="0">F12*0.02</f>
        <v>1500</v>
      </c>
      <c r="H16" s="43">
        <f t="shared" si="0"/>
        <v>600</v>
      </c>
      <c r="I16" s="43">
        <f t="shared" si="0"/>
        <v>640</v>
      </c>
      <c r="J16" s="43">
        <f t="shared" si="0"/>
        <v>780</v>
      </c>
      <c r="K16" s="43">
        <f t="shared" si="0"/>
        <v>930</v>
      </c>
      <c r="L16" s="43">
        <f t="shared" si="0"/>
        <v>938</v>
      </c>
      <c r="M16" s="43">
        <f t="shared" si="0"/>
        <v>1080</v>
      </c>
      <c r="N16" s="43">
        <f t="shared" si="0"/>
        <v>780</v>
      </c>
      <c r="O16" s="43">
        <f t="shared" si="0"/>
        <v>818</v>
      </c>
      <c r="P16" s="43">
        <v>6800</v>
      </c>
    </row>
    <row r="17" spans="1:16" x14ac:dyDescent="0.3">
      <c r="A17" s="23" t="s">
        <v>0</v>
      </c>
      <c r="B17" s="24"/>
      <c r="C17" s="25"/>
    </row>
    <row r="18" spans="1:16" x14ac:dyDescent="0.3">
      <c r="A18" s="23"/>
      <c r="B18" s="24"/>
      <c r="C18" s="25"/>
      <c r="D18" s="48"/>
      <c r="E18" s="48"/>
      <c r="F18" s="48"/>
      <c r="G18" s="48"/>
      <c r="H18" s="48"/>
      <c r="I18" s="48"/>
    </row>
    <row r="19" spans="1:16" ht="13.5" thickBot="1" x14ac:dyDescent="0.35">
      <c r="A19" s="26" t="s">
        <v>20</v>
      </c>
      <c r="B19" s="29"/>
      <c r="C19" s="30"/>
      <c r="D19" s="51">
        <f>SUM(D11:D18)</f>
        <v>81800</v>
      </c>
      <c r="E19" s="51">
        <f t="shared" ref="E19:O19" si="1">SUM(E11:E18)</f>
        <v>54180</v>
      </c>
      <c r="F19" s="51">
        <f t="shared" si="1"/>
        <v>82720</v>
      </c>
      <c r="G19" s="51">
        <f t="shared" si="1"/>
        <v>38300</v>
      </c>
      <c r="H19" s="51">
        <f t="shared" si="1"/>
        <v>39400</v>
      </c>
      <c r="I19" s="51">
        <f t="shared" si="1"/>
        <v>46440</v>
      </c>
      <c r="J19" s="51">
        <f t="shared" si="1"/>
        <v>54080</v>
      </c>
      <c r="K19" s="51">
        <f t="shared" si="1"/>
        <v>54630</v>
      </c>
      <c r="L19" s="51">
        <f t="shared" si="1"/>
        <v>61738</v>
      </c>
      <c r="M19" s="51">
        <f t="shared" si="1"/>
        <v>46880</v>
      </c>
      <c r="N19" s="51">
        <f t="shared" si="1"/>
        <v>48480</v>
      </c>
      <c r="O19" s="51">
        <f t="shared" si="1"/>
        <v>48418</v>
      </c>
      <c r="P19" s="52">
        <f>SUM(D19:O19)</f>
        <v>657066</v>
      </c>
    </row>
    <row r="20" spans="1:16" x14ac:dyDescent="0.3">
      <c r="A20" s="23"/>
      <c r="B20" s="24"/>
      <c r="C20" s="25"/>
      <c r="D20" s="48"/>
      <c r="E20" s="48"/>
      <c r="F20" s="48"/>
      <c r="G20" s="48"/>
      <c r="H20" s="48"/>
      <c r="I20" s="48"/>
    </row>
    <row r="21" spans="1:16" x14ac:dyDescent="0.3">
      <c r="A21" s="23"/>
      <c r="B21" s="24"/>
      <c r="C21" s="25"/>
      <c r="D21" s="48"/>
      <c r="E21" s="48"/>
      <c r="F21" s="48"/>
      <c r="G21" s="48"/>
      <c r="H21" s="48"/>
      <c r="I21" s="48"/>
    </row>
    <row r="22" spans="1:16" x14ac:dyDescent="0.3">
      <c r="A22" s="23"/>
      <c r="B22" s="24"/>
      <c r="C22" s="25"/>
      <c r="D22" s="48"/>
      <c r="E22" s="48"/>
      <c r="F22" s="48"/>
      <c r="G22" s="48"/>
      <c r="H22" s="48"/>
      <c r="I22" s="48"/>
    </row>
    <row r="23" spans="1:16" x14ac:dyDescent="0.3">
      <c r="A23" s="26" t="s">
        <v>21</v>
      </c>
      <c r="B23" s="27"/>
      <c r="C23" s="28"/>
      <c r="D23" s="49"/>
      <c r="E23" s="49"/>
      <c r="F23" s="49"/>
      <c r="G23" s="49"/>
      <c r="H23" s="49"/>
      <c r="I23" s="49"/>
      <c r="J23" s="50"/>
      <c r="K23" s="50"/>
      <c r="L23" s="50"/>
      <c r="M23" s="50"/>
      <c r="N23" s="50"/>
      <c r="O23" s="50"/>
      <c r="P23" s="50"/>
    </row>
    <row r="24" spans="1:16" x14ac:dyDescent="0.3">
      <c r="A24" s="23"/>
      <c r="B24" s="24"/>
      <c r="C24" s="25"/>
      <c r="D24" s="48"/>
      <c r="E24" s="48"/>
      <c r="F24" s="48"/>
      <c r="G24" s="48"/>
      <c r="H24" s="48"/>
      <c r="I24" s="48"/>
    </row>
    <row r="25" spans="1:16" x14ac:dyDescent="0.3">
      <c r="A25" s="23" t="s">
        <v>22</v>
      </c>
      <c r="B25" s="24"/>
      <c r="C25" s="25"/>
      <c r="D25" s="43" t="s">
        <v>0</v>
      </c>
      <c r="F25" s="43" t="s">
        <v>0</v>
      </c>
    </row>
    <row r="26" spans="1:16" x14ac:dyDescent="0.3">
      <c r="A26" s="23" t="s">
        <v>23</v>
      </c>
      <c r="B26" s="24"/>
      <c r="C26" s="25"/>
      <c r="D26" s="43" t="s">
        <v>0</v>
      </c>
      <c r="F26" s="43" t="s">
        <v>0</v>
      </c>
      <c r="H26" s="43">
        <v>1750</v>
      </c>
      <c r="I26" s="43">
        <v>1750</v>
      </c>
      <c r="J26" s="43">
        <v>1750</v>
      </c>
      <c r="K26" s="43">
        <v>1750</v>
      </c>
      <c r="L26" s="43" t="s">
        <v>0</v>
      </c>
      <c r="M26" s="43" t="s">
        <v>0</v>
      </c>
      <c r="O26" s="43" t="s">
        <v>0</v>
      </c>
      <c r="P26" s="43">
        <f>SUM(D26:O26)</f>
        <v>7000</v>
      </c>
    </row>
    <row r="27" spans="1:16" x14ac:dyDescent="0.3">
      <c r="A27" s="23" t="s">
        <v>24</v>
      </c>
      <c r="B27" s="24"/>
      <c r="C27" s="25"/>
      <c r="D27" s="43">
        <v>1500</v>
      </c>
      <c r="E27" s="43">
        <v>1500</v>
      </c>
      <c r="F27" s="43">
        <v>1500</v>
      </c>
      <c r="G27" s="43">
        <v>1500</v>
      </c>
      <c r="H27" s="43">
        <v>1500</v>
      </c>
      <c r="I27" s="43">
        <v>1500</v>
      </c>
      <c r="J27" s="43">
        <v>1500</v>
      </c>
      <c r="K27" s="43">
        <v>1500</v>
      </c>
      <c r="L27" s="43">
        <f>2500+1500</f>
        <v>4000</v>
      </c>
      <c r="M27" s="43">
        <v>1500</v>
      </c>
      <c r="N27" s="43">
        <v>1500</v>
      </c>
      <c r="O27" s="43">
        <v>1500</v>
      </c>
      <c r="P27" s="43">
        <f t="shared" ref="P27:P50" si="2">SUM(D27:O27)</f>
        <v>20500</v>
      </c>
    </row>
    <row r="28" spans="1:16" x14ac:dyDescent="0.3">
      <c r="A28" s="23" t="s">
        <v>25</v>
      </c>
      <c r="B28" s="24"/>
      <c r="C28" s="25"/>
      <c r="D28" s="43" t="s">
        <v>0</v>
      </c>
      <c r="E28" s="43" t="s">
        <v>0</v>
      </c>
      <c r="F28" s="43" t="s">
        <v>0</v>
      </c>
      <c r="G28" s="43" t="s">
        <v>0</v>
      </c>
      <c r="H28" s="43" t="s">
        <v>0</v>
      </c>
      <c r="I28" s="43" t="s">
        <v>0</v>
      </c>
      <c r="J28" s="43" t="s">
        <v>0</v>
      </c>
      <c r="K28" s="43" t="s">
        <v>0</v>
      </c>
      <c r="L28" s="43" t="s">
        <v>17</v>
      </c>
      <c r="M28" s="43" t="s">
        <v>0</v>
      </c>
      <c r="N28" s="43" t="s">
        <v>0</v>
      </c>
      <c r="O28" s="43" t="s">
        <v>0</v>
      </c>
    </row>
    <row r="29" spans="1:16" x14ac:dyDescent="0.3">
      <c r="A29" s="23" t="s">
        <v>26</v>
      </c>
      <c r="B29" s="24"/>
      <c r="C29" s="25"/>
      <c r="D29" s="43">
        <v>800</v>
      </c>
      <c r="E29" s="43">
        <v>800</v>
      </c>
      <c r="F29" s="43">
        <v>800</v>
      </c>
      <c r="G29" s="43">
        <v>800</v>
      </c>
      <c r="H29" s="43">
        <v>800</v>
      </c>
      <c r="I29" s="43">
        <v>800</v>
      </c>
      <c r="J29" s="43">
        <v>800</v>
      </c>
      <c r="K29" s="43">
        <v>800</v>
      </c>
      <c r="L29" s="43">
        <v>800</v>
      </c>
      <c r="M29" s="43">
        <v>800</v>
      </c>
      <c r="N29" s="43">
        <v>800</v>
      </c>
      <c r="O29" s="43">
        <v>800</v>
      </c>
      <c r="P29" s="43">
        <f t="shared" si="2"/>
        <v>9600</v>
      </c>
    </row>
    <row r="30" spans="1:16" x14ac:dyDescent="0.3">
      <c r="A30" s="23" t="s">
        <v>27</v>
      </c>
      <c r="B30" s="24"/>
      <c r="C30" s="25"/>
      <c r="D30" s="43">
        <f>250</f>
        <v>250</v>
      </c>
      <c r="E30" s="43">
        <f>300+150+250+3000</f>
        <v>3700</v>
      </c>
      <c r="F30" s="43">
        <f>150+250+3000</f>
        <v>3400</v>
      </c>
      <c r="G30" s="43">
        <f>250+150+250+3000+3000</f>
        <v>6650</v>
      </c>
      <c r="H30" s="43">
        <f>300+150+250+3000</f>
        <v>3700</v>
      </c>
      <c r="I30" s="43">
        <f>250+150+250+3000</f>
        <v>3650</v>
      </c>
      <c r="J30" s="43">
        <f>150+250+3000</f>
        <v>3400</v>
      </c>
      <c r="K30" s="43">
        <f>300+250+150+250+3000</f>
        <v>3950</v>
      </c>
      <c r="L30" s="43">
        <f>150+250+3000</f>
        <v>3400</v>
      </c>
      <c r="M30" s="43">
        <f>250+150+250+3000</f>
        <v>3650</v>
      </c>
      <c r="N30" s="43">
        <f>300+150+250+3000</f>
        <v>3700</v>
      </c>
      <c r="O30" s="43">
        <f>250+150+250+3000</f>
        <v>3650</v>
      </c>
      <c r="P30" s="43">
        <f t="shared" si="2"/>
        <v>43100</v>
      </c>
    </row>
    <row r="31" spans="1:16" x14ac:dyDescent="0.3">
      <c r="A31" s="23" t="s">
        <v>28</v>
      </c>
      <c r="B31" s="24"/>
      <c r="C31" s="25"/>
      <c r="D31" s="43">
        <v>3000</v>
      </c>
      <c r="E31" s="43">
        <v>3000</v>
      </c>
      <c r="F31" s="43">
        <v>3000</v>
      </c>
      <c r="G31" s="43">
        <v>3000</v>
      </c>
      <c r="H31" s="43">
        <v>3000</v>
      </c>
      <c r="I31" s="43">
        <v>3000</v>
      </c>
      <c r="J31" s="43">
        <v>3000</v>
      </c>
      <c r="K31" s="43">
        <v>3000</v>
      </c>
      <c r="L31" s="43">
        <v>3000</v>
      </c>
      <c r="M31" s="43">
        <v>3000</v>
      </c>
      <c r="N31" s="43">
        <v>3000</v>
      </c>
      <c r="O31" s="43">
        <v>3000</v>
      </c>
      <c r="P31" s="43">
        <f t="shared" si="2"/>
        <v>36000</v>
      </c>
    </row>
    <row r="32" spans="1:16" x14ac:dyDescent="0.3">
      <c r="A32" s="23" t="s">
        <v>29</v>
      </c>
      <c r="B32" s="24"/>
      <c r="C32" s="25"/>
      <c r="D32" s="43" t="s">
        <v>0</v>
      </c>
      <c r="E32" s="43" t="s">
        <v>0</v>
      </c>
      <c r="F32" s="43" t="s">
        <v>0</v>
      </c>
      <c r="G32" s="43" t="s">
        <v>0</v>
      </c>
      <c r="H32" s="43" t="s">
        <v>0</v>
      </c>
      <c r="I32" s="43" t="s">
        <v>0</v>
      </c>
      <c r="J32" s="43" t="s">
        <v>0</v>
      </c>
      <c r="K32" s="43" t="s">
        <v>0</v>
      </c>
      <c r="L32" s="43" t="s">
        <v>0</v>
      </c>
      <c r="M32" s="43" t="s">
        <v>0</v>
      </c>
      <c r="N32" s="43" t="s">
        <v>0</v>
      </c>
      <c r="O32" s="43" t="s">
        <v>0</v>
      </c>
    </row>
    <row r="33" spans="1:16" x14ac:dyDescent="0.3">
      <c r="A33" s="23" t="s">
        <v>30</v>
      </c>
      <c r="B33" s="24"/>
      <c r="C33" s="25"/>
      <c r="D33" s="43">
        <f>275+Sheet2!$V$55</f>
        <v>415</v>
      </c>
      <c r="E33" s="43">
        <f>275+Sheet2!$V$55</f>
        <v>415</v>
      </c>
      <c r="F33" s="43">
        <f>275+Sheet2!$V$55</f>
        <v>415</v>
      </c>
      <c r="G33" s="43">
        <f>275+Sheet2!$V$55</f>
        <v>415</v>
      </c>
      <c r="H33" s="43">
        <f>275+Sheet2!$V$55</f>
        <v>415</v>
      </c>
      <c r="I33" s="43">
        <f>275+Sheet2!$V$55</f>
        <v>415</v>
      </c>
      <c r="J33" s="43">
        <f>275+Sheet2!$V$55</f>
        <v>415</v>
      </c>
      <c r="K33" s="43">
        <f>275+Sheet2!$V$55</f>
        <v>415</v>
      </c>
      <c r="L33" s="43">
        <f>275+Sheet2!$V$55+4000</f>
        <v>4415</v>
      </c>
      <c r="M33" s="43">
        <f>275+Sheet2!$V$55</f>
        <v>415</v>
      </c>
      <c r="N33" s="43">
        <f>275+Sheet2!$V$55</f>
        <v>415</v>
      </c>
      <c r="O33" s="43">
        <f>275+Sheet2!$V$55</f>
        <v>415</v>
      </c>
      <c r="P33" s="43">
        <f t="shared" si="2"/>
        <v>8980</v>
      </c>
    </row>
    <row r="34" spans="1:16" x14ac:dyDescent="0.3">
      <c r="A34" s="23" t="s">
        <v>31</v>
      </c>
      <c r="B34" s="24"/>
      <c r="C34" s="25"/>
      <c r="D34" s="43" t="s">
        <v>0</v>
      </c>
      <c r="E34" s="43" t="s">
        <v>0</v>
      </c>
      <c r="F34" s="43" t="s">
        <v>0</v>
      </c>
      <c r="G34" s="43" t="s">
        <v>0</v>
      </c>
      <c r="H34" s="43" t="s">
        <v>0</v>
      </c>
      <c r="I34" s="43" t="s">
        <v>0</v>
      </c>
      <c r="J34" s="43" t="s">
        <v>0</v>
      </c>
      <c r="K34" s="43" t="s">
        <v>0</v>
      </c>
      <c r="L34" s="43" t="s">
        <v>0</v>
      </c>
      <c r="M34" s="43" t="s">
        <v>0</v>
      </c>
      <c r="N34" s="43" t="s">
        <v>0</v>
      </c>
      <c r="O34" s="43" t="s">
        <v>0</v>
      </c>
    </row>
    <row r="35" spans="1:16" x14ac:dyDescent="0.3">
      <c r="A35" s="23" t="s">
        <v>32</v>
      </c>
      <c r="B35" s="24"/>
      <c r="C35" s="25"/>
      <c r="D35" s="43">
        <v>500</v>
      </c>
      <c r="E35" s="43">
        <v>500</v>
      </c>
      <c r="F35" s="43">
        <v>500</v>
      </c>
      <c r="G35" s="43">
        <v>500</v>
      </c>
      <c r="H35" s="43">
        <v>500</v>
      </c>
      <c r="I35" s="43">
        <v>500</v>
      </c>
      <c r="J35" s="43">
        <v>500</v>
      </c>
      <c r="K35" s="43">
        <v>500</v>
      </c>
      <c r="L35" s="43">
        <v>500</v>
      </c>
      <c r="M35" s="43">
        <v>500</v>
      </c>
      <c r="N35" s="43">
        <v>500</v>
      </c>
      <c r="O35" s="43">
        <v>500</v>
      </c>
      <c r="P35" s="43">
        <f t="shared" si="2"/>
        <v>6000</v>
      </c>
    </row>
    <row r="36" spans="1:16" x14ac:dyDescent="0.3">
      <c r="A36" s="23" t="s">
        <v>33</v>
      </c>
      <c r="B36" s="24"/>
      <c r="C36" s="25"/>
      <c r="D36" s="43">
        <v>400</v>
      </c>
      <c r="E36" s="43">
        <v>400</v>
      </c>
      <c r="F36" s="43">
        <v>400</v>
      </c>
      <c r="G36" s="43">
        <v>400</v>
      </c>
      <c r="H36" s="43">
        <v>0</v>
      </c>
      <c r="I36" s="43">
        <v>400</v>
      </c>
      <c r="J36" s="43">
        <v>400</v>
      </c>
      <c r="K36" s="43">
        <v>400</v>
      </c>
      <c r="L36" s="43">
        <v>400</v>
      </c>
      <c r="M36" s="43">
        <v>400</v>
      </c>
      <c r="N36" s="43">
        <v>400</v>
      </c>
      <c r="O36" s="43">
        <v>400</v>
      </c>
      <c r="P36" s="43">
        <f t="shared" si="2"/>
        <v>4400</v>
      </c>
    </row>
    <row r="37" spans="1:16" x14ac:dyDescent="0.3">
      <c r="A37" s="23" t="s">
        <v>34</v>
      </c>
      <c r="B37" s="24"/>
      <c r="C37" s="25"/>
      <c r="E37" s="43" t="s">
        <v>17</v>
      </c>
      <c r="F37" s="43" t="s">
        <v>0</v>
      </c>
      <c r="G37" s="43" t="s">
        <v>0</v>
      </c>
      <c r="I37" s="43" t="s">
        <v>0</v>
      </c>
      <c r="J37" s="43" t="s">
        <v>0</v>
      </c>
      <c r="K37" s="43" t="s">
        <v>0</v>
      </c>
      <c r="L37" s="43" t="s">
        <v>0</v>
      </c>
      <c r="M37" s="43" t="s">
        <v>0</v>
      </c>
      <c r="N37" s="43" t="s">
        <v>0</v>
      </c>
    </row>
    <row r="38" spans="1:16" x14ac:dyDescent="0.3">
      <c r="A38" s="23" t="s">
        <v>35</v>
      </c>
      <c r="B38" s="24"/>
      <c r="C38" s="25"/>
      <c r="D38" s="43">
        <f>Sheet2!$T$53*0.058</f>
        <v>348</v>
      </c>
      <c r="P38" s="43">
        <f t="shared" si="2"/>
        <v>348</v>
      </c>
    </row>
    <row r="39" spans="1:16" x14ac:dyDescent="0.3">
      <c r="A39" s="23"/>
      <c r="B39" s="24"/>
      <c r="C39" s="25"/>
      <c r="D39" s="48"/>
      <c r="E39" s="48"/>
      <c r="F39" s="48"/>
      <c r="G39" s="48"/>
      <c r="H39" s="48"/>
      <c r="I39" s="48"/>
    </row>
    <row r="40" spans="1:16" ht="13.5" thickBot="1" x14ac:dyDescent="0.35">
      <c r="A40" s="26" t="s">
        <v>36</v>
      </c>
      <c r="B40" s="29"/>
      <c r="C40" s="30"/>
      <c r="D40" s="51">
        <f>SUM(D25:D38)</f>
        <v>7213</v>
      </c>
      <c r="E40" s="51">
        <f t="shared" ref="E40:O40" si="3">SUM(E25:E38)</f>
        <v>10315</v>
      </c>
      <c r="F40" s="51">
        <f t="shared" si="3"/>
        <v>10015</v>
      </c>
      <c r="G40" s="51">
        <f t="shared" si="3"/>
        <v>13265</v>
      </c>
      <c r="H40" s="51">
        <f t="shared" si="3"/>
        <v>11665</v>
      </c>
      <c r="I40" s="51">
        <f t="shared" si="3"/>
        <v>12015</v>
      </c>
      <c r="J40" s="51">
        <f t="shared" si="3"/>
        <v>11765</v>
      </c>
      <c r="K40" s="51">
        <f t="shared" si="3"/>
        <v>12315</v>
      </c>
      <c r="L40" s="51">
        <f t="shared" si="3"/>
        <v>16515</v>
      </c>
      <c r="M40" s="51">
        <f t="shared" si="3"/>
        <v>10265</v>
      </c>
      <c r="N40" s="51">
        <f t="shared" si="3"/>
        <v>10315</v>
      </c>
      <c r="O40" s="51">
        <f t="shared" si="3"/>
        <v>10265</v>
      </c>
      <c r="P40" s="51">
        <f t="shared" si="2"/>
        <v>135928</v>
      </c>
    </row>
    <row r="41" spans="1:16" x14ac:dyDescent="0.3">
      <c r="A41" s="23"/>
      <c r="B41" s="24"/>
      <c r="C41" s="25"/>
      <c r="D41" s="48"/>
      <c r="E41" s="48"/>
      <c r="F41" s="48"/>
      <c r="G41" s="48"/>
      <c r="H41" s="48"/>
      <c r="I41" s="48"/>
    </row>
    <row r="42" spans="1:16" x14ac:dyDescent="0.3">
      <c r="A42" s="23"/>
      <c r="B42" s="24"/>
      <c r="C42" s="25"/>
      <c r="D42" s="48"/>
      <c r="E42" s="48"/>
      <c r="F42" s="48"/>
      <c r="G42" s="48"/>
      <c r="H42" s="48"/>
      <c r="I42" s="48"/>
    </row>
    <row r="43" spans="1:16" x14ac:dyDescent="0.3">
      <c r="A43" s="23"/>
      <c r="B43" s="24"/>
      <c r="C43" s="25"/>
      <c r="D43" s="48"/>
      <c r="E43" s="48"/>
      <c r="F43" s="48"/>
      <c r="G43" s="48"/>
      <c r="H43" s="48"/>
      <c r="I43" s="48"/>
    </row>
    <row r="44" spans="1:16" x14ac:dyDescent="0.3">
      <c r="A44" s="31" t="s">
        <v>37</v>
      </c>
      <c r="B44" s="32"/>
      <c r="C44" s="33"/>
      <c r="D44" s="48">
        <v>-6000</v>
      </c>
      <c r="E44" s="48">
        <f t="shared" ref="E44:O44" si="4">D50</f>
        <v>68587</v>
      </c>
      <c r="F44" s="48">
        <f t="shared" si="4"/>
        <v>112452</v>
      </c>
      <c r="G44" s="48">
        <f t="shared" si="4"/>
        <v>185157</v>
      </c>
      <c r="H44" s="48">
        <f t="shared" si="4"/>
        <v>210192</v>
      </c>
      <c r="I44" s="48">
        <f t="shared" si="4"/>
        <v>237927</v>
      </c>
      <c r="J44" s="48">
        <f t="shared" si="4"/>
        <v>272352</v>
      </c>
      <c r="K44" s="48">
        <f t="shared" si="4"/>
        <v>314667</v>
      </c>
      <c r="L44" s="48">
        <f t="shared" si="4"/>
        <v>356982</v>
      </c>
      <c r="M44" s="48">
        <f t="shared" si="4"/>
        <v>402205</v>
      </c>
      <c r="N44" s="48">
        <f t="shared" si="4"/>
        <v>438820</v>
      </c>
      <c r="O44" s="48">
        <f t="shared" si="4"/>
        <v>476985</v>
      </c>
      <c r="P44" s="43">
        <f t="shared" si="2"/>
        <v>3070326</v>
      </c>
    </row>
    <row r="45" spans="1:16" x14ac:dyDescent="0.3">
      <c r="A45" s="34"/>
      <c r="B45" s="35"/>
      <c r="C45" s="36"/>
      <c r="D45" s="48"/>
      <c r="E45" s="48"/>
      <c r="F45" s="48"/>
      <c r="G45" s="48"/>
      <c r="H45" s="48"/>
      <c r="I45" s="48"/>
    </row>
    <row r="46" spans="1:16" x14ac:dyDescent="0.3">
      <c r="A46" s="31"/>
      <c r="B46" s="32"/>
      <c r="C46" s="33"/>
      <c r="D46" s="48"/>
      <c r="E46" s="48"/>
      <c r="F46" s="48"/>
      <c r="G46" s="48"/>
      <c r="H46" s="48"/>
      <c r="I46" s="48"/>
    </row>
    <row r="47" spans="1:16" x14ac:dyDescent="0.3">
      <c r="A47" s="37" t="s">
        <v>38</v>
      </c>
      <c r="B47" s="38"/>
      <c r="C47" s="39"/>
      <c r="D47" s="43">
        <f>D19-D40+D44</f>
        <v>68587</v>
      </c>
      <c r="E47" s="43">
        <f>E19-E40</f>
        <v>43865</v>
      </c>
      <c r="F47" s="43">
        <f t="shared" ref="F47:O47" si="5">F19-F40</f>
        <v>72705</v>
      </c>
      <c r="G47" s="43">
        <f t="shared" si="5"/>
        <v>25035</v>
      </c>
      <c r="H47" s="43">
        <f t="shared" si="5"/>
        <v>27735</v>
      </c>
      <c r="I47" s="43">
        <f t="shared" si="5"/>
        <v>34425</v>
      </c>
      <c r="J47" s="43">
        <f t="shared" si="5"/>
        <v>42315</v>
      </c>
      <c r="K47" s="43">
        <f t="shared" si="5"/>
        <v>42315</v>
      </c>
      <c r="L47" s="43">
        <f t="shared" si="5"/>
        <v>45223</v>
      </c>
      <c r="M47" s="43">
        <f t="shared" si="5"/>
        <v>36615</v>
      </c>
      <c r="N47" s="43">
        <f t="shared" si="5"/>
        <v>38165</v>
      </c>
      <c r="O47" s="43">
        <f t="shared" si="5"/>
        <v>38153</v>
      </c>
      <c r="P47" s="43">
        <f t="shared" si="2"/>
        <v>515138</v>
      </c>
    </row>
    <row r="48" spans="1:16" x14ac:dyDescent="0.3">
      <c r="A48" s="34"/>
      <c r="B48" s="35"/>
      <c r="C48" s="36"/>
      <c r="D48" s="48"/>
      <c r="E48" s="48"/>
      <c r="F48" s="48"/>
      <c r="G48" s="48"/>
      <c r="H48" s="48"/>
      <c r="I48" s="48"/>
    </row>
    <row r="49" spans="1:16" x14ac:dyDescent="0.3">
      <c r="A49" s="20"/>
      <c r="B49" s="21"/>
      <c r="C49" s="22"/>
      <c r="D49" s="48"/>
      <c r="E49" s="48"/>
      <c r="F49" s="48"/>
      <c r="G49" s="48"/>
      <c r="H49" s="48"/>
      <c r="I49" s="48"/>
    </row>
    <row r="50" spans="1:16" ht="13.5" thickBot="1" x14ac:dyDescent="0.35">
      <c r="A50" s="40" t="s">
        <v>39</v>
      </c>
      <c r="B50" s="41"/>
      <c r="C50" s="42"/>
      <c r="D50" s="51">
        <f>D19-D40+D44</f>
        <v>68587</v>
      </c>
      <c r="E50" s="51">
        <f t="shared" ref="E50:O50" si="6">E44+E19-E40</f>
        <v>112452</v>
      </c>
      <c r="F50" s="51">
        <f t="shared" si="6"/>
        <v>185157</v>
      </c>
      <c r="G50" s="51">
        <f t="shared" si="6"/>
        <v>210192</v>
      </c>
      <c r="H50" s="51">
        <f t="shared" si="6"/>
        <v>237927</v>
      </c>
      <c r="I50" s="51">
        <f t="shared" si="6"/>
        <v>272352</v>
      </c>
      <c r="J50" s="51">
        <f t="shared" si="6"/>
        <v>314667</v>
      </c>
      <c r="K50" s="51">
        <f t="shared" si="6"/>
        <v>356982</v>
      </c>
      <c r="L50" s="51">
        <f t="shared" si="6"/>
        <v>402205</v>
      </c>
      <c r="M50" s="51">
        <f t="shared" si="6"/>
        <v>438820</v>
      </c>
      <c r="N50" s="51">
        <f t="shared" si="6"/>
        <v>476985</v>
      </c>
      <c r="O50" s="51">
        <f t="shared" si="6"/>
        <v>515138</v>
      </c>
      <c r="P50" s="51">
        <f t="shared" si="2"/>
        <v>3591464</v>
      </c>
    </row>
    <row r="51" spans="1:16" x14ac:dyDescent="0.3">
      <c r="D51" s="48"/>
      <c r="E51" s="48"/>
      <c r="F51" s="48"/>
      <c r="G51" s="48"/>
      <c r="H51" s="48"/>
      <c r="I51" s="48"/>
    </row>
    <row r="52" spans="1:16" x14ac:dyDescent="0.3">
      <c r="D52" s="48"/>
      <c r="E52" s="48"/>
      <c r="F52" s="48"/>
      <c r="G52" s="48"/>
      <c r="H52" s="48"/>
      <c r="I52" s="48"/>
    </row>
  </sheetData>
  <mergeCells count="3">
    <mergeCell ref="A4:P4"/>
    <mergeCell ref="A5:P5"/>
    <mergeCell ref="A6:P6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17"/>
  <sheetViews>
    <sheetView topLeftCell="A31" workbookViewId="0">
      <selection activeCell="K68" sqref="K68"/>
    </sheetView>
  </sheetViews>
  <sheetFormatPr defaultRowHeight="12.5" x14ac:dyDescent="0.25"/>
  <cols>
    <col min="3" max="3" width="10.81640625" customWidth="1"/>
    <col min="4" max="4" width="11.26953125" customWidth="1"/>
    <col min="5" max="5" width="11.453125" customWidth="1"/>
    <col min="6" max="6" width="12.453125" customWidth="1"/>
    <col min="7" max="7" width="11.81640625" customWidth="1"/>
    <col min="8" max="8" width="12.453125" customWidth="1"/>
    <col min="13" max="13" width="13.26953125" customWidth="1"/>
    <col min="14" max="14" width="12.54296875" customWidth="1"/>
    <col min="15" max="15" width="12.1796875" customWidth="1"/>
    <col min="16" max="16" width="12.54296875" customWidth="1"/>
  </cols>
  <sheetData>
    <row r="1" spans="1:16" ht="18" x14ac:dyDescent="0.4">
      <c r="A1" s="1" t="s">
        <v>40</v>
      </c>
      <c r="D1" t="s">
        <v>41</v>
      </c>
    </row>
    <row r="3" spans="1:16" ht="15.5" x14ac:dyDescent="0.35">
      <c r="A3" s="2">
        <v>-1</v>
      </c>
      <c r="B3" s="3"/>
    </row>
    <row r="5" spans="1:16" ht="15.5" x14ac:dyDescent="0.35">
      <c r="A5" s="4"/>
      <c r="B5" s="4"/>
      <c r="C5" s="5" t="s">
        <v>0</v>
      </c>
      <c r="D5" s="5" t="s">
        <v>0</v>
      </c>
      <c r="E5" s="5" t="s">
        <v>1</v>
      </c>
      <c r="F5" s="5" t="s">
        <v>42</v>
      </c>
      <c r="G5" s="5" t="s">
        <v>43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44</v>
      </c>
      <c r="N5" s="5" t="s">
        <v>45</v>
      </c>
      <c r="O5" s="5" t="s">
        <v>46</v>
      </c>
      <c r="P5" s="5" t="s">
        <v>47</v>
      </c>
    </row>
    <row r="6" spans="1:16" ht="15.5" x14ac:dyDescent="0.35">
      <c r="A6" s="4"/>
      <c r="B6" s="4"/>
      <c r="C6" s="5"/>
      <c r="D6" s="5"/>
      <c r="E6" s="5"/>
      <c r="F6" s="5"/>
      <c r="G6" s="5"/>
      <c r="H6" s="5"/>
      <c r="I6" s="5"/>
      <c r="J6" s="5"/>
    </row>
    <row r="7" spans="1:16" ht="16" thickBot="1" x14ac:dyDescent="0.4">
      <c r="A7" s="4" t="s">
        <v>0</v>
      </c>
      <c r="B7" s="4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5" x14ac:dyDescent="0.35">
      <c r="A8" s="4"/>
      <c r="B8" s="4"/>
      <c r="C8" s="5"/>
      <c r="D8" s="5"/>
      <c r="E8" s="5"/>
      <c r="F8" s="5"/>
      <c r="G8" s="5"/>
      <c r="H8" s="5"/>
      <c r="I8" s="5"/>
      <c r="J8" s="5"/>
    </row>
    <row r="9" spans="1:16" ht="15.5" x14ac:dyDescent="0.35">
      <c r="A9" s="4" t="s">
        <v>0</v>
      </c>
      <c r="B9" s="4"/>
      <c r="C9" s="5"/>
      <c r="D9" s="5"/>
      <c r="E9" s="5"/>
      <c r="F9" s="5"/>
      <c r="G9" s="5"/>
      <c r="H9" s="5"/>
      <c r="I9" s="5"/>
      <c r="J9" s="5"/>
    </row>
    <row r="10" spans="1:16" ht="15.5" x14ac:dyDescent="0.35">
      <c r="A10" s="4" t="s">
        <v>0</v>
      </c>
      <c r="B10" s="4"/>
      <c r="C10" s="5"/>
      <c r="D10" s="5"/>
      <c r="E10" s="5"/>
      <c r="F10" s="5"/>
      <c r="G10" s="5"/>
      <c r="H10" s="5"/>
      <c r="I10" s="5"/>
      <c r="J10" s="5"/>
    </row>
    <row r="11" spans="1:16" ht="15.5" x14ac:dyDescent="0.35">
      <c r="A11" s="4"/>
      <c r="B11" s="4"/>
      <c r="C11" s="5"/>
      <c r="D11" s="5"/>
      <c r="E11" s="5"/>
      <c r="F11" s="5"/>
      <c r="G11" s="5"/>
      <c r="H11" s="5"/>
      <c r="I11" s="5"/>
      <c r="J11" s="5"/>
    </row>
    <row r="12" spans="1:16" ht="15.5" x14ac:dyDescent="0.35">
      <c r="A12" s="4" t="s">
        <v>0</v>
      </c>
      <c r="B12" s="4"/>
      <c r="C12" s="5"/>
      <c r="D12" s="5"/>
      <c r="E12" s="5"/>
      <c r="F12" s="5"/>
      <c r="G12" s="5"/>
      <c r="H12" s="5"/>
      <c r="I12" s="5"/>
      <c r="J12" s="5"/>
    </row>
    <row r="13" spans="1:16" ht="15.5" x14ac:dyDescent="0.35">
      <c r="A13" s="4" t="s">
        <v>0</v>
      </c>
      <c r="B13" s="4"/>
      <c r="C13" s="5"/>
      <c r="D13" s="5"/>
      <c r="E13" s="5"/>
      <c r="F13" s="5"/>
      <c r="G13" s="5"/>
      <c r="H13" s="5"/>
      <c r="I13" s="5"/>
      <c r="J13" s="5"/>
    </row>
    <row r="14" spans="1:16" ht="15.5" x14ac:dyDescent="0.35">
      <c r="A14" s="4"/>
      <c r="B14" s="4"/>
      <c r="C14" s="5"/>
      <c r="D14" s="5"/>
      <c r="E14" s="5"/>
      <c r="F14" s="5"/>
      <c r="G14" s="5"/>
      <c r="H14" s="5"/>
      <c r="I14" s="5"/>
      <c r="J14" s="5"/>
    </row>
    <row r="15" spans="1:16" ht="16" thickBot="1" x14ac:dyDescent="0.4">
      <c r="A15" s="4" t="s">
        <v>0</v>
      </c>
      <c r="B15" s="4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6" thickTop="1" x14ac:dyDescent="0.35">
      <c r="A16" s="4" t="s">
        <v>0</v>
      </c>
      <c r="B16" s="4"/>
      <c r="C16" s="5"/>
      <c r="D16" s="5"/>
      <c r="E16" s="5"/>
      <c r="F16" s="5"/>
      <c r="G16" s="5"/>
      <c r="H16" s="5"/>
      <c r="I16" s="5"/>
      <c r="J16" s="5"/>
    </row>
    <row r="17" spans="1:16" ht="15.5" x14ac:dyDescent="0.35">
      <c r="A17" s="4"/>
      <c r="B17" s="4"/>
      <c r="C17" s="5"/>
      <c r="D17" s="5"/>
      <c r="E17" s="5"/>
      <c r="F17" s="5"/>
      <c r="G17" s="5"/>
      <c r="H17" s="5"/>
      <c r="I17" s="5"/>
      <c r="J17" s="5"/>
    </row>
    <row r="18" spans="1:16" ht="15.5" x14ac:dyDescent="0.35">
      <c r="A18" s="4"/>
      <c r="B18" s="4"/>
      <c r="C18" s="5"/>
      <c r="D18" s="5"/>
      <c r="E18" s="5"/>
      <c r="F18" s="5"/>
      <c r="G18" s="5"/>
      <c r="H18" s="5"/>
      <c r="I18" s="5"/>
      <c r="J18" s="5"/>
    </row>
    <row r="19" spans="1:16" ht="16" thickBot="1" x14ac:dyDescent="0.4">
      <c r="A19" s="4" t="s">
        <v>0</v>
      </c>
      <c r="B19" s="4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15.5" x14ac:dyDescent="0.35">
      <c r="A20" s="4" t="s">
        <v>0</v>
      </c>
      <c r="B20" s="4"/>
      <c r="C20" s="5"/>
      <c r="D20" s="5"/>
      <c r="E20" s="5"/>
      <c r="F20" s="5"/>
      <c r="G20" s="5"/>
      <c r="H20" s="5"/>
      <c r="I20" s="5"/>
      <c r="J20" s="5"/>
    </row>
    <row r="21" spans="1:16" ht="15.5" x14ac:dyDescent="0.35">
      <c r="A21" s="4" t="s">
        <v>0</v>
      </c>
      <c r="B21" s="4"/>
      <c r="C21" s="5"/>
      <c r="D21" s="5"/>
      <c r="E21" s="5"/>
      <c r="F21" s="5"/>
      <c r="G21" s="5"/>
      <c r="H21" s="5"/>
      <c r="I21" s="5"/>
      <c r="J21" s="5"/>
    </row>
    <row r="22" spans="1:16" ht="15.5" x14ac:dyDescent="0.35">
      <c r="A22" s="4"/>
      <c r="B22" s="4"/>
      <c r="C22" s="5"/>
      <c r="D22" s="5"/>
      <c r="E22" s="5"/>
      <c r="F22" s="5"/>
      <c r="G22" s="5"/>
      <c r="H22" s="5"/>
      <c r="I22" s="5"/>
      <c r="J22" s="5"/>
    </row>
    <row r="23" spans="1:16" ht="15.5" x14ac:dyDescent="0.35">
      <c r="A23" s="4"/>
      <c r="B23" s="4"/>
      <c r="C23" s="5"/>
      <c r="D23" s="5"/>
      <c r="E23" s="5"/>
      <c r="F23" s="5"/>
      <c r="G23" s="5"/>
      <c r="H23" s="5"/>
      <c r="I23" s="5"/>
      <c r="J23" s="5"/>
    </row>
    <row r="24" spans="1:16" ht="15.5" x14ac:dyDescent="0.35">
      <c r="A24" s="4"/>
      <c r="B24" s="4"/>
      <c r="C24" s="5"/>
      <c r="D24" s="5"/>
      <c r="E24" s="5"/>
      <c r="F24" s="5"/>
      <c r="G24" s="5"/>
      <c r="H24" s="5"/>
      <c r="I24" s="5"/>
      <c r="J24" s="5"/>
    </row>
    <row r="25" spans="1:16" ht="15.5" x14ac:dyDescent="0.35">
      <c r="A25" s="4"/>
      <c r="B25" s="4"/>
      <c r="C25" s="5"/>
      <c r="D25" s="5"/>
      <c r="E25" s="5"/>
      <c r="F25" s="5"/>
      <c r="G25" s="5"/>
      <c r="H25" s="5"/>
      <c r="I25" s="5"/>
      <c r="J25" s="5"/>
    </row>
    <row r="26" spans="1:16" ht="15.5" x14ac:dyDescent="0.35">
      <c r="A26" s="4"/>
      <c r="B26" s="4"/>
      <c r="C26" s="5"/>
      <c r="D26" s="5"/>
      <c r="E26" s="5"/>
      <c r="F26" s="5"/>
      <c r="G26" s="5"/>
      <c r="H26" s="5"/>
      <c r="I26" s="5"/>
      <c r="J26" s="5"/>
    </row>
    <row r="27" spans="1:16" ht="15.5" x14ac:dyDescent="0.35">
      <c r="A27" s="4"/>
      <c r="B27" s="4"/>
      <c r="C27" s="5"/>
      <c r="D27" s="5"/>
      <c r="E27" s="5"/>
      <c r="F27" s="5"/>
      <c r="G27" s="5"/>
      <c r="H27" s="5"/>
      <c r="I27" s="5"/>
      <c r="J27" s="5"/>
    </row>
    <row r="28" spans="1:16" ht="15.5" x14ac:dyDescent="0.35">
      <c r="A28" s="4"/>
      <c r="B28" s="4"/>
      <c r="C28" s="5"/>
      <c r="D28" s="5"/>
      <c r="E28" s="5"/>
      <c r="F28" s="5"/>
      <c r="G28" s="5"/>
      <c r="H28" s="5"/>
      <c r="I28" s="5"/>
      <c r="J28" s="5"/>
    </row>
    <row r="29" spans="1:16" ht="15.5" x14ac:dyDescent="0.35">
      <c r="A29" s="4"/>
      <c r="B29" s="4"/>
      <c r="C29" s="5"/>
      <c r="D29" s="5"/>
      <c r="E29" s="5"/>
      <c r="F29" s="5"/>
      <c r="G29" s="5"/>
      <c r="H29" s="5"/>
      <c r="I29" s="5"/>
      <c r="J29" s="5"/>
    </row>
    <row r="30" spans="1:16" ht="15.5" x14ac:dyDescent="0.35">
      <c r="A30" s="4"/>
      <c r="B30" s="4"/>
      <c r="C30" s="5"/>
      <c r="D30" s="5"/>
      <c r="E30" s="5"/>
      <c r="F30" s="5"/>
      <c r="G30" s="5"/>
      <c r="H30" s="5"/>
      <c r="I30" s="5"/>
      <c r="J30" s="5"/>
    </row>
    <row r="31" spans="1:16" ht="15.5" x14ac:dyDescent="0.35">
      <c r="A31" s="4" t="s">
        <v>48</v>
      </c>
      <c r="B31" s="4"/>
      <c r="C31" s="5"/>
      <c r="D31" s="5"/>
      <c r="E31" s="5"/>
      <c r="F31" s="5"/>
      <c r="G31" s="5"/>
      <c r="H31" s="5"/>
      <c r="I31" s="5"/>
      <c r="J31" s="5"/>
    </row>
    <row r="32" spans="1:16" ht="15.5" x14ac:dyDescent="0.35">
      <c r="A32" s="4" t="s">
        <v>49</v>
      </c>
      <c r="B32" s="4"/>
      <c r="C32" s="5"/>
      <c r="D32" s="5"/>
      <c r="E32" s="5"/>
      <c r="F32" s="5"/>
      <c r="G32" s="5"/>
      <c r="H32" s="5"/>
      <c r="I32" s="5"/>
      <c r="J32" s="5"/>
    </row>
    <row r="33" spans="1:16" ht="15.5" x14ac:dyDescent="0.35">
      <c r="A33" s="4"/>
      <c r="B33" s="4"/>
      <c r="C33" s="5"/>
      <c r="D33" s="5"/>
      <c r="E33" s="5"/>
      <c r="F33" s="5"/>
      <c r="G33" s="5"/>
      <c r="H33" s="5"/>
      <c r="I33" s="5"/>
      <c r="J33" s="5"/>
    </row>
    <row r="34" spans="1:16" ht="15.5" x14ac:dyDescent="0.35">
      <c r="A34" s="4" t="s">
        <v>50</v>
      </c>
      <c r="B34" s="4"/>
      <c r="C34" s="5"/>
      <c r="D34" s="5"/>
      <c r="E34" s="5"/>
      <c r="F34" s="5"/>
      <c r="G34" s="5"/>
      <c r="H34" s="5"/>
      <c r="I34" s="5"/>
      <c r="J34" s="5"/>
    </row>
    <row r="35" spans="1:16" ht="15.5" x14ac:dyDescent="0.35">
      <c r="A35" s="4" t="s">
        <v>51</v>
      </c>
      <c r="B35" s="4"/>
      <c r="C35" s="5"/>
      <c r="D35" s="5"/>
      <c r="E35" s="5"/>
      <c r="F35" s="5"/>
      <c r="G35" s="5"/>
      <c r="H35" s="5"/>
      <c r="I35" s="5"/>
      <c r="J35" s="5"/>
    </row>
    <row r="36" spans="1:16" ht="15.5" x14ac:dyDescent="0.35">
      <c r="A36" s="4"/>
      <c r="B36" s="4"/>
      <c r="C36" s="5"/>
      <c r="D36" s="5"/>
      <c r="E36" s="5"/>
      <c r="F36" s="5"/>
      <c r="G36" s="5"/>
      <c r="H36" s="5"/>
      <c r="I36" s="5"/>
      <c r="J36" s="5"/>
    </row>
    <row r="37" spans="1:16" ht="15.5" x14ac:dyDescent="0.35">
      <c r="A37" s="4"/>
      <c r="B37" s="4"/>
      <c r="C37" s="5"/>
      <c r="D37" s="5"/>
      <c r="E37" s="5"/>
      <c r="F37" s="5"/>
      <c r="G37" s="5"/>
      <c r="H37" s="5"/>
      <c r="I37" s="5"/>
      <c r="J37" s="5"/>
    </row>
    <row r="38" spans="1:16" ht="15.5" x14ac:dyDescent="0.35">
      <c r="A38" s="4"/>
      <c r="B38" s="4"/>
      <c r="C38" s="5"/>
      <c r="D38" s="5"/>
      <c r="E38" s="5"/>
      <c r="F38" s="5"/>
      <c r="G38" s="5"/>
      <c r="H38" s="5"/>
      <c r="I38" s="5"/>
      <c r="J38" s="5"/>
    </row>
    <row r="39" spans="1:16" ht="16" thickBot="1" x14ac:dyDescent="0.4">
      <c r="A39" s="8" t="s">
        <v>52</v>
      </c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5.5" x14ac:dyDescent="0.35">
      <c r="A40" s="8" t="s">
        <v>53</v>
      </c>
      <c r="B40" s="8"/>
      <c r="C40" s="5"/>
      <c r="D40" s="5"/>
      <c r="E40" s="5"/>
      <c r="F40" s="5"/>
      <c r="G40" s="5"/>
      <c r="H40" s="5"/>
      <c r="I40" s="5"/>
      <c r="J40" s="5"/>
    </row>
    <row r="41" spans="1:16" ht="15.5" x14ac:dyDescent="0.35">
      <c r="A41" s="4" t="s">
        <v>0</v>
      </c>
      <c r="B41" s="4"/>
      <c r="C41" s="5"/>
      <c r="D41" s="5"/>
      <c r="E41" s="5"/>
      <c r="F41" s="5"/>
      <c r="G41" s="5"/>
      <c r="H41" s="5"/>
      <c r="I41" s="5"/>
      <c r="J41" s="5"/>
    </row>
    <row r="42" spans="1:16" ht="15.5" x14ac:dyDescent="0.35">
      <c r="A42" s="4"/>
      <c r="B42" s="4"/>
      <c r="C42" s="5"/>
      <c r="D42" s="5"/>
      <c r="E42" s="5"/>
      <c r="F42" s="5"/>
      <c r="G42" s="5"/>
      <c r="H42" s="5"/>
      <c r="I42" s="5"/>
      <c r="J42" s="5"/>
    </row>
    <row r="43" spans="1:16" ht="15.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6" ht="15.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6" ht="15.5" x14ac:dyDescent="0.35">
      <c r="A45" s="8" t="s">
        <v>54</v>
      </c>
      <c r="B45" s="8"/>
      <c r="C45" s="8"/>
      <c r="D45" s="8"/>
      <c r="E45" s="4"/>
      <c r="F45" s="4"/>
      <c r="G45" s="4"/>
      <c r="H45" s="4"/>
      <c r="I45" s="4"/>
      <c r="J45" s="4"/>
    </row>
    <row r="46" spans="1:16" ht="15.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6" ht="15.5" x14ac:dyDescent="0.35">
      <c r="A47" s="4"/>
      <c r="B47" s="4"/>
      <c r="C47" s="5" t="s">
        <v>0</v>
      </c>
      <c r="D47" s="5" t="s">
        <v>0</v>
      </c>
      <c r="E47" s="5" t="s">
        <v>1</v>
      </c>
      <c r="F47" s="5" t="s">
        <v>42</v>
      </c>
      <c r="G47" s="5" t="s">
        <v>43</v>
      </c>
      <c r="H47" s="5" t="s">
        <v>4</v>
      </c>
      <c r="I47" s="5" t="s">
        <v>5</v>
      </c>
      <c r="J47" s="5" t="s">
        <v>6</v>
      </c>
      <c r="K47" s="5" t="s">
        <v>7</v>
      </c>
      <c r="L47" s="5" t="s">
        <v>8</v>
      </c>
      <c r="M47" s="5" t="s">
        <v>44</v>
      </c>
      <c r="N47" s="5" t="s">
        <v>45</v>
      </c>
      <c r="O47" s="5" t="s">
        <v>46</v>
      </c>
      <c r="P47" s="5" t="s">
        <v>47</v>
      </c>
    </row>
    <row r="48" spans="1:16" ht="15.5" x14ac:dyDescent="0.35">
      <c r="A48" s="4"/>
      <c r="B48" s="4"/>
      <c r="C48" s="4"/>
      <c r="D48" s="4"/>
      <c r="E48" s="4"/>
      <c r="F48" s="4"/>
      <c r="G48" s="4"/>
      <c r="H48" s="4"/>
      <c r="J48" s="4"/>
    </row>
    <row r="49" spans="1:23" ht="16" thickBot="1" x14ac:dyDescent="0.4">
      <c r="A49" s="4"/>
      <c r="B49" s="4"/>
      <c r="C49" s="7"/>
      <c r="D49" s="7"/>
      <c r="E49" s="7">
        <v>3000</v>
      </c>
      <c r="F49" s="7">
        <v>3000</v>
      </c>
      <c r="G49" s="7">
        <v>3000</v>
      </c>
      <c r="H49" s="7">
        <v>3000</v>
      </c>
      <c r="I49" s="7">
        <v>3000</v>
      </c>
      <c r="J49" s="7">
        <v>3000</v>
      </c>
      <c r="K49" s="7">
        <v>3000</v>
      </c>
      <c r="L49" s="7">
        <v>3000</v>
      </c>
      <c r="M49" s="7">
        <v>3000</v>
      </c>
      <c r="N49" s="7">
        <v>3000</v>
      </c>
      <c r="O49" s="7">
        <v>3000</v>
      </c>
      <c r="P49" s="7">
        <v>3000</v>
      </c>
    </row>
    <row r="50" spans="1:23" ht="16" thickTop="1" x14ac:dyDescent="0.35">
      <c r="A50" s="4"/>
      <c r="B50" s="4"/>
      <c r="C50" s="4"/>
      <c r="D50" s="4"/>
      <c r="E50" s="4"/>
      <c r="F50" s="4"/>
      <c r="G50" s="4"/>
      <c r="H50" s="4"/>
      <c r="J50" s="4"/>
      <c r="S50" s="16"/>
      <c r="T50" s="16"/>
      <c r="U50" s="16"/>
      <c r="V50" s="16"/>
      <c r="W50" s="16"/>
    </row>
    <row r="51" spans="1:23" ht="16" thickBot="1" x14ac:dyDescent="0.4">
      <c r="A51" s="8" t="s">
        <v>55</v>
      </c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S51" s="16"/>
      <c r="T51" s="16"/>
      <c r="U51" s="16"/>
      <c r="V51" s="16"/>
      <c r="W51" s="16"/>
    </row>
    <row r="52" spans="1:23" ht="16" thickTop="1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S52" s="16"/>
      <c r="T52" s="16"/>
      <c r="U52" s="16"/>
      <c r="V52" s="16"/>
      <c r="W52" s="16"/>
    </row>
    <row r="53" spans="1:23" ht="15.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S53" s="16" t="s">
        <v>74</v>
      </c>
      <c r="T53" s="43">
        <v>6000</v>
      </c>
      <c r="U53" s="16"/>
      <c r="V53" s="16"/>
      <c r="W53" s="16"/>
    </row>
    <row r="54" spans="1:23" ht="15.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S54" s="16" t="s">
        <v>75</v>
      </c>
      <c r="T54" s="16">
        <f>3000*10</f>
        <v>30000</v>
      </c>
      <c r="U54" s="16"/>
      <c r="V54" s="16"/>
      <c r="W54" s="16"/>
    </row>
    <row r="55" spans="1:23" ht="15.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S55" s="16" t="s">
        <v>76</v>
      </c>
      <c r="T55" s="16">
        <v>800</v>
      </c>
      <c r="U55" s="16"/>
      <c r="V55" s="16">
        <f>35*4</f>
        <v>140</v>
      </c>
      <c r="W55" s="16"/>
    </row>
    <row r="56" spans="1:23" ht="15.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S56" s="16" t="s">
        <v>77</v>
      </c>
      <c r="T56" s="16">
        <v>400</v>
      </c>
      <c r="U56" s="16"/>
      <c r="V56" s="16"/>
      <c r="W56" s="16"/>
    </row>
    <row r="57" spans="1:23" ht="15.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S57" s="16"/>
      <c r="T57" s="16"/>
      <c r="U57" s="16"/>
      <c r="V57" s="16"/>
      <c r="W57" s="16"/>
    </row>
    <row r="58" spans="1:23" ht="15.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S58" s="16" t="s">
        <v>78</v>
      </c>
      <c r="T58" s="16">
        <v>3000</v>
      </c>
      <c r="U58" s="16"/>
      <c r="V58" s="16"/>
      <c r="W58" s="16"/>
    </row>
    <row r="59" spans="1:23" ht="15.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S59" s="16"/>
      <c r="T59" s="16"/>
      <c r="U59" s="16"/>
      <c r="V59" s="16"/>
      <c r="W59" s="16"/>
    </row>
    <row r="60" spans="1:23" ht="15.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S60" s="16"/>
      <c r="T60" s="16"/>
      <c r="U60" s="16"/>
      <c r="V60" s="16"/>
      <c r="W60" s="16"/>
    </row>
    <row r="61" spans="1:23" ht="15.5" x14ac:dyDescent="0.35">
      <c r="A61" s="4" t="s">
        <v>0</v>
      </c>
      <c r="B61" s="4"/>
      <c r="C61" s="4"/>
      <c r="D61" s="4"/>
      <c r="E61" s="4"/>
      <c r="F61" s="4"/>
      <c r="G61" s="4"/>
      <c r="H61" s="4"/>
      <c r="J61" s="4"/>
      <c r="S61" s="16"/>
      <c r="T61" s="16"/>
      <c r="U61" s="16"/>
      <c r="V61" s="16"/>
      <c r="W61" s="16"/>
    </row>
    <row r="62" spans="1:23" ht="15.5" x14ac:dyDescent="0.35">
      <c r="A62" s="4" t="s">
        <v>0</v>
      </c>
      <c r="B62" s="4"/>
      <c r="C62" s="4"/>
      <c r="D62" s="4"/>
      <c r="E62" s="4"/>
      <c r="F62" s="4"/>
      <c r="G62" s="4"/>
      <c r="H62" s="4"/>
      <c r="J62" s="4"/>
      <c r="S62" s="16"/>
      <c r="T62" s="16"/>
      <c r="U62" s="16"/>
      <c r="V62" s="16"/>
      <c r="W62" s="16"/>
    </row>
    <row r="63" spans="1:23" ht="15.5" x14ac:dyDescent="0.35">
      <c r="A63" s="4"/>
      <c r="B63" s="4"/>
      <c r="C63" s="4"/>
      <c r="D63" s="4"/>
      <c r="E63" s="4"/>
      <c r="F63" s="4"/>
      <c r="G63" s="4"/>
      <c r="H63" s="4"/>
      <c r="J63" s="4"/>
      <c r="S63" s="16"/>
      <c r="T63" s="16"/>
      <c r="U63" s="16"/>
      <c r="V63" s="16"/>
      <c r="W63" s="16"/>
    </row>
    <row r="64" spans="1:23" ht="15.5" x14ac:dyDescent="0.35">
      <c r="A64" s="4" t="s">
        <v>56</v>
      </c>
      <c r="B64" s="4"/>
      <c r="C64" s="4"/>
      <c r="D64" s="4"/>
      <c r="E64" s="4"/>
      <c r="F64" s="4"/>
      <c r="G64" s="4"/>
      <c r="H64" s="4"/>
      <c r="J64" s="4"/>
      <c r="S64" s="16">
        <f>7000/4</f>
        <v>1750</v>
      </c>
      <c r="T64" s="16"/>
      <c r="U64" s="16"/>
      <c r="V64" s="16"/>
      <c r="W64" s="16"/>
    </row>
    <row r="65" spans="1:23" ht="15.5" x14ac:dyDescent="0.35">
      <c r="A65" s="4" t="s">
        <v>57</v>
      </c>
      <c r="B65" s="4"/>
      <c r="C65" s="4"/>
      <c r="D65" s="4"/>
      <c r="E65" s="4"/>
      <c r="F65" s="4"/>
      <c r="G65" s="4"/>
      <c r="H65" s="4"/>
      <c r="J65" s="4"/>
      <c r="S65" s="16"/>
      <c r="T65" s="16"/>
      <c r="U65" s="16"/>
      <c r="V65" s="16"/>
      <c r="W65" s="16"/>
    </row>
    <row r="66" spans="1:23" ht="15.5" x14ac:dyDescent="0.35">
      <c r="A66" s="4" t="s">
        <v>58</v>
      </c>
      <c r="B66" s="4"/>
      <c r="C66" s="4"/>
      <c r="D66" s="4"/>
      <c r="E66" s="4"/>
      <c r="F66" s="4"/>
      <c r="G66" s="4"/>
      <c r="H66" s="4"/>
      <c r="J66" s="4"/>
    </row>
    <row r="67" spans="1:23" ht="15.5" x14ac:dyDescent="0.35">
      <c r="A67" s="4"/>
      <c r="B67" s="4"/>
      <c r="C67" s="4"/>
      <c r="D67" s="4"/>
      <c r="E67" s="4"/>
      <c r="F67" s="4"/>
      <c r="G67" s="4"/>
      <c r="H67" s="4"/>
      <c r="J67" s="4"/>
    </row>
    <row r="68" spans="1:23" ht="16" thickBot="1" x14ac:dyDescent="0.4">
      <c r="A68" s="8" t="s">
        <v>0</v>
      </c>
      <c r="B68" s="8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spans="1:23" ht="16" thickTop="1" x14ac:dyDescent="0.35">
      <c r="A69" s="8" t="s">
        <v>0</v>
      </c>
      <c r="B69" s="8"/>
      <c r="C69" s="4"/>
      <c r="D69" s="4"/>
      <c r="E69" s="4"/>
      <c r="F69" s="4"/>
      <c r="G69" s="4"/>
      <c r="H69" s="4"/>
      <c r="I69" s="4"/>
      <c r="J69" s="4"/>
    </row>
    <row r="70" spans="1:23" ht="15.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23" ht="15.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23" ht="15.5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23" ht="15.5" x14ac:dyDescent="0.35">
      <c r="A73" s="8" t="s">
        <v>59</v>
      </c>
      <c r="B73" s="4"/>
      <c r="C73" s="4"/>
      <c r="D73" s="4"/>
      <c r="E73" s="4"/>
      <c r="F73" s="4"/>
      <c r="G73" s="4"/>
      <c r="H73" s="4"/>
      <c r="I73" s="4"/>
      <c r="J73" s="4"/>
    </row>
    <row r="74" spans="1:23" ht="15.5" x14ac:dyDescent="0.35">
      <c r="A74" s="8"/>
      <c r="B74" s="4"/>
      <c r="C74" s="4"/>
      <c r="D74" s="4"/>
      <c r="E74" s="4"/>
      <c r="F74" s="4"/>
      <c r="G74" s="4"/>
      <c r="H74" s="4"/>
      <c r="I74" s="4"/>
      <c r="J74" s="4"/>
    </row>
    <row r="75" spans="1:23" ht="15.5" x14ac:dyDescent="0.35">
      <c r="A75" s="8" t="s">
        <v>60</v>
      </c>
      <c r="B75" s="4"/>
      <c r="C75" s="4"/>
      <c r="D75" s="4"/>
      <c r="E75" s="4"/>
      <c r="F75" s="4"/>
      <c r="G75" s="4"/>
      <c r="H75" s="4"/>
      <c r="I75" s="4"/>
      <c r="J75" s="4"/>
    </row>
    <row r="76" spans="1:23" ht="15.5" x14ac:dyDescent="0.35">
      <c r="A76" s="8"/>
      <c r="B76" s="4"/>
      <c r="C76" s="4"/>
      <c r="D76" s="4"/>
      <c r="E76" s="4"/>
      <c r="F76" s="4"/>
      <c r="G76" s="4"/>
      <c r="H76" s="4"/>
      <c r="I76" s="4"/>
      <c r="J76" s="4"/>
    </row>
    <row r="77" spans="1:23" ht="15.5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23" ht="15.5" x14ac:dyDescent="0.35">
      <c r="A78" s="4"/>
      <c r="B78" s="4"/>
      <c r="C78" s="5" t="s">
        <v>0</v>
      </c>
      <c r="D78" s="5" t="s">
        <v>0</v>
      </c>
      <c r="E78" s="5" t="s">
        <v>1</v>
      </c>
      <c r="F78" s="5" t="s">
        <v>42</v>
      </c>
      <c r="G78" s="5" t="s">
        <v>43</v>
      </c>
      <c r="H78" s="5" t="s">
        <v>4</v>
      </c>
      <c r="I78" s="5" t="s">
        <v>5</v>
      </c>
      <c r="J78" s="5" t="s">
        <v>6</v>
      </c>
      <c r="K78" s="5" t="s">
        <v>7</v>
      </c>
      <c r="L78" s="5" t="s">
        <v>8</v>
      </c>
      <c r="M78" s="5" t="s">
        <v>44</v>
      </c>
      <c r="N78" s="5" t="s">
        <v>45</v>
      </c>
      <c r="O78" s="5" t="s">
        <v>46</v>
      </c>
      <c r="P78" s="5" t="s">
        <v>47</v>
      </c>
    </row>
    <row r="79" spans="1:23" ht="15.5" x14ac:dyDescent="0.35">
      <c r="A79" s="4"/>
      <c r="B79" s="4"/>
      <c r="C79" s="5"/>
      <c r="D79" s="5"/>
      <c r="E79" s="5"/>
      <c r="F79" s="5"/>
      <c r="G79" s="5"/>
      <c r="H79" s="5"/>
      <c r="I79" s="4"/>
      <c r="J79" s="4"/>
    </row>
    <row r="80" spans="1:23" ht="15.5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6" ht="15.5" x14ac:dyDescent="0.35">
      <c r="A81" s="4" t="s">
        <v>61</v>
      </c>
      <c r="B81" s="4"/>
      <c r="C81" s="4"/>
      <c r="D81" s="4"/>
      <c r="E81" s="4"/>
      <c r="F81" s="4"/>
      <c r="G81" s="4"/>
      <c r="H81" s="4"/>
      <c r="I81" s="4"/>
      <c r="J81" s="4"/>
    </row>
    <row r="82" spans="1:16" ht="15.5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6" ht="15.5" x14ac:dyDescent="0.35">
      <c r="A83" s="4" t="s">
        <v>62</v>
      </c>
      <c r="B83" s="4"/>
      <c r="C83" s="4"/>
      <c r="D83" s="4"/>
      <c r="E83" s="4"/>
      <c r="F83" s="4"/>
      <c r="G83" s="4"/>
      <c r="H83" s="4"/>
      <c r="I83" s="4"/>
      <c r="J83" s="4"/>
    </row>
    <row r="84" spans="1:16" ht="15.5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6" ht="16" thickBot="1" x14ac:dyDescent="0.4">
      <c r="A85" s="4" t="s">
        <v>63</v>
      </c>
      <c r="B85" s="4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1:16" ht="15.5" x14ac:dyDescent="0.35">
      <c r="A86" s="4" t="s">
        <v>0</v>
      </c>
      <c r="B86" s="4"/>
      <c r="C86" s="4"/>
      <c r="D86" s="4"/>
      <c r="E86" s="4"/>
      <c r="F86" s="4"/>
      <c r="G86" s="4"/>
      <c r="H86" s="4"/>
      <c r="I86" s="4"/>
      <c r="J86" s="4"/>
    </row>
    <row r="87" spans="1:16" ht="15.5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6" ht="15.5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6" ht="15.5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6" ht="15.5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6" ht="15.5" x14ac:dyDescent="0.35">
      <c r="A91" s="4" t="s">
        <v>64</v>
      </c>
      <c r="B91" s="4"/>
      <c r="C91" t="s">
        <v>0</v>
      </c>
      <c r="D91" t="s">
        <v>0</v>
      </c>
      <c r="E91" t="s">
        <v>65</v>
      </c>
      <c r="F91" t="s">
        <v>65</v>
      </c>
      <c r="G91" t="s">
        <v>65</v>
      </c>
      <c r="H91" t="s">
        <v>65</v>
      </c>
      <c r="I91" t="s">
        <v>65</v>
      </c>
      <c r="J91" t="s">
        <v>65</v>
      </c>
      <c r="K91" t="s">
        <v>65</v>
      </c>
      <c r="L91" t="s">
        <v>65</v>
      </c>
      <c r="M91" t="s">
        <v>65</v>
      </c>
      <c r="N91" t="s">
        <v>65</v>
      </c>
      <c r="O91" t="s">
        <v>65</v>
      </c>
      <c r="P91" t="s">
        <v>65</v>
      </c>
    </row>
    <row r="92" spans="1:16" ht="15.5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6" ht="15.5" x14ac:dyDescent="0.35">
      <c r="A93" s="4" t="s">
        <v>0</v>
      </c>
      <c r="B93" s="4"/>
      <c r="C93" s="4"/>
      <c r="D93" s="4"/>
      <c r="E93" s="4"/>
      <c r="F93" s="4"/>
      <c r="G93" s="4"/>
      <c r="H93" s="4"/>
      <c r="I93" s="4"/>
      <c r="J93" s="4"/>
    </row>
    <row r="94" spans="1:16" ht="15.5" x14ac:dyDescent="0.35">
      <c r="A94" s="4" t="s">
        <v>0</v>
      </c>
      <c r="B94" s="4"/>
      <c r="D94" s="4"/>
      <c r="E94" s="4"/>
      <c r="F94" s="4"/>
      <c r="G94" s="4"/>
      <c r="H94" s="4"/>
      <c r="I94" s="4"/>
      <c r="J94" s="4"/>
    </row>
    <row r="95" spans="1:16" ht="15.5" x14ac:dyDescent="0.35">
      <c r="A95" s="4" t="s">
        <v>0</v>
      </c>
      <c r="B95" s="4"/>
      <c r="C95" s="4"/>
      <c r="D95" s="4"/>
      <c r="E95" s="4"/>
      <c r="F95" s="4"/>
      <c r="G95" s="4"/>
      <c r="H95" s="4"/>
      <c r="I95" s="4"/>
      <c r="J95" s="4"/>
    </row>
    <row r="96" spans="1:16" ht="15.5" x14ac:dyDescent="0.35">
      <c r="A96" s="4" t="s">
        <v>0</v>
      </c>
      <c r="B96" s="4"/>
      <c r="C96" s="4"/>
      <c r="D96" s="4"/>
      <c r="E96" s="4"/>
      <c r="F96" s="4"/>
      <c r="G96" s="4"/>
      <c r="H96" s="4"/>
      <c r="I96" s="4"/>
      <c r="J96" s="4"/>
    </row>
    <row r="97" spans="1:10" ht="15.5" x14ac:dyDescent="0.35">
      <c r="A97" s="4" t="s">
        <v>0</v>
      </c>
      <c r="B97" s="4"/>
      <c r="C97" s="4"/>
      <c r="D97" s="4"/>
      <c r="E97" s="4"/>
      <c r="F97" s="4"/>
      <c r="G97" s="4"/>
      <c r="H97" s="4"/>
      <c r="I97" s="4"/>
      <c r="J97" s="4"/>
    </row>
    <row r="98" spans="1:10" ht="15.5" x14ac:dyDescent="0.35">
      <c r="A98" s="4" t="s">
        <v>0</v>
      </c>
      <c r="B98" s="4"/>
      <c r="C98" s="4"/>
      <c r="D98" s="4"/>
      <c r="E98" s="4"/>
      <c r="F98" s="4"/>
      <c r="G98" s="4"/>
      <c r="H98" s="4"/>
      <c r="I98" s="4"/>
      <c r="J98" s="4"/>
    </row>
    <row r="99" spans="1:10" ht="15.5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t="16" thickBot="1" x14ac:dyDescent="0.4">
      <c r="A100" s="8" t="s">
        <v>66</v>
      </c>
      <c r="B100" s="4"/>
      <c r="C100" s="13"/>
      <c r="D100" s="13"/>
      <c r="E100" s="13"/>
      <c r="F100" s="13"/>
      <c r="G100" s="13"/>
      <c r="H100" s="13"/>
      <c r="I100" s="4"/>
      <c r="J100" s="4"/>
    </row>
    <row r="101" spans="1:10" ht="15.5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t="15.5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ht="15.5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ht="15.5" x14ac:dyDescent="0.35">
      <c r="A104" s="8" t="s">
        <v>67</v>
      </c>
      <c r="B104" s="4"/>
      <c r="C104" s="4"/>
      <c r="D104" s="4"/>
      <c r="E104" s="4"/>
      <c r="F104" s="4"/>
      <c r="G104" s="4"/>
      <c r="H104" s="4"/>
      <c r="I104" s="4"/>
      <c r="J104" s="4"/>
    </row>
    <row r="105" spans="1:10" ht="15.5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ht="15.5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ht="15.5" x14ac:dyDescent="0.35">
      <c r="A107" s="4"/>
      <c r="B107" s="4"/>
      <c r="C107" s="5" t="s">
        <v>11</v>
      </c>
      <c r="D107" s="5" t="s">
        <v>12</v>
      </c>
      <c r="E107" s="5" t="s">
        <v>1</v>
      </c>
      <c r="F107" s="5" t="s">
        <v>42</v>
      </c>
      <c r="G107" s="5" t="s">
        <v>43</v>
      </c>
      <c r="H107" s="5" t="s">
        <v>4</v>
      </c>
      <c r="I107" s="4"/>
      <c r="J107" s="4"/>
    </row>
    <row r="108" spans="1:10" ht="15.5" x14ac:dyDescent="0.35">
      <c r="A108" s="4"/>
      <c r="B108" s="4"/>
      <c r="C108" s="5"/>
      <c r="D108" s="5"/>
      <c r="E108" s="5"/>
      <c r="F108" s="5"/>
      <c r="G108" s="5"/>
      <c r="H108" s="5"/>
      <c r="I108" s="4"/>
      <c r="J108" s="4"/>
    </row>
    <row r="109" spans="1:10" ht="15.5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ht="15.5" x14ac:dyDescent="0.35">
      <c r="A110" s="4" t="s">
        <v>68</v>
      </c>
      <c r="B110" s="4"/>
      <c r="C110" s="4"/>
      <c r="D110" s="4"/>
      <c r="E110" s="4"/>
      <c r="F110" s="4"/>
      <c r="G110" s="4"/>
      <c r="H110" s="4"/>
      <c r="I110" s="4"/>
      <c r="J110" s="4"/>
    </row>
    <row r="111" spans="1:10" ht="15.5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t="15.5" x14ac:dyDescent="0.35">
      <c r="A112" s="4" t="s">
        <v>69</v>
      </c>
      <c r="B112" s="4"/>
      <c r="C112" s="4"/>
      <c r="D112" s="4"/>
      <c r="E112" s="4"/>
      <c r="F112" s="4"/>
      <c r="G112" s="4"/>
      <c r="H112" s="4"/>
      <c r="I112" s="4"/>
      <c r="J112" s="4"/>
    </row>
    <row r="113" spans="1:10" ht="15.5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ht="16" thickBot="1" x14ac:dyDescent="0.4">
      <c r="A114" s="8" t="s">
        <v>70</v>
      </c>
      <c r="B114" s="8"/>
      <c r="C114" s="14"/>
      <c r="D114" s="14"/>
      <c r="E114" s="14"/>
      <c r="F114" s="14"/>
      <c r="G114" s="14"/>
      <c r="H114" s="14"/>
      <c r="I114" s="4"/>
      <c r="J114" s="4"/>
    </row>
    <row r="115" spans="1:10" ht="15.5" x14ac:dyDescent="0.35">
      <c r="A115" s="4" t="s">
        <v>0</v>
      </c>
      <c r="B115" s="4"/>
      <c r="C115" s="4"/>
      <c r="D115" s="4"/>
      <c r="E115" s="4"/>
      <c r="F115" s="4"/>
      <c r="G115" s="4"/>
      <c r="H115" s="4"/>
      <c r="I115" s="4"/>
      <c r="J115" s="4"/>
    </row>
    <row r="116" spans="1:10" ht="15.5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t="15.5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Tolani Akano</dc:creator>
  <cp:keywords/>
  <dc:description/>
  <cp:lastModifiedBy>tolan</cp:lastModifiedBy>
  <cp:revision/>
  <dcterms:created xsi:type="dcterms:W3CDTF">2011-01-20T13:47:40Z</dcterms:created>
  <dcterms:modified xsi:type="dcterms:W3CDTF">2022-03-21T11:36:16Z</dcterms:modified>
  <cp:category/>
  <cp:contentStatus/>
</cp:coreProperties>
</file>