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6B99FCC4-598A-4775-9087-ABD6180B7ED4}"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O23" i="27"/>
  <c r="A24" i="20"/>
  <c r="P22" i="28" l="1"/>
  <c r="N44" i="26"/>
  <c r="E4" i="31" s="1"/>
  <c r="Q38" i="7"/>
  <c r="E10" i="31" s="1" a="1"/>
  <c r="E10" i="31" s="1"/>
  <c r="E6" i="31"/>
  <c r="F11" i="31"/>
  <c r="G49" i="25"/>
  <c r="E3" i="31" s="1"/>
  <c r="P38" i="20"/>
  <c r="E5" i="31" s="1"/>
  <c r="P24" i="29"/>
  <c r="E8" i="31" l="1"/>
  <c r="E11" i="31" s="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<sst xmlns="http://schemas.openxmlformats.org/spreadsheetml/2006/main" count="376" uniqueCount="247">
  <si>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</si>
  <si>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</si>
  <si>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</si>
  <si>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</si>
  <si>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</si>
  <si>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</si>
  <si>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</si>
  <si>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</si>
  <si>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</si>
  <si>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</si>
  <si>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</si>
  <si>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</si>
  <si>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</si>
  <si>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</si>
  <si>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</si>
  <si>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</si>
  <si>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</si>
  <si>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</si>
  <si>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</si>
  <si>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</si>
  <si>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</si>
  <si>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</si>
  <si>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</si>
  <si>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</si>
  <si>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</si>
  <si>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</si>
  <si>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</si>
  <si>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</si>
  <si>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</si>
  <si>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</si>
  <si>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</si>
  <si>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</si>
  <si>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</si>
  <si>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</si>
  <si>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</si>
  <si>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</si>
  <si>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</si>
  <si>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</si>
  <si>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</si>
  <si>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</si>
  <si>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</si>
  <si>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</si>
  <si>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</si>
  <si>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</si>
  <si>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</si>
  <si>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</si>
  <si>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</si>
  <si>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</si>
  <si>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</si>
  <si>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</si>
  <si>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</si>
  <si>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</si>
  <si>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</si>
  <si>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</si>
  <si>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</si>
  <si>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</si>
  <si>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</si>
  <si>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</si>
  <si>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</si>
  <si>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</si>
  <si>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</si>
  <si>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</si>
  <si>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</si>
  <si>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</si>
  <si>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</si>
  <si>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</si>
  <si>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</si>
  <si>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</si>
  <si>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</si>
  <si>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</si>
  <si>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</si>
  <si>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</si>
  <si>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</si>
  <si>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</si>
  <si>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</si>
  <si>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</si>
  <si>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</si>
  <si>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</si>
  <si>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</si>
  <si>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</si>
  <si>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</si>
  <si>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</si>
  <si>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</si>
  <si>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</si>
  <si>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</si>
  <si>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</si>
  <si>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</si>
  <si>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</si>
  <si>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</si>
  <si>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</si>
  <si>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</si>
  <si>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</si>
  <si>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</si>
  <si>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</si>
  <si>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</si>
  <si>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</si>
  <si>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</si>
  <si>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</si>
  <si>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</si>
  <si>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</si>
  <si>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</si>
  <si>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</si>
  <si>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</si>
  <si>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</si>
  <si>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</si>
  <si>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</si>
  <si>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</si>
  <si>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</si>
  <si>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</si>
  <si>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</si>
  <si>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</si>
  <si>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</si>
  <si>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</si>
  <si>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</si>
  <si>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</si>
  <si>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</si>
  <si>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</si>
  <si>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</si>
  <si>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</si>
  <si>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</si>
  <si>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</si>
  <si>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</si>
  <si>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</si>
  <si>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</si>
  <si>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</si>
  <si>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</si>
  <si>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</si>
  <si>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</si>
  <si>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</si>
  <si>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</si>
  <si>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</si>
  <si>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</si>
  <si>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</si>
  <si>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</si>
  <si>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During the second week, you will be Looking at rear suspension units record measuremebts here.</t>
  </si>
  <si>
    <t>Measurements</t>
  </si>
  <si>
    <t>Load Required to Start Movement Kg</t>
  </si>
  <si>
    <t>Spring Rate N/mm</t>
  </si>
  <si>
    <t>Values</t>
  </si>
  <si>
    <t>Preload mm</t>
  </si>
  <si>
    <t>Shock Length mm</t>
  </si>
  <si>
    <t>Spring Length Fitted / Free mm</t>
  </si>
  <si>
    <t>Clutch Pack Thickeness/Tolerance</t>
  </si>
  <si>
    <t>Accuracy of measurement (1 mark)</t>
  </si>
  <si>
    <t>out of 20</t>
  </si>
  <si>
    <t>Out of 1.5</t>
  </si>
  <si>
    <t>Out of 17</t>
  </si>
  <si>
    <t>out of 12</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</si>
  <si>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</si>
  <si>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</si>
  <si>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</si>
  <si>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</si>
  <si>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</si>
  <si>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</si>
  <si>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</si>
  <si>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</si>
  <si>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</si>
  <si>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</si>
  <si>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</si>
  <si>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CPD</t>
  </si>
  <si>
    <t>Personal Development</t>
  </si>
  <si>
    <t>Noah Kenneford</t>
  </si>
  <si>
    <t>0.2mm</t>
  </si>
  <si>
    <t>0.05mm</t>
  </si>
  <si>
    <t>115mm</t>
  </si>
  <si>
    <t>60mm</t>
  </si>
  <si>
    <t>90mm</t>
  </si>
  <si>
    <t>105mm</t>
  </si>
  <si>
    <t>30mm</t>
  </si>
  <si>
    <t>30.01mm</t>
  </si>
  <si>
    <t>104.99mm</t>
  </si>
  <si>
    <t>36mm</t>
  </si>
  <si>
    <t>35.97mm</t>
  </si>
  <si>
    <t>30.09.2025, 7/14/21/28.10.2025</t>
  </si>
  <si>
    <t>IQ021A</t>
  </si>
  <si>
    <t>Adrian Dix, Dave Cooper</t>
  </si>
  <si>
    <t>Steel Toed boots, Dust Coat, Eye protection, Hearing protection</t>
  </si>
  <si>
    <t>When using a manual centre punch, it is hard to accurately mark the hole. In a case where the position is incorrectly marked it is possible to angle the punch and move the position of the mark.</t>
  </si>
  <si>
    <t>When doing rough cuts on the mill and lathe the feed speed is high. The tool moves quickly over the material, taking off large amounts of material. For final cuts, the part is re-measured and the gauges calibrated before using a lower feed rate to produce a high quality surface finish.</t>
  </si>
  <si>
    <t>N/A</t>
  </si>
  <si>
    <t>Single cylinder engine, bore value is an average of 4 points in the bore</t>
  </si>
  <si>
    <t>Unknown</t>
  </si>
  <si>
    <t xml:space="preserve">((Bore^2 * Stroke * Pi) / 4 ) / 1000 </t>
  </si>
  <si>
    <t>All bolts have a torque specification from factory. Notably critical components would be head bolts/nuts (which would typically be around 60Nm), Flywheel nut (80Nm), Clutch Nut (70Nm). These values would be found in a manufacturers workshop manual.</t>
  </si>
  <si>
    <t>Wear in a similar engine would commonly be found in the cylinder bore and piston rings, and all of the bearings for the crankshaft, balancer, gearbox and camshaft. Scoring and heat marking of any bearings and in the bore would indicate a lack of correct oil or incorrect installation. With high usage this is common anyway.</t>
  </si>
  <si>
    <t>4 Out</t>
  </si>
  <si>
    <t>7 Out</t>
  </si>
  <si>
    <t>5W</t>
  </si>
  <si>
    <t>20mm</t>
  </si>
  <si>
    <t>112mm</t>
  </si>
  <si>
    <t>285N</t>
  </si>
  <si>
    <t>Using technologies such as CAD, CAM, CAE, to use CNC machines to create parts that would be impossible or infeasible to create with hand techniques.</t>
  </si>
  <si>
    <t>3D printers, CNC Mills, CNC Lathes, Autoclave</t>
  </si>
  <si>
    <t>G Code, often created automatically by the CAD software.</t>
  </si>
  <si>
    <t>Multiple - can use plastic filaments such as PLA and PETG, or some printers can use metal sintering to print metal parts.</t>
  </si>
  <si>
    <t>Initital design ideas, dimensioning and measuring, CAD Design, and exporting and slicing to G Code for the printer.</t>
  </si>
  <si>
    <t>A weave or suspended material such as carbon fibre, fibreglass, hemp weave and a resin.</t>
  </si>
  <si>
    <t xml:space="preserve">Once the shape is designed a mould must be made of the shape. This can be 3d printed or made out of modelling board or a metal mould. The resin and weave are laid into this mould and layered. Once the shape is laid the product can be vacuum bagged to draw out any air, or set into an autoclave that pressure bakes it to activate and cure the resin. </t>
  </si>
  <si>
    <t>The weave materials used have risks - fibreglass especially can be sharp and cut hands, and when particulate is breathed in can cause permanent lung damage. Resins often cause harmful vapours and can be damaging to eyes if splashed. Some processes involve high temperatures with burn risk. Final parts are often sharp and can cause cuts before post-processing.</t>
  </si>
  <si>
    <t>Proper PPE, set up and fume extraction will keep you safe when producing parts. If thought is put into the design there will be far fewer complications in production, such as difficulties in removing a part from its mould.</t>
  </si>
  <si>
    <t>Royal Enfield 450</t>
  </si>
  <si>
    <t>Progress within a company from junior engineer and into a management role. This could be within a motorcycle racing team as a crew chief for example. Becoming a chartered engineer with the IMechE would greatly help this goal.</t>
  </si>
  <si>
    <t>Degree</t>
  </si>
  <si>
    <t>Gain degree in motorcycle engineering at a 1st</t>
  </si>
  <si>
    <t>Study time, library resources, brain power</t>
  </si>
  <si>
    <t>Grading of final degree, quality of work,</t>
  </si>
  <si>
    <t>Management Skills</t>
  </si>
  <si>
    <t>Improve team management skills</t>
  </si>
  <si>
    <t>Extra curricular activities such as racing teams, and group projects.</t>
  </si>
  <si>
    <t>Success of teams involved in, grading of group projects</t>
  </si>
  <si>
    <t>Japanese Language</t>
  </si>
  <si>
    <t>Obtain a degree in motorcycle engineering with a 1st, begin working in a professional motorcycle racing team or a factory producing motorcycles. My ideal role is as a design engineer, producing and analysing parts for motorcycles.</t>
  </si>
  <si>
    <t>Gain proficiency in the Japanese language to improve chances getting a job with Yamaha, Honda or other Japanese manufacturers.</t>
  </si>
  <si>
    <t>Independent study resources (Duolingo, Mondly, Wanikani)</t>
  </si>
  <si>
    <t>JLPT proficiency tests from N5 up to N1 with N2 being considered the minimum for jobs.</t>
  </si>
  <si>
    <t>CAD Skills</t>
  </si>
  <si>
    <t>Improve CAD/CAE skills to industry standard.</t>
  </si>
  <si>
    <t>Lecture-taught learning, independent study resources</t>
  </si>
  <si>
    <t>Quality of designs on-par with graduate level work.</t>
  </si>
  <si>
    <t>Personal motivation. I often procrastinate and put in minimum effort even where I enjoy what I am doing. Once I get stuck into a project with some motivation I feel I perform well, it's just taking the step to get up and go at something.</t>
  </si>
  <si>
    <t>As the world evolves, engineering does too. New technologies require new skills, so an engineer must constantly upskill to keep up with the market.</t>
  </si>
  <si>
    <t xml:space="preserve">Briefly describe what is meant by Continuous Professional Development (CPD) and why it is important to engineers? </t>
  </si>
  <si>
    <t>CPD is the process of an engineer (or any professional) improving their skill set with time. As the world changes so do engineering technologies and practices, so an engineer must keep themselves updated. This can be through continued learning, whether by education or practice in industry. Practicing CPD is important to engineers because of how important the engineer's role is in society. Almost everywhere you look an engineer of some kind has been involved, whether designing the vehicles you see around to the buildings and products we consume. Ensuring that standards are up to date reduces mistakes and increases safety in every area of the world.</t>
  </si>
  <si>
    <t>Neil Spalding, MotoGP technical journalist, guest lecture November 19th 2025</t>
  </si>
  <si>
    <t>In the lecture Neil talked about the MotoGP paddock, talking about chassis development and powertrains. A large focus of the lecture was about new methods for engineering - how people are looking at and approaching problems in different ways. There are different ways to look at the same problem, and having a new idea will sometimes lead to a breakthrough. He also talked about different pathways into engineering for the sport, such as working for smaller companies that are associated and moving around to bigger teams and different series to build knowledge and specialisms that will apply elsewhere.</t>
  </si>
  <si>
    <t>Adrian Dix</t>
  </si>
  <si>
    <t>Dave Cooper</t>
  </si>
  <si>
    <t>COSHH, H&amp;S at Work Act, LOLER</t>
  </si>
  <si>
    <t>Working machines has inherent risks. Machines spin at high speeds, produce flying swarf, make a lot of heat, and can grab clothing. Safety clothing should be worn such as a dust coat, eye protection and safety boots. Hand tools require care with use as they can be sharp or impart a lot of impact force that can cause injury.</t>
  </si>
  <si>
    <t xml:space="preserve">Engines are heavy and awkward items that can be dropped easily. When moving a whole engine or parts of care needs to be taken that they are not dropped, crushing hands and feet. As well as this oils and other products are often present which require care, as when ingested or splashed into the eyes they can cause damage to the body. </t>
  </si>
  <si>
    <t>Lathe, Mill, Pillar Drill, Rasp, Hammer, Punch, Micrometer, Vernier Callipers, Height Gauge, Bore Gauge, general hand tools</t>
  </si>
  <si>
    <t xml:space="preserve">Ensure that all appropriate PPE is provided, worn and instruction is provided on its use. Persons participating in the session should be made aware of any hazards and their countermeasures. Before commencing any work everyone should be aware of the tasks commencing and how they are to be done safely and efficiently. Machines and tools should be checked before use to ensure they are in working order and safety mechanisms are in place. </t>
  </si>
  <si>
    <t>All staff were helpful and informative about the tasks at hand, ensuring we knew what we were doing. Health and safety protocol was explained and enforced, and any particularly challenging parts were supervised to ensure our safety. Every piece of PPE was provided and we were instructed on its purpose and proper usage.</t>
  </si>
  <si>
    <t>Try to inlcude the full name and year for the H&amp;S legislation . Could also have mentioned in the protocolas about putting coats and bags in the lockers etc</t>
  </si>
  <si>
    <t>Doesn’t mention the guards on the machines at all</t>
  </si>
  <si>
    <t>Specific PPE for the risks mentioned aren't included</t>
  </si>
  <si>
    <t>Signed off by Technician</t>
  </si>
  <si>
    <t>Y</t>
  </si>
  <si>
    <t>Answer was meant to be in Kg, so you needed to dived the 285N by 9.81 to put it into kg</t>
  </si>
  <si>
    <t>No units - look like it is x values in in/s and y values in lbs. Values look acceptable</t>
  </si>
  <si>
    <t>No units, so not sure sure what these are in. Gradient 1 might be in lbf.s/in (though it is large if it is) but the rest aren't. Other values don’t look right for lbf.s/in or Ns/m</t>
  </si>
  <si>
    <t>It is about using technology to make more accurate and higher quality parts not necessarily impossible parts</t>
  </si>
  <si>
    <t>What type of file do you need? And what has to happen to the part after printing, is it ready to use?</t>
  </si>
  <si>
    <t>What type of material is the resin?</t>
  </si>
  <si>
    <t>Some of the steps are lacking the finer details</t>
  </si>
  <si>
    <t>Pass</t>
  </si>
  <si>
    <t>No Submission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</si>
</sst>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64">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7" borderId="128" xfId="0" applyFill="1" applyBorder="1" applyAlignment="1">
      <alignment vertical="center"/>
    </xf>
    <xf numFmtId="0" fontId="0" fillId="7" borderId="129" xfId="0" applyFill="1" applyBorder="1" applyAlignment="1">
      <alignment vertical="center"/>
    </xf>
    <xf numFmtId="0" fontId="6" fillId="0" borderId="0" xfId="0" applyFont="1" applyAlignment="1">
      <alignment horizontal="left"/>
    </xf>
    <xf numFmtId="0" fontId="0" fillId="7" borderId="92" xfId="0" applyFill="1" applyBorder="1" applyAlignment="1">
      <alignment horizontal="center"/>
    </xf>
    <xf numFmtId="0" fontId="0" fillId="7" borderId="96" xfId="0" applyFill="1" applyBorder="1" applyAlignment="1">
      <alignment horizontal="center"/>
    </xf>
    <xf numFmtId="0" fontId="0" fillId="7" borderId="69" xfId="0" applyFill="1" applyBorder="1" applyAlignment="1">
      <alignment horizontal="center" vertical="center" wrapText="1"/>
    </xf>
    <xf numFmtId="0" fontId="0" fillId="4" borderId="113"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11" fillId="0" borderId="1" xfId="0" applyFont="1" applyBorder="1" applyAlignment="1">
      <alignment horizontal="center"/>
    </xf>
    <xf numFmtId="0" fontId="11" fillId="0" borderId="12" xfId="0" applyFont="1"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1" fillId="0" borderId="1" xfId="0" applyFont="1"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1" fillId="0" borderId="27" xfId="0" applyFont="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0" borderId="29" xfId="0" applyBorder="1" applyAlignment="1">
      <alignment horizontal="center"/>
    </xf>
    <xf numFmtId="0" fontId="0" fillId="0" borderId="37" xfId="0" applyBorder="1" applyAlignment="1">
      <alignment horizontal="center"/>
    </xf>
    <xf numFmtId="0" fontId="0" fillId="0" borderId="30" xfId="0" applyBorder="1" applyAlignment="1">
      <alignment horizontal="center"/>
    </xf>
    <xf numFmtId="0" fontId="0" fillId="0" borderId="38" xfId="0"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0" borderId="66"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126" xfId="0" applyFill="1" applyBorder="1" applyAlignment="1">
      <alignment horizontal="center" wrapText="1"/>
    </xf>
    <xf numFmtId="0" fontId="0" fillId="7" borderId="125" xfId="0" applyFill="1" applyBorder="1" applyAlignment="1">
      <alignment horizontal="center" wrapText="1"/>
    </xf>
    <xf numFmtId="0" fontId="0" fillId="7" borderId="126" xfId="0" applyFill="1" applyBorder="1" applyAlignment="1">
      <alignment horizontal="center" vertical="center" wrapText="1"/>
    </xf>
    <xf numFmtId="0" fontId="0" fillId="7" borderId="125" xfId="0" applyFill="1" applyBorder="1" applyAlignment="1">
      <alignment horizontal="center" vertical="center" wrapText="1"/>
    </xf>
    <xf numFmtId="0" fontId="0" fillId="7" borderId="126" xfId="0" applyFill="1" applyBorder="1" applyAlignment="1">
      <alignment horizontal="center" vertical="center"/>
    </xf>
    <xf numFmtId="0" fontId="0" fillId="7" borderId="125" xfId="0" applyFill="1"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0" borderId="72" xfId="0" applyBorder="1" applyAlignment="1">
      <alignment horizontal="center" wrapText="1"/>
    </xf>
    <xf numFmtId="0" fontId="0" fillId="0" borderId="30" xfId="0" applyBorder="1" applyAlignment="1">
      <alignment horizont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3" xfId="0" applyBorder="1" applyAlignment="1">
      <alignment horizontal="right" wrapText="1"/>
    </xf>
    <xf numFmtId="0" fontId="2" fillId="4" borderId="23"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7" borderId="70" xfId="0" applyFill="1" applyBorder="1" applyAlignment="1">
      <alignment horizontal="center"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9"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30" xfId="0" applyBorder="1" applyAlignment="1">
      <alignment horizontal="center" wrapText="1"/>
    </xf>
    <xf numFmtId="0" fontId="0" fillId="0" borderId="131" xfId="0" applyBorder="1" applyAlignment="1">
      <alignment horizontal="center" wrapText="1"/>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30" xfId="0" applyBorder="1" applyAlignment="1">
      <alignment horizontal="center" vertical="center" wrapText="1"/>
    </xf>
    <xf numFmtId="0" fontId="0" fillId="0" borderId="63" xfId="0" applyBorder="1" applyAlignment="1">
      <alignment horizontal="center" vertical="center" wrapText="1"/>
    </xf>
    <xf numFmtId="17" fontId="0" fillId="0" borderId="70" xfId="0" applyNumberFormat="1" applyBorder="1" applyAlignment="1">
      <alignment horizont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wrapText="1"/>
    </xf>
    <xf numFmtId="0" fontId="0" fillId="0" borderId="53" xfId="0" applyBorder="1" applyAlignment="1">
      <alignment horizontal="center" wrapText="1"/>
    </xf>
    <xf numFmtId="0" fontId="0" fillId="0" borderId="58" xfId="0" applyBorder="1" applyAlignment="1">
      <alignment horizontal="center" wrapText="1"/>
    </xf>
    <xf numFmtId="0" fontId="1" fillId="4" borderId="29" xfId="0" applyFont="1" applyFill="1" applyBorder="1" applyAlignment="1">
      <alignment horizont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1" fillId="0" borderId="121"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11" fillId="0" borderId="82" xfId="0" applyFont="1" applyBorder="1" applyAlignment="1">
      <alignment horizontal="center" vertical="center" wrapText="1"/>
    </xf>
    <xf numFmtId="0" fontId="11" fillId="0" borderId="83" xfId="0" applyFont="1" applyBorder="1" applyAlignment="1">
      <alignment horizontal="center" vertical="center" wrapText="1"/>
    </xf>
    <xf numFmtId="0" fontId="11" fillId="0" borderId="84"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5" zoomScale="68" zoomScaleNormal="68" workbookViewId="0">
      <selection activeCell="I48" sqref="I48:P48"/>
    </sheetView>
  </sheetViews>
  <sheetFormatPr defaultRowHeight="14.25" x14ac:dyDescent="0.45"/>
  <sheetData>
    <row r="1" spans="1:31" x14ac:dyDescent="0.45">
      <c r="A1" s="129" t="s">
        <v>0</v>
      </c>
      <c r="B1" s="130"/>
      <c r="C1" s="130"/>
      <c r="D1" s="130"/>
      <c r="E1" s="130"/>
      <c r="F1" s="130"/>
      <c r="G1" s="130"/>
      <c r="H1" s="130"/>
      <c r="I1" s="130"/>
      <c r="J1" s="130"/>
      <c r="K1" s="130"/>
      <c r="L1" s="130"/>
      <c r="M1" s="130"/>
      <c r="N1" s="130"/>
      <c r="O1" s="130"/>
      <c r="P1" s="130"/>
      <c r="Q1" s="130"/>
      <c r="R1" s="130"/>
      <c r="S1" s="130"/>
      <c r="T1" s="130"/>
      <c r="U1" s="130"/>
      <c r="V1" s="130"/>
      <c r="W1" s="130"/>
      <c r="X1" s="130"/>
      <c r="Y1" s="130"/>
      <c r="Z1" s="130"/>
      <c r="AA1" s="130"/>
      <c r="AB1" s="130"/>
      <c r="AC1" s="130"/>
      <c r="AD1" s="130"/>
      <c r="AE1" s="130"/>
    </row>
    <row r="2" spans="1:31" x14ac:dyDescent="0.45">
      <c r="A2" s="129"/>
      <c r="B2" s="130"/>
      <c r="C2" s="130"/>
      <c r="D2" s="130"/>
      <c r="E2" s="130"/>
      <c r="F2" s="130"/>
      <c r="G2" s="130"/>
      <c r="H2" s="130"/>
      <c r="I2" s="130"/>
      <c r="J2" s="130"/>
      <c r="K2" s="130"/>
      <c r="L2" s="130"/>
      <c r="M2" s="130"/>
      <c r="N2" s="130"/>
      <c r="O2" s="130"/>
      <c r="P2" s="130"/>
      <c r="Q2" s="130"/>
      <c r="R2" s="130"/>
      <c r="S2" s="130"/>
      <c r="T2" s="130"/>
      <c r="U2" s="130"/>
      <c r="V2" s="130"/>
      <c r="W2" s="130"/>
      <c r="X2" s="130"/>
      <c r="Y2" s="130"/>
      <c r="Z2" s="130"/>
      <c r="AA2" s="130"/>
      <c r="AB2" s="130"/>
      <c r="AC2" s="130"/>
      <c r="AD2" s="130"/>
      <c r="AE2" s="130"/>
    </row>
    <row r="3" spans="1:31" ht="14.65" thickBot="1" x14ac:dyDescent="0.5">
      <c r="A3" s="129"/>
      <c r="B3" s="130"/>
      <c r="C3" s="130"/>
      <c r="D3" s="130"/>
      <c r="E3" s="130"/>
      <c r="F3" s="130"/>
      <c r="G3" s="130"/>
      <c r="H3" s="130"/>
      <c r="I3" s="130"/>
      <c r="J3" s="130"/>
      <c r="K3" s="130"/>
      <c r="L3" s="130"/>
      <c r="M3" s="130"/>
      <c r="N3" s="130"/>
      <c r="O3" s="130"/>
      <c r="P3" s="130"/>
      <c r="Q3" s="130"/>
      <c r="R3" s="130"/>
      <c r="S3" s="130"/>
      <c r="T3" s="130"/>
      <c r="U3" s="130"/>
      <c r="V3" s="130"/>
      <c r="W3" s="130"/>
      <c r="X3" s="130"/>
      <c r="Y3" s="130"/>
      <c r="Z3" s="130"/>
      <c r="AA3" s="130"/>
      <c r="AB3" s="130"/>
      <c r="AC3" s="130"/>
      <c r="AD3" s="130"/>
      <c r="AE3" s="130"/>
    </row>
    <row r="4" spans="1:31" ht="23.25" x14ac:dyDescent="0.45">
      <c r="A4" s="65" t="s">
        <v>1</v>
      </c>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7"/>
    </row>
    <row r="5" spans="1:31" ht="23.65" thickBot="1" x14ac:dyDescent="0.5">
      <c r="A5" s="68" t="s">
        <v>2</v>
      </c>
      <c r="B5" s="69"/>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70"/>
    </row>
    <row r="6" spans="1:31" ht="14.65" thickBot="1" x14ac:dyDescent="0.5">
      <c r="A6" s="131" t="s">
        <v>3</v>
      </c>
      <c r="B6" s="131"/>
      <c r="C6" s="131"/>
      <c r="D6" s="131"/>
      <c r="E6" s="133" t="s">
        <v>161</v>
      </c>
      <c r="F6" s="133"/>
      <c r="G6" s="133"/>
      <c r="H6" s="133"/>
      <c r="I6" s="131" t="s">
        <v>4</v>
      </c>
      <c r="J6" s="131"/>
      <c r="K6" s="131"/>
      <c r="L6" s="131"/>
      <c r="M6" s="131"/>
      <c r="N6" s="131"/>
      <c r="O6" s="131"/>
      <c r="P6" s="131"/>
      <c r="Q6" s="125" t="s">
        <v>5</v>
      </c>
      <c r="R6" s="126"/>
      <c r="S6" s="126"/>
      <c r="T6" s="126"/>
      <c r="U6" s="126"/>
      <c r="V6" s="126"/>
      <c r="W6" s="126"/>
      <c r="X6" s="126"/>
      <c r="Y6" s="126"/>
      <c r="Z6" s="126"/>
      <c r="AA6" s="126"/>
      <c r="AB6" s="126"/>
      <c r="AC6" s="126"/>
      <c r="AD6" s="126"/>
      <c r="AE6" s="127"/>
    </row>
    <row r="7" spans="1:31" ht="15" thickTop="1" thickBot="1" x14ac:dyDescent="0.5">
      <c r="A7" s="132"/>
      <c r="B7" s="132"/>
      <c r="C7" s="132"/>
      <c r="D7" s="132"/>
      <c r="E7" s="120"/>
      <c r="F7" s="120"/>
      <c r="G7" s="120"/>
      <c r="H7" s="120"/>
      <c r="I7" s="132"/>
      <c r="J7" s="132"/>
      <c r="K7" s="132"/>
      <c r="L7" s="132"/>
      <c r="M7" s="132"/>
      <c r="N7" s="132"/>
      <c r="O7" s="132"/>
      <c r="P7" s="132"/>
      <c r="Q7" s="98"/>
      <c r="R7" s="99"/>
      <c r="S7" s="99"/>
      <c r="T7" s="99"/>
      <c r="U7" s="99"/>
      <c r="V7" s="99"/>
      <c r="W7" s="99"/>
      <c r="X7" s="99"/>
      <c r="Y7" s="99"/>
      <c r="Z7" s="99"/>
      <c r="AA7" s="99"/>
      <c r="AB7" s="99"/>
      <c r="AC7" s="99"/>
      <c r="AD7" s="99"/>
      <c r="AE7" s="100"/>
    </row>
    <row r="8" spans="1:31" ht="15" thickTop="1" thickBot="1" x14ac:dyDescent="0.5">
      <c r="A8" s="101" t="s">
        <v>6</v>
      </c>
      <c r="B8" s="102"/>
      <c r="C8" s="102"/>
      <c r="D8" s="103"/>
      <c r="E8" s="120" t="s">
        <v>225</v>
      </c>
      <c r="F8" s="120"/>
      <c r="G8" s="120"/>
      <c r="H8" s="120"/>
      <c r="I8" s="128" t="s">
        <v>227</v>
      </c>
      <c r="J8" s="128"/>
      <c r="K8" s="128"/>
      <c r="L8" s="128"/>
      <c r="M8" s="128"/>
      <c r="N8" s="128"/>
      <c r="O8" s="128"/>
      <c r="P8" s="128"/>
      <c r="Q8" s="104" t="s">
        <v>231</v>
      </c>
      <c r="R8" s="105"/>
      <c r="S8" s="105"/>
      <c r="T8" s="105"/>
      <c r="U8" s="105"/>
      <c r="V8" s="105"/>
      <c r="W8" s="105"/>
      <c r="X8" s="105"/>
      <c r="Y8" s="105"/>
      <c r="Z8" s="105"/>
      <c r="AA8" s="105"/>
      <c r="AB8" s="105"/>
      <c r="AC8" s="105"/>
      <c r="AD8" s="105"/>
      <c r="AE8" s="121"/>
    </row>
    <row r="9" spans="1:31" ht="15" thickTop="1" thickBot="1" x14ac:dyDescent="0.5">
      <c r="A9" s="122"/>
      <c r="B9" s="123"/>
      <c r="C9" s="123"/>
      <c r="D9" s="124"/>
      <c r="E9" s="120"/>
      <c r="F9" s="120"/>
      <c r="G9" s="120"/>
      <c r="H9" s="120"/>
      <c r="I9" s="128"/>
      <c r="J9" s="128"/>
      <c r="K9" s="128"/>
      <c r="L9" s="128"/>
      <c r="M9" s="128"/>
      <c r="N9" s="128"/>
      <c r="O9" s="128"/>
      <c r="P9" s="128"/>
      <c r="Q9" s="104"/>
      <c r="R9" s="105"/>
      <c r="S9" s="105"/>
      <c r="T9" s="105"/>
      <c r="U9" s="105"/>
      <c r="V9" s="105"/>
      <c r="W9" s="105"/>
      <c r="X9" s="105"/>
      <c r="Y9" s="105"/>
      <c r="Z9" s="105"/>
      <c r="AA9" s="105"/>
      <c r="AB9" s="105"/>
      <c r="AC9" s="105"/>
      <c r="AD9" s="105"/>
      <c r="AE9" s="121"/>
    </row>
    <row r="10" spans="1:31" ht="15" thickTop="1" thickBot="1" x14ac:dyDescent="0.5">
      <c r="A10" s="122"/>
      <c r="B10" s="123"/>
      <c r="C10" s="123"/>
      <c r="D10" s="124"/>
      <c r="E10" s="120" t="s">
        <v>226</v>
      </c>
      <c r="F10" s="120"/>
      <c r="G10" s="120"/>
      <c r="H10" s="120"/>
      <c r="I10" s="128"/>
      <c r="J10" s="128"/>
      <c r="K10" s="128"/>
      <c r="L10" s="128"/>
      <c r="M10" s="128"/>
      <c r="N10" s="128"/>
      <c r="O10" s="128"/>
      <c r="P10" s="128"/>
      <c r="Q10" s="104"/>
      <c r="R10" s="105"/>
      <c r="S10" s="105"/>
      <c r="T10" s="105"/>
      <c r="U10" s="105"/>
      <c r="V10" s="105"/>
      <c r="W10" s="105"/>
      <c r="X10" s="105"/>
      <c r="Y10" s="105"/>
      <c r="Z10" s="105"/>
      <c r="AA10" s="105"/>
      <c r="AB10" s="105"/>
      <c r="AC10" s="105"/>
      <c r="AD10" s="105"/>
      <c r="AE10" s="121"/>
    </row>
    <row r="11" spans="1:31" ht="15" thickTop="1" thickBot="1" x14ac:dyDescent="0.5">
      <c r="A11" s="122"/>
      <c r="B11" s="123"/>
      <c r="C11" s="123"/>
      <c r="D11" s="124"/>
      <c r="E11" s="120"/>
      <c r="F11" s="120"/>
      <c r="G11" s="120"/>
      <c r="H11" s="120"/>
      <c r="I11" s="128"/>
      <c r="J11" s="128"/>
      <c r="K11" s="128"/>
      <c r="L11" s="128"/>
      <c r="M11" s="128"/>
      <c r="N11" s="128"/>
      <c r="O11" s="128"/>
      <c r="P11" s="128"/>
      <c r="Q11" s="104"/>
      <c r="R11" s="105"/>
      <c r="S11" s="105"/>
      <c r="T11" s="105"/>
      <c r="U11" s="105"/>
      <c r="V11" s="105"/>
      <c r="W11" s="105"/>
      <c r="X11" s="105"/>
      <c r="Y11" s="105"/>
      <c r="Z11" s="105"/>
      <c r="AA11" s="105"/>
      <c r="AB11" s="105"/>
      <c r="AC11" s="105"/>
      <c r="AD11" s="105"/>
      <c r="AE11" s="121"/>
    </row>
    <row r="12" spans="1:31" ht="15" thickTop="1" thickBot="1" x14ac:dyDescent="0.5">
      <c r="A12" s="122"/>
      <c r="B12" s="123"/>
      <c r="C12" s="123"/>
      <c r="D12" s="124"/>
      <c r="E12" s="120"/>
      <c r="F12" s="120"/>
      <c r="G12" s="120"/>
      <c r="H12" s="120"/>
      <c r="I12" s="128"/>
      <c r="J12" s="128"/>
      <c r="K12" s="128"/>
      <c r="L12" s="128"/>
      <c r="M12" s="128"/>
      <c r="N12" s="128"/>
      <c r="O12" s="128"/>
      <c r="P12" s="128"/>
      <c r="Q12" s="104"/>
      <c r="R12" s="105"/>
      <c r="S12" s="105"/>
      <c r="T12" s="105"/>
      <c r="U12" s="105"/>
      <c r="V12" s="105"/>
      <c r="W12" s="105"/>
      <c r="X12" s="105"/>
      <c r="Y12" s="105"/>
      <c r="Z12" s="105"/>
      <c r="AA12" s="105"/>
      <c r="AB12" s="105"/>
      <c r="AC12" s="105"/>
      <c r="AD12" s="105"/>
      <c r="AE12" s="121"/>
    </row>
    <row r="13" spans="1:31" ht="15" thickTop="1" thickBot="1" x14ac:dyDescent="0.5">
      <c r="A13" s="125"/>
      <c r="B13" s="126"/>
      <c r="C13" s="126"/>
      <c r="D13" s="127"/>
      <c r="E13" s="120"/>
      <c r="F13" s="120"/>
      <c r="G13" s="120"/>
      <c r="H13" s="120"/>
      <c r="I13" s="128"/>
      <c r="J13" s="128"/>
      <c r="K13" s="128"/>
      <c r="L13" s="128"/>
      <c r="M13" s="128"/>
      <c r="N13" s="128"/>
      <c r="O13" s="128"/>
      <c r="P13" s="128"/>
      <c r="Q13" s="104"/>
      <c r="R13" s="105"/>
      <c r="S13" s="105"/>
      <c r="T13" s="105"/>
      <c r="U13" s="105"/>
      <c r="V13" s="105"/>
      <c r="W13" s="105"/>
      <c r="X13" s="105"/>
      <c r="Y13" s="105"/>
      <c r="Z13" s="105"/>
      <c r="AA13" s="105"/>
      <c r="AB13" s="105"/>
      <c r="AC13" s="105"/>
      <c r="AD13" s="105"/>
      <c r="AE13" s="121"/>
    </row>
    <row r="14" spans="1:31" ht="15" thickTop="1" thickBot="1" x14ac:dyDescent="0.5">
      <c r="A14" s="98" t="s">
        <v>7</v>
      </c>
      <c r="B14" s="99"/>
      <c r="C14" s="99"/>
      <c r="D14" s="99"/>
      <c r="E14" s="99"/>
      <c r="F14" s="99"/>
      <c r="G14" s="99"/>
      <c r="H14" s="99"/>
      <c r="I14" s="99"/>
      <c r="J14" s="99"/>
      <c r="K14" s="99"/>
      <c r="L14" s="99"/>
      <c r="M14" s="99"/>
      <c r="N14" s="99"/>
      <c r="O14" s="99"/>
      <c r="P14" s="100"/>
      <c r="Q14" s="104"/>
      <c r="R14" s="105"/>
      <c r="S14" s="105"/>
      <c r="T14" s="105"/>
      <c r="U14" s="105"/>
      <c r="V14" s="105"/>
      <c r="W14" s="105"/>
      <c r="X14" s="105"/>
      <c r="Y14" s="105"/>
      <c r="Z14" s="105"/>
      <c r="AA14" s="105"/>
      <c r="AB14" s="105"/>
      <c r="AC14" s="105"/>
      <c r="AD14" s="105"/>
      <c r="AE14" s="121"/>
    </row>
    <row r="15" spans="1:31" ht="15" thickTop="1" thickBot="1" x14ac:dyDescent="0.5">
      <c r="A15" s="98"/>
      <c r="B15" s="99"/>
      <c r="C15" s="99"/>
      <c r="D15" s="99"/>
      <c r="E15" s="99"/>
      <c r="F15" s="99"/>
      <c r="G15" s="99"/>
      <c r="H15" s="99"/>
      <c r="I15" s="99"/>
      <c r="J15" s="99"/>
      <c r="K15" s="99"/>
      <c r="L15" s="99"/>
      <c r="M15" s="99"/>
      <c r="N15" s="99"/>
      <c r="O15" s="99"/>
      <c r="P15" s="100"/>
      <c r="Q15" s="104"/>
      <c r="R15" s="105"/>
      <c r="S15" s="105"/>
      <c r="T15" s="105"/>
      <c r="U15" s="105"/>
      <c r="V15" s="105"/>
      <c r="W15" s="105"/>
      <c r="X15" s="105"/>
      <c r="Y15" s="105"/>
      <c r="Z15" s="105"/>
      <c r="AA15" s="105"/>
      <c r="AB15" s="105"/>
      <c r="AC15" s="105"/>
      <c r="AD15" s="105"/>
      <c r="AE15" s="121"/>
    </row>
    <row r="16" spans="1:31" ht="15" thickTop="1" thickBot="1" x14ac:dyDescent="0.5">
      <c r="A16" s="104" t="s">
        <v>228</v>
      </c>
      <c r="B16" s="105"/>
      <c r="C16" s="105"/>
      <c r="D16" s="105"/>
      <c r="E16" s="105"/>
      <c r="F16" s="105"/>
      <c r="G16" s="105"/>
      <c r="H16" s="105"/>
      <c r="I16" s="105"/>
      <c r="J16" s="105"/>
      <c r="K16" s="105"/>
      <c r="L16" s="105"/>
      <c r="M16" s="105"/>
      <c r="N16" s="105"/>
      <c r="O16" s="105"/>
      <c r="P16" s="121"/>
      <c r="Q16" s="104"/>
      <c r="R16" s="105"/>
      <c r="S16" s="105"/>
      <c r="T16" s="105"/>
      <c r="U16" s="105"/>
      <c r="V16" s="105"/>
      <c r="W16" s="105"/>
      <c r="X16" s="105"/>
      <c r="Y16" s="105"/>
      <c r="Z16" s="105"/>
      <c r="AA16" s="105"/>
      <c r="AB16" s="105"/>
      <c r="AC16" s="105"/>
      <c r="AD16" s="105"/>
      <c r="AE16" s="121"/>
    </row>
    <row r="17" spans="1:31" ht="15" thickTop="1" thickBot="1" x14ac:dyDescent="0.5">
      <c r="A17" s="104"/>
      <c r="B17" s="105"/>
      <c r="C17" s="105"/>
      <c r="D17" s="105"/>
      <c r="E17" s="105"/>
      <c r="F17" s="105"/>
      <c r="G17" s="105"/>
      <c r="H17" s="105"/>
      <c r="I17" s="105"/>
      <c r="J17" s="105"/>
      <c r="K17" s="105"/>
      <c r="L17" s="105"/>
      <c r="M17" s="105"/>
      <c r="N17" s="105"/>
      <c r="O17" s="105"/>
      <c r="P17" s="121"/>
      <c r="Q17" s="104"/>
      <c r="R17" s="105"/>
      <c r="S17" s="105"/>
      <c r="T17" s="105"/>
      <c r="U17" s="105"/>
      <c r="V17" s="105"/>
      <c r="W17" s="105"/>
      <c r="X17" s="105"/>
      <c r="Y17" s="105"/>
      <c r="Z17" s="105"/>
      <c r="AA17" s="105"/>
      <c r="AB17" s="105"/>
      <c r="AC17" s="105"/>
      <c r="AD17" s="105"/>
      <c r="AE17" s="121"/>
    </row>
    <row r="18" spans="1:31" ht="15" thickTop="1" thickBot="1" x14ac:dyDescent="0.5">
      <c r="A18" s="104"/>
      <c r="B18" s="105"/>
      <c r="C18" s="105"/>
      <c r="D18" s="105"/>
      <c r="E18" s="105"/>
      <c r="F18" s="105"/>
      <c r="G18" s="105"/>
      <c r="H18" s="105"/>
      <c r="I18" s="105"/>
      <c r="J18" s="105"/>
      <c r="K18" s="105"/>
      <c r="L18" s="105"/>
      <c r="M18" s="105"/>
      <c r="N18" s="105"/>
      <c r="O18" s="105"/>
      <c r="P18" s="121"/>
      <c r="Q18" s="104"/>
      <c r="R18" s="105"/>
      <c r="S18" s="105"/>
      <c r="T18" s="105"/>
      <c r="U18" s="105"/>
      <c r="V18" s="105"/>
      <c r="W18" s="105"/>
      <c r="X18" s="105"/>
      <c r="Y18" s="105"/>
      <c r="Z18" s="105"/>
      <c r="AA18" s="105"/>
      <c r="AB18" s="105"/>
      <c r="AC18" s="105"/>
      <c r="AD18" s="105"/>
      <c r="AE18" s="121"/>
    </row>
    <row r="19" spans="1:31" ht="15" thickTop="1" thickBot="1" x14ac:dyDescent="0.5">
      <c r="A19" s="104"/>
      <c r="B19" s="105"/>
      <c r="C19" s="105"/>
      <c r="D19" s="105"/>
      <c r="E19" s="105"/>
      <c r="F19" s="105"/>
      <c r="G19" s="105"/>
      <c r="H19" s="105"/>
      <c r="I19" s="105"/>
      <c r="J19" s="105"/>
      <c r="K19" s="105"/>
      <c r="L19" s="105"/>
      <c r="M19" s="105"/>
      <c r="N19" s="105"/>
      <c r="O19" s="105"/>
      <c r="P19" s="121"/>
      <c r="Q19" s="104"/>
      <c r="R19" s="105"/>
      <c r="S19" s="105"/>
      <c r="T19" s="105"/>
      <c r="U19" s="105"/>
      <c r="V19" s="105"/>
      <c r="W19" s="105"/>
      <c r="X19" s="105"/>
      <c r="Y19" s="105"/>
      <c r="Z19" s="105"/>
      <c r="AA19" s="105"/>
      <c r="AB19" s="105"/>
      <c r="AC19" s="105"/>
      <c r="AD19" s="105"/>
      <c r="AE19" s="121"/>
    </row>
    <row r="20" spans="1:31" ht="15" thickTop="1" thickBot="1" x14ac:dyDescent="0.5">
      <c r="A20" s="104"/>
      <c r="B20" s="105"/>
      <c r="C20" s="105"/>
      <c r="D20" s="105"/>
      <c r="E20" s="105"/>
      <c r="F20" s="105"/>
      <c r="G20" s="105"/>
      <c r="H20" s="105"/>
      <c r="I20" s="105"/>
      <c r="J20" s="105"/>
      <c r="K20" s="105"/>
      <c r="L20" s="105"/>
      <c r="M20" s="105"/>
      <c r="N20" s="105"/>
      <c r="O20" s="105"/>
      <c r="P20" s="121"/>
      <c r="Q20" s="104"/>
      <c r="R20" s="105"/>
      <c r="S20" s="105"/>
      <c r="T20" s="105"/>
      <c r="U20" s="105"/>
      <c r="V20" s="105"/>
      <c r="W20" s="105"/>
      <c r="X20" s="105"/>
      <c r="Y20" s="105"/>
      <c r="Z20" s="105"/>
      <c r="AA20" s="105"/>
      <c r="AB20" s="105"/>
      <c r="AC20" s="105"/>
      <c r="AD20" s="105"/>
      <c r="AE20" s="121"/>
    </row>
    <row r="21" spans="1:31" ht="15" thickTop="1" thickBot="1" x14ac:dyDescent="0.5">
      <c r="A21" s="104"/>
      <c r="B21" s="105"/>
      <c r="C21" s="105"/>
      <c r="D21" s="105"/>
      <c r="E21" s="105"/>
      <c r="F21" s="105"/>
      <c r="G21" s="105"/>
      <c r="H21" s="105"/>
      <c r="I21" s="105"/>
      <c r="J21" s="105"/>
      <c r="K21" s="105"/>
      <c r="L21" s="105"/>
      <c r="M21" s="105"/>
      <c r="N21" s="105"/>
      <c r="O21" s="105"/>
      <c r="P21" s="121"/>
      <c r="Q21" s="104"/>
      <c r="R21" s="105"/>
      <c r="S21" s="105"/>
      <c r="T21" s="105"/>
      <c r="U21" s="105"/>
      <c r="V21" s="105"/>
      <c r="W21" s="105"/>
      <c r="X21" s="105"/>
      <c r="Y21" s="105"/>
      <c r="Z21" s="105"/>
      <c r="AA21" s="105"/>
      <c r="AB21" s="105"/>
      <c r="AC21" s="105"/>
      <c r="AD21" s="105"/>
      <c r="AE21" s="121"/>
    </row>
    <row r="22" spans="1:31" ht="15" thickTop="1" thickBot="1" x14ac:dyDescent="0.5">
      <c r="A22" s="104"/>
      <c r="B22" s="105"/>
      <c r="C22" s="105"/>
      <c r="D22" s="105"/>
      <c r="E22" s="105"/>
      <c r="F22" s="105"/>
      <c r="G22" s="105"/>
      <c r="H22" s="105"/>
      <c r="I22" s="105"/>
      <c r="J22" s="105"/>
      <c r="K22" s="105"/>
      <c r="L22" s="105"/>
      <c r="M22" s="105"/>
      <c r="N22" s="105"/>
      <c r="O22" s="105"/>
      <c r="P22" s="121"/>
      <c r="Q22" s="104"/>
      <c r="R22" s="105"/>
      <c r="S22" s="105"/>
      <c r="T22" s="105"/>
      <c r="U22" s="105"/>
      <c r="V22" s="105"/>
      <c r="W22" s="105"/>
      <c r="X22" s="105"/>
      <c r="Y22" s="105"/>
      <c r="Z22" s="105"/>
      <c r="AA22" s="105"/>
      <c r="AB22" s="105"/>
      <c r="AC22" s="105"/>
      <c r="AD22" s="105"/>
      <c r="AE22" s="121"/>
    </row>
    <row r="23" spans="1:31" ht="15" thickTop="1" thickBot="1" x14ac:dyDescent="0.5">
      <c r="A23" s="104"/>
      <c r="B23" s="105"/>
      <c r="C23" s="105"/>
      <c r="D23" s="105"/>
      <c r="E23" s="105"/>
      <c r="F23" s="105"/>
      <c r="G23" s="105"/>
      <c r="H23" s="105"/>
      <c r="I23" s="105"/>
      <c r="J23" s="105"/>
      <c r="K23" s="105"/>
      <c r="L23" s="105"/>
      <c r="M23" s="105"/>
      <c r="N23" s="105"/>
      <c r="O23" s="105"/>
      <c r="P23" s="121"/>
      <c r="Q23" s="104"/>
      <c r="R23" s="105"/>
      <c r="S23" s="105"/>
      <c r="T23" s="105"/>
      <c r="U23" s="105"/>
      <c r="V23" s="105"/>
      <c r="W23" s="105"/>
      <c r="X23" s="105"/>
      <c r="Y23" s="105"/>
      <c r="Z23" s="105"/>
      <c r="AA23" s="105"/>
      <c r="AB23" s="105"/>
      <c r="AC23" s="105"/>
      <c r="AD23" s="105"/>
      <c r="AE23" s="121"/>
    </row>
    <row r="24" spans="1:31" ht="15" thickTop="1" thickBot="1" x14ac:dyDescent="0.5">
      <c r="A24" s="104"/>
      <c r="B24" s="105"/>
      <c r="C24" s="105"/>
      <c r="D24" s="105"/>
      <c r="E24" s="105"/>
      <c r="F24" s="105"/>
      <c r="G24" s="105"/>
      <c r="H24" s="105"/>
      <c r="I24" s="105"/>
      <c r="J24" s="105"/>
      <c r="K24" s="105"/>
      <c r="L24" s="105"/>
      <c r="M24" s="105"/>
      <c r="N24" s="105"/>
      <c r="O24" s="105"/>
      <c r="P24" s="121"/>
      <c r="Q24" s="104"/>
      <c r="R24" s="105"/>
      <c r="S24" s="105"/>
      <c r="T24" s="105"/>
      <c r="U24" s="105"/>
      <c r="V24" s="105"/>
      <c r="W24" s="105"/>
      <c r="X24" s="105"/>
      <c r="Y24" s="105"/>
      <c r="Z24" s="105"/>
      <c r="AA24" s="105"/>
      <c r="AB24" s="105"/>
      <c r="AC24" s="105"/>
      <c r="AD24" s="105"/>
      <c r="AE24" s="121"/>
    </row>
    <row r="25" spans="1:31" ht="15" thickTop="1" thickBot="1" x14ac:dyDescent="0.5">
      <c r="A25" s="104"/>
      <c r="B25" s="105"/>
      <c r="C25" s="105"/>
      <c r="D25" s="105"/>
      <c r="E25" s="105"/>
      <c r="F25" s="105"/>
      <c r="G25" s="105"/>
      <c r="H25" s="105"/>
      <c r="I25" s="105"/>
      <c r="J25" s="105"/>
      <c r="K25" s="105"/>
      <c r="L25" s="105"/>
      <c r="M25" s="105"/>
      <c r="N25" s="105"/>
      <c r="O25" s="105"/>
      <c r="P25" s="121"/>
      <c r="Q25" s="104"/>
      <c r="R25" s="105"/>
      <c r="S25" s="105"/>
      <c r="T25" s="105"/>
      <c r="U25" s="105"/>
      <c r="V25" s="105"/>
      <c r="W25" s="105"/>
      <c r="X25" s="105"/>
      <c r="Y25" s="105"/>
      <c r="Z25" s="105"/>
      <c r="AA25" s="105"/>
      <c r="AB25" s="105"/>
      <c r="AC25" s="105"/>
      <c r="AD25" s="105"/>
      <c r="AE25" s="121"/>
    </row>
    <row r="26" spans="1:31" ht="15" thickTop="1" thickBot="1" x14ac:dyDescent="0.5">
      <c r="A26" s="98" t="s">
        <v>8</v>
      </c>
      <c r="B26" s="99"/>
      <c r="C26" s="99"/>
      <c r="D26" s="99"/>
      <c r="E26" s="99"/>
      <c r="F26" s="99"/>
      <c r="G26" s="99"/>
      <c r="H26" s="99"/>
      <c r="I26" s="99"/>
      <c r="J26" s="99"/>
      <c r="K26" s="99"/>
      <c r="L26" s="99"/>
      <c r="M26" s="99"/>
      <c r="N26" s="99"/>
      <c r="O26" s="99"/>
      <c r="P26" s="100"/>
      <c r="Q26" s="104"/>
      <c r="R26" s="105"/>
      <c r="S26" s="105"/>
      <c r="T26" s="105"/>
      <c r="U26" s="105"/>
      <c r="V26" s="105"/>
      <c r="W26" s="105"/>
      <c r="X26" s="105"/>
      <c r="Y26" s="105"/>
      <c r="Z26" s="105"/>
      <c r="AA26" s="105"/>
      <c r="AB26" s="105"/>
      <c r="AC26" s="105"/>
      <c r="AD26" s="105"/>
      <c r="AE26" s="121"/>
    </row>
    <row r="27" spans="1:31" ht="15" thickTop="1" thickBot="1" x14ac:dyDescent="0.5">
      <c r="A27" s="98"/>
      <c r="B27" s="99"/>
      <c r="C27" s="99"/>
      <c r="D27" s="99"/>
      <c r="E27" s="99"/>
      <c r="F27" s="99"/>
      <c r="G27" s="99"/>
      <c r="H27" s="99"/>
      <c r="I27" s="99"/>
      <c r="J27" s="99"/>
      <c r="K27" s="99"/>
      <c r="L27" s="99"/>
      <c r="M27" s="99"/>
      <c r="N27" s="99"/>
      <c r="O27" s="99"/>
      <c r="P27" s="100"/>
      <c r="Q27" s="104"/>
      <c r="R27" s="105"/>
      <c r="S27" s="105"/>
      <c r="T27" s="105"/>
      <c r="U27" s="105"/>
      <c r="V27" s="105"/>
      <c r="W27" s="105"/>
      <c r="X27" s="105"/>
      <c r="Y27" s="105"/>
      <c r="Z27" s="105"/>
      <c r="AA27" s="105"/>
      <c r="AB27" s="105"/>
      <c r="AC27" s="105"/>
      <c r="AD27" s="105"/>
      <c r="AE27" s="121"/>
    </row>
    <row r="28" spans="1:31" ht="15" thickTop="1" thickBot="1" x14ac:dyDescent="0.5">
      <c r="A28" s="104" t="s">
        <v>229</v>
      </c>
      <c r="B28" s="105"/>
      <c r="C28" s="105"/>
      <c r="D28" s="105"/>
      <c r="E28" s="105"/>
      <c r="F28" s="105"/>
      <c r="G28" s="105"/>
      <c r="H28" s="105"/>
      <c r="I28" s="105"/>
      <c r="J28" s="105"/>
      <c r="K28" s="105"/>
      <c r="L28" s="105"/>
      <c r="M28" s="105"/>
      <c r="N28" s="105"/>
      <c r="O28" s="105"/>
      <c r="P28" s="121"/>
      <c r="Q28" s="104"/>
      <c r="R28" s="105"/>
      <c r="S28" s="105"/>
      <c r="T28" s="105"/>
      <c r="U28" s="105"/>
      <c r="V28" s="105"/>
      <c r="W28" s="105"/>
      <c r="X28" s="105"/>
      <c r="Y28" s="105"/>
      <c r="Z28" s="105"/>
      <c r="AA28" s="105"/>
      <c r="AB28" s="105"/>
      <c r="AC28" s="105"/>
      <c r="AD28" s="105"/>
      <c r="AE28" s="121"/>
    </row>
    <row r="29" spans="1:31" ht="15" thickTop="1" thickBot="1" x14ac:dyDescent="0.5">
      <c r="A29" s="104"/>
      <c r="B29" s="105"/>
      <c r="C29" s="105"/>
      <c r="D29" s="105"/>
      <c r="E29" s="105"/>
      <c r="F29" s="105"/>
      <c r="G29" s="105"/>
      <c r="H29" s="105"/>
      <c r="I29" s="105"/>
      <c r="J29" s="105"/>
      <c r="K29" s="105"/>
      <c r="L29" s="105"/>
      <c r="M29" s="105"/>
      <c r="N29" s="105"/>
      <c r="O29" s="105"/>
      <c r="P29" s="121"/>
      <c r="Q29" s="104"/>
      <c r="R29" s="105"/>
      <c r="S29" s="105"/>
      <c r="T29" s="105"/>
      <c r="U29" s="105"/>
      <c r="V29" s="105"/>
      <c r="W29" s="105"/>
      <c r="X29" s="105"/>
      <c r="Y29" s="105"/>
      <c r="Z29" s="105"/>
      <c r="AA29" s="105"/>
      <c r="AB29" s="105"/>
      <c r="AC29" s="105"/>
      <c r="AD29" s="105"/>
      <c r="AE29" s="121"/>
    </row>
    <row r="30" spans="1:31" ht="15" thickTop="1" thickBot="1" x14ac:dyDescent="0.5">
      <c r="A30" s="104"/>
      <c r="B30" s="105"/>
      <c r="C30" s="105"/>
      <c r="D30" s="105"/>
      <c r="E30" s="105"/>
      <c r="F30" s="105"/>
      <c r="G30" s="105"/>
      <c r="H30" s="105"/>
      <c r="I30" s="105"/>
      <c r="J30" s="105"/>
      <c r="K30" s="105"/>
      <c r="L30" s="105"/>
      <c r="M30" s="105"/>
      <c r="N30" s="105"/>
      <c r="O30" s="105"/>
      <c r="P30" s="121"/>
      <c r="Q30" s="104"/>
      <c r="R30" s="105"/>
      <c r="S30" s="105"/>
      <c r="T30" s="105"/>
      <c r="U30" s="105"/>
      <c r="V30" s="105"/>
      <c r="W30" s="105"/>
      <c r="X30" s="105"/>
      <c r="Y30" s="105"/>
      <c r="Z30" s="105"/>
      <c r="AA30" s="105"/>
      <c r="AB30" s="105"/>
      <c r="AC30" s="105"/>
      <c r="AD30" s="105"/>
      <c r="AE30" s="121"/>
    </row>
    <row r="31" spans="1:31" ht="15" thickTop="1" thickBot="1" x14ac:dyDescent="0.5">
      <c r="A31" s="104"/>
      <c r="B31" s="105"/>
      <c r="C31" s="105"/>
      <c r="D31" s="105"/>
      <c r="E31" s="105"/>
      <c r="F31" s="105"/>
      <c r="G31" s="105"/>
      <c r="H31" s="105"/>
      <c r="I31" s="105"/>
      <c r="J31" s="105"/>
      <c r="K31" s="105"/>
      <c r="L31" s="105"/>
      <c r="M31" s="105"/>
      <c r="N31" s="105"/>
      <c r="O31" s="105"/>
      <c r="P31" s="121"/>
      <c r="Q31" s="104"/>
      <c r="R31" s="105"/>
      <c r="S31" s="105"/>
      <c r="T31" s="105"/>
      <c r="U31" s="105"/>
      <c r="V31" s="105"/>
      <c r="W31" s="105"/>
      <c r="X31" s="105"/>
      <c r="Y31" s="105"/>
      <c r="Z31" s="105"/>
      <c r="AA31" s="105"/>
      <c r="AB31" s="105"/>
      <c r="AC31" s="105"/>
      <c r="AD31" s="105"/>
      <c r="AE31" s="121"/>
    </row>
    <row r="32" spans="1:31" ht="15" thickTop="1" thickBot="1" x14ac:dyDescent="0.5">
      <c r="A32" s="104"/>
      <c r="B32" s="105"/>
      <c r="C32" s="105"/>
      <c r="D32" s="105"/>
      <c r="E32" s="105"/>
      <c r="F32" s="105"/>
      <c r="G32" s="105"/>
      <c r="H32" s="105"/>
      <c r="I32" s="105"/>
      <c r="J32" s="105"/>
      <c r="K32" s="105"/>
      <c r="L32" s="105"/>
      <c r="M32" s="105"/>
      <c r="N32" s="105"/>
      <c r="O32" s="105"/>
      <c r="P32" s="121"/>
      <c r="Q32" s="104"/>
      <c r="R32" s="105"/>
      <c r="S32" s="105"/>
      <c r="T32" s="105"/>
      <c r="U32" s="105"/>
      <c r="V32" s="105"/>
      <c r="W32" s="105"/>
      <c r="X32" s="105"/>
      <c r="Y32" s="105"/>
      <c r="Z32" s="105"/>
      <c r="AA32" s="105"/>
      <c r="AB32" s="105"/>
      <c r="AC32" s="105"/>
      <c r="AD32" s="105"/>
      <c r="AE32" s="121"/>
    </row>
    <row r="33" spans="1:31" ht="15" thickTop="1" thickBot="1" x14ac:dyDescent="0.5">
      <c r="A33" s="104"/>
      <c r="B33" s="105"/>
      <c r="C33" s="105"/>
      <c r="D33" s="105"/>
      <c r="E33" s="105"/>
      <c r="F33" s="105"/>
      <c r="G33" s="105"/>
      <c r="H33" s="105"/>
      <c r="I33" s="105"/>
      <c r="J33" s="105"/>
      <c r="K33" s="105"/>
      <c r="L33" s="105"/>
      <c r="M33" s="105"/>
      <c r="N33" s="105"/>
      <c r="O33" s="105"/>
      <c r="P33" s="121"/>
      <c r="Q33" s="104"/>
      <c r="R33" s="105"/>
      <c r="S33" s="105"/>
      <c r="T33" s="105"/>
      <c r="U33" s="105"/>
      <c r="V33" s="105"/>
      <c r="W33" s="105"/>
      <c r="X33" s="105"/>
      <c r="Y33" s="105"/>
      <c r="Z33" s="105"/>
      <c r="AA33" s="105"/>
      <c r="AB33" s="105"/>
      <c r="AC33" s="105"/>
      <c r="AD33" s="105"/>
      <c r="AE33" s="121"/>
    </row>
    <row r="34" spans="1:31" ht="15" thickTop="1" thickBot="1" x14ac:dyDescent="0.5">
      <c r="A34" s="104"/>
      <c r="B34" s="105"/>
      <c r="C34" s="105"/>
      <c r="D34" s="105"/>
      <c r="E34" s="105"/>
      <c r="F34" s="105"/>
      <c r="G34" s="105"/>
      <c r="H34" s="105"/>
      <c r="I34" s="105"/>
      <c r="J34" s="105"/>
      <c r="K34" s="105"/>
      <c r="L34" s="105"/>
      <c r="M34" s="105"/>
      <c r="N34" s="105"/>
      <c r="O34" s="105"/>
      <c r="P34" s="121"/>
      <c r="Q34" s="104"/>
      <c r="R34" s="105"/>
      <c r="S34" s="105"/>
      <c r="T34" s="105"/>
      <c r="U34" s="105"/>
      <c r="V34" s="105"/>
      <c r="W34" s="105"/>
      <c r="X34" s="105"/>
      <c r="Y34" s="105"/>
      <c r="Z34" s="105"/>
      <c r="AA34" s="105"/>
      <c r="AB34" s="105"/>
      <c r="AC34" s="105"/>
      <c r="AD34" s="105"/>
      <c r="AE34" s="121"/>
    </row>
    <row r="35" spans="1:31" ht="15" thickTop="1" thickBot="1" x14ac:dyDescent="0.5">
      <c r="A35" s="98" t="s">
        <v>9</v>
      </c>
      <c r="B35" s="99"/>
      <c r="C35" s="99"/>
      <c r="D35" s="99"/>
      <c r="E35" s="99"/>
      <c r="F35" s="99"/>
      <c r="G35" s="99"/>
      <c r="H35" s="99"/>
      <c r="I35" s="99"/>
      <c r="J35" s="99"/>
      <c r="K35" s="99"/>
      <c r="L35" s="99"/>
      <c r="M35" s="99"/>
      <c r="N35" s="99"/>
      <c r="O35" s="99"/>
      <c r="P35" s="100"/>
      <c r="Q35" s="98" t="s">
        <v>10</v>
      </c>
      <c r="R35" s="99"/>
      <c r="S35" s="99"/>
      <c r="T35" s="99"/>
      <c r="U35" s="99"/>
      <c r="V35" s="99"/>
      <c r="W35" s="99"/>
      <c r="X35" s="99"/>
      <c r="Y35" s="99"/>
      <c r="Z35" s="99"/>
      <c r="AA35" s="99"/>
      <c r="AB35" s="99"/>
      <c r="AC35" s="99"/>
      <c r="AD35" s="99"/>
      <c r="AE35" s="100"/>
    </row>
    <row r="36" spans="1:31" ht="15" thickTop="1" thickBot="1" x14ac:dyDescent="0.5">
      <c r="A36" s="98"/>
      <c r="B36" s="99"/>
      <c r="C36" s="99"/>
      <c r="D36" s="99"/>
      <c r="E36" s="99"/>
      <c r="F36" s="99"/>
      <c r="G36" s="99"/>
      <c r="H36" s="99"/>
      <c r="I36" s="99"/>
      <c r="J36" s="99"/>
      <c r="K36" s="99"/>
      <c r="L36" s="99"/>
      <c r="M36" s="99"/>
      <c r="N36" s="99"/>
      <c r="O36" s="99"/>
      <c r="P36" s="100"/>
      <c r="Q36" s="101"/>
      <c r="R36" s="102"/>
      <c r="S36" s="102"/>
      <c r="T36" s="102"/>
      <c r="U36" s="102"/>
      <c r="V36" s="102"/>
      <c r="W36" s="102"/>
      <c r="X36" s="102"/>
      <c r="Y36" s="102"/>
      <c r="Z36" s="102"/>
      <c r="AA36" s="102"/>
      <c r="AB36" s="102"/>
      <c r="AC36" s="102"/>
      <c r="AD36" s="102"/>
      <c r="AE36" s="103"/>
    </row>
    <row r="37" spans="1:31" ht="15" thickTop="1" thickBot="1" x14ac:dyDescent="0.5">
      <c r="A37" s="104" t="s">
        <v>230</v>
      </c>
      <c r="B37" s="105"/>
      <c r="C37" s="105"/>
      <c r="D37" s="105"/>
      <c r="E37" s="105"/>
      <c r="F37" s="105"/>
      <c r="G37" s="105"/>
      <c r="H37" s="105"/>
      <c r="I37" s="105"/>
      <c r="J37" s="105"/>
      <c r="K37" s="105"/>
      <c r="L37" s="105"/>
      <c r="M37" s="105"/>
      <c r="N37" s="105"/>
      <c r="O37" s="105"/>
      <c r="P37" s="105"/>
      <c r="Q37" s="108" t="s">
        <v>232</v>
      </c>
      <c r="R37" s="109"/>
      <c r="S37" s="109"/>
      <c r="T37" s="109"/>
      <c r="U37" s="109"/>
      <c r="V37" s="109"/>
      <c r="W37" s="109"/>
      <c r="X37" s="109"/>
      <c r="Y37" s="109"/>
      <c r="Z37" s="109"/>
      <c r="AA37" s="109"/>
      <c r="AB37" s="109"/>
      <c r="AC37" s="109"/>
      <c r="AD37" s="109"/>
      <c r="AE37" s="110"/>
    </row>
    <row r="38" spans="1:31" ht="15" thickTop="1" thickBot="1" x14ac:dyDescent="0.5">
      <c r="A38" s="104"/>
      <c r="B38" s="105"/>
      <c r="C38" s="105"/>
      <c r="D38" s="105"/>
      <c r="E38" s="105"/>
      <c r="F38" s="105"/>
      <c r="G38" s="105"/>
      <c r="H38" s="105"/>
      <c r="I38" s="105"/>
      <c r="J38" s="105"/>
      <c r="K38" s="105"/>
      <c r="L38" s="105"/>
      <c r="M38" s="105"/>
      <c r="N38" s="105"/>
      <c r="O38" s="105"/>
      <c r="P38" s="105"/>
      <c r="Q38" s="111"/>
      <c r="R38" s="112"/>
      <c r="S38" s="112"/>
      <c r="T38" s="112"/>
      <c r="U38" s="112"/>
      <c r="V38" s="112"/>
      <c r="W38" s="112"/>
      <c r="X38" s="112"/>
      <c r="Y38" s="112"/>
      <c r="Z38" s="112"/>
      <c r="AA38" s="112"/>
      <c r="AB38" s="112"/>
      <c r="AC38" s="112"/>
      <c r="AD38" s="112"/>
      <c r="AE38" s="113"/>
    </row>
    <row r="39" spans="1:31" ht="15" thickTop="1" thickBot="1" x14ac:dyDescent="0.5">
      <c r="A39" s="104"/>
      <c r="B39" s="105"/>
      <c r="C39" s="105"/>
      <c r="D39" s="105"/>
      <c r="E39" s="105"/>
      <c r="F39" s="105"/>
      <c r="G39" s="105"/>
      <c r="H39" s="105"/>
      <c r="I39" s="105"/>
      <c r="J39" s="105"/>
      <c r="K39" s="105"/>
      <c r="L39" s="105"/>
      <c r="M39" s="105"/>
      <c r="N39" s="105"/>
      <c r="O39" s="105"/>
      <c r="P39" s="105"/>
      <c r="Q39" s="111"/>
      <c r="R39" s="112"/>
      <c r="S39" s="112"/>
      <c r="T39" s="112"/>
      <c r="U39" s="112"/>
      <c r="V39" s="112"/>
      <c r="W39" s="112"/>
      <c r="X39" s="112"/>
      <c r="Y39" s="112"/>
      <c r="Z39" s="112"/>
      <c r="AA39" s="112"/>
      <c r="AB39" s="112"/>
      <c r="AC39" s="112"/>
      <c r="AD39" s="112"/>
      <c r="AE39" s="113"/>
    </row>
    <row r="40" spans="1:31" ht="15" thickTop="1" thickBot="1" x14ac:dyDescent="0.5">
      <c r="A40" s="104"/>
      <c r="B40" s="105"/>
      <c r="C40" s="105"/>
      <c r="D40" s="105"/>
      <c r="E40" s="105"/>
      <c r="F40" s="105"/>
      <c r="G40" s="105"/>
      <c r="H40" s="105"/>
      <c r="I40" s="105"/>
      <c r="J40" s="105"/>
      <c r="K40" s="105"/>
      <c r="L40" s="105"/>
      <c r="M40" s="105"/>
      <c r="N40" s="105"/>
      <c r="O40" s="105"/>
      <c r="P40" s="105"/>
      <c r="Q40" s="111"/>
      <c r="R40" s="112"/>
      <c r="S40" s="112"/>
      <c r="T40" s="112"/>
      <c r="U40" s="112"/>
      <c r="V40" s="112"/>
      <c r="W40" s="112"/>
      <c r="X40" s="112"/>
      <c r="Y40" s="112"/>
      <c r="Z40" s="112"/>
      <c r="AA40" s="112"/>
      <c r="AB40" s="112"/>
      <c r="AC40" s="112"/>
      <c r="AD40" s="112"/>
      <c r="AE40" s="113"/>
    </row>
    <row r="41" spans="1:31" ht="15" thickTop="1" thickBot="1" x14ac:dyDescent="0.5">
      <c r="A41" s="104"/>
      <c r="B41" s="105"/>
      <c r="C41" s="105"/>
      <c r="D41" s="105"/>
      <c r="E41" s="105"/>
      <c r="F41" s="105"/>
      <c r="G41" s="105"/>
      <c r="H41" s="105"/>
      <c r="I41" s="105"/>
      <c r="J41" s="105"/>
      <c r="K41" s="105"/>
      <c r="L41" s="105"/>
      <c r="M41" s="105"/>
      <c r="N41" s="105"/>
      <c r="O41" s="105"/>
      <c r="P41" s="105"/>
      <c r="Q41" s="111"/>
      <c r="R41" s="112"/>
      <c r="S41" s="112"/>
      <c r="T41" s="112"/>
      <c r="U41" s="112"/>
      <c r="V41" s="112"/>
      <c r="W41" s="112"/>
      <c r="X41" s="112"/>
      <c r="Y41" s="112"/>
      <c r="Z41" s="112"/>
      <c r="AA41" s="112"/>
      <c r="AB41" s="112"/>
      <c r="AC41" s="112"/>
      <c r="AD41" s="112"/>
      <c r="AE41" s="113"/>
    </row>
    <row r="42" spans="1:31" ht="15" thickTop="1" thickBot="1" x14ac:dyDescent="0.5">
      <c r="A42" s="104"/>
      <c r="B42" s="105"/>
      <c r="C42" s="105"/>
      <c r="D42" s="105"/>
      <c r="E42" s="105"/>
      <c r="F42" s="105"/>
      <c r="G42" s="105"/>
      <c r="H42" s="105"/>
      <c r="I42" s="105"/>
      <c r="J42" s="105"/>
      <c r="K42" s="105"/>
      <c r="L42" s="105"/>
      <c r="M42" s="105"/>
      <c r="N42" s="105"/>
      <c r="O42" s="105"/>
      <c r="P42" s="105"/>
      <c r="Q42" s="111"/>
      <c r="R42" s="112"/>
      <c r="S42" s="112"/>
      <c r="T42" s="112"/>
      <c r="U42" s="112"/>
      <c r="V42" s="112"/>
      <c r="W42" s="112"/>
      <c r="X42" s="112"/>
      <c r="Y42" s="112"/>
      <c r="Z42" s="112"/>
      <c r="AA42" s="112"/>
      <c r="AB42" s="112"/>
      <c r="AC42" s="112"/>
      <c r="AD42" s="112"/>
      <c r="AE42" s="113"/>
    </row>
    <row r="43" spans="1:31" ht="15" thickTop="1" thickBot="1" x14ac:dyDescent="0.5">
      <c r="A43" s="106"/>
      <c r="B43" s="107"/>
      <c r="C43" s="107"/>
      <c r="D43" s="107"/>
      <c r="E43" s="107"/>
      <c r="F43" s="107"/>
      <c r="G43" s="107"/>
      <c r="H43" s="107"/>
      <c r="I43" s="107"/>
      <c r="J43" s="107"/>
      <c r="K43" s="107"/>
      <c r="L43" s="107"/>
      <c r="M43" s="107"/>
      <c r="N43" s="107"/>
      <c r="O43" s="107"/>
      <c r="P43" s="107"/>
      <c r="Q43" s="114"/>
      <c r="R43" s="115"/>
      <c r="S43" s="115"/>
      <c r="T43" s="115"/>
      <c r="U43" s="115"/>
      <c r="V43" s="115"/>
      <c r="W43" s="115"/>
      <c r="X43" s="115"/>
      <c r="Y43" s="115"/>
      <c r="Z43" s="115"/>
      <c r="AA43" s="115"/>
      <c r="AB43" s="115"/>
      <c r="AC43" s="115"/>
      <c r="AD43" s="115"/>
      <c r="AE43" s="116"/>
    </row>
    <row r="44" spans="1:31" ht="18.399999999999999" thickBot="1" x14ac:dyDescent="0.6">
      <c r="A44" s="117" t="s">
        <v>11</v>
      </c>
      <c r="B44" s="118"/>
      <c r="C44" s="118"/>
      <c r="D44" s="118"/>
      <c r="E44" s="118"/>
      <c r="F44" s="118"/>
      <c r="G44" s="118"/>
      <c r="H44" s="118"/>
      <c r="I44" s="118"/>
      <c r="J44" s="118"/>
      <c r="K44" s="118"/>
      <c r="L44" s="118"/>
      <c r="M44" s="118"/>
      <c r="N44" s="118"/>
      <c r="O44" s="118"/>
      <c r="P44" s="119"/>
      <c r="Q44" s="1"/>
      <c r="R44" s="1"/>
      <c r="S44" s="1"/>
      <c r="T44" s="1"/>
      <c r="U44" s="1"/>
      <c r="V44" s="1"/>
      <c r="W44" s="1"/>
      <c r="X44" s="1"/>
      <c r="Y44" s="1"/>
      <c r="Z44" s="1"/>
      <c r="AA44" s="1"/>
      <c r="AB44" s="1"/>
      <c r="AC44" s="1"/>
      <c r="AD44" s="1"/>
      <c r="AE44" s="1"/>
    </row>
    <row r="45" spans="1:31" x14ac:dyDescent="0.45">
      <c r="A45" s="94" t="s">
        <v>12</v>
      </c>
      <c r="B45" s="95"/>
      <c r="C45" s="95"/>
      <c r="D45" s="95"/>
      <c r="E45" s="95"/>
      <c r="F45" s="95"/>
      <c r="G45" s="85">
        <v>3</v>
      </c>
      <c r="H45" s="86"/>
      <c r="I45" s="76" t="s">
        <v>13</v>
      </c>
      <c r="J45" s="77"/>
      <c r="K45" s="77"/>
      <c r="L45" s="77"/>
      <c r="M45" s="77"/>
      <c r="N45" s="77"/>
      <c r="O45" s="77"/>
      <c r="P45" s="78"/>
      <c r="Q45" s="45" t="s">
        <v>233</v>
      </c>
    </row>
    <row r="46" spans="1:31" x14ac:dyDescent="0.45">
      <c r="A46" s="96" t="s">
        <v>14</v>
      </c>
      <c r="B46" s="97"/>
      <c r="C46" s="97"/>
      <c r="D46" s="97"/>
      <c r="E46" s="97"/>
      <c r="F46" s="97"/>
      <c r="G46" s="87">
        <v>1.5</v>
      </c>
      <c r="H46" s="88"/>
      <c r="I46" s="79" t="s">
        <v>15</v>
      </c>
      <c r="J46" s="80"/>
      <c r="K46" s="80"/>
      <c r="L46" s="80"/>
      <c r="M46" s="80"/>
      <c r="N46" s="80"/>
      <c r="O46" s="80"/>
      <c r="P46" s="81"/>
      <c r="Q46" s="59" t="s">
        <v>234</v>
      </c>
      <c r="R46" s="2"/>
      <c r="S46" s="2"/>
      <c r="T46" s="2"/>
      <c r="U46" s="2"/>
      <c r="V46" s="2"/>
      <c r="W46" s="2"/>
      <c r="X46" s="2"/>
      <c r="Y46" s="2"/>
      <c r="Z46" s="2"/>
      <c r="AA46" s="2"/>
      <c r="AB46" s="2"/>
      <c r="AC46" s="2"/>
      <c r="AD46" s="2"/>
      <c r="AE46" s="2"/>
    </row>
    <row r="47" spans="1:31" x14ac:dyDescent="0.45">
      <c r="A47" s="96" t="s">
        <v>16</v>
      </c>
      <c r="B47" s="97"/>
      <c r="C47" s="97"/>
      <c r="D47" s="97"/>
      <c r="E47" s="97"/>
      <c r="F47" s="97"/>
      <c r="G47" s="87">
        <v>1.5</v>
      </c>
      <c r="H47" s="88"/>
      <c r="I47" s="91" t="s">
        <v>15</v>
      </c>
      <c r="J47" s="92"/>
      <c r="K47" s="92"/>
      <c r="L47" s="92"/>
      <c r="M47" s="92"/>
      <c r="N47" s="92"/>
      <c r="O47" s="92"/>
      <c r="P47" s="93"/>
      <c r="Q47" s="45" t="s">
        <v>235</v>
      </c>
    </row>
    <row r="48" spans="1:31" ht="14.65" thickBot="1" x14ac:dyDescent="0.5">
      <c r="A48" s="74" t="s">
        <v>17</v>
      </c>
      <c r="B48" s="75"/>
      <c r="C48" s="75"/>
      <c r="D48" s="75"/>
      <c r="E48" s="75"/>
      <c r="F48" s="75"/>
      <c r="G48" s="89">
        <v>2</v>
      </c>
      <c r="H48" s="90"/>
      <c r="I48" s="82" t="s">
        <v>18</v>
      </c>
      <c r="J48" s="83"/>
      <c r="K48" s="83"/>
      <c r="L48" s="83"/>
      <c r="M48" s="83"/>
      <c r="N48" s="83"/>
      <c r="O48" s="83"/>
      <c r="P48" s="84"/>
      <c r="Q48" s="2"/>
      <c r="R48" s="2"/>
      <c r="S48" s="2"/>
      <c r="T48" s="2"/>
      <c r="U48" s="2"/>
      <c r="V48" s="2"/>
      <c r="W48" s="2"/>
      <c r="X48" s="2"/>
      <c r="Y48" s="2"/>
      <c r="Z48" s="2"/>
      <c r="AA48" s="2"/>
      <c r="AB48" s="2"/>
      <c r="AC48" s="2"/>
      <c r="AD48" s="2"/>
      <c r="AE48" s="2"/>
    </row>
    <row r="49" spans="5:10" x14ac:dyDescent="0.45">
      <c r="E49" s="64" t="s">
        <v>19</v>
      </c>
      <c r="F49" s="64"/>
      <c r="G49" s="9">
        <f>SUM(G45:H48)</f>
        <v>8</v>
      </c>
      <c r="H49" s="71" t="s">
        <v>20</v>
      </c>
      <c r="I49" s="72"/>
      <c r="J49" s="73"/>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1" zoomScale="80" zoomScaleNormal="80" workbookViewId="0">
      <selection activeCell="F26" sqref="F26:H26"/>
    </sheetView>
  </sheetViews>
  <sheetFormatPr defaultRowHeight="14.25" x14ac:dyDescent="0.45"/>
  <cols>
    <col min="2" max="2" width="9.53125" customWidth="1"/>
    <col min="3" max="3" width="10.46484375" customWidth="1"/>
    <col min="8" max="8" width="11.796875" customWidth="1"/>
    <col min="13" max="13" width="10.53125" customWidth="1"/>
  </cols>
  <sheetData>
    <row r="1" spans="1:30" ht="23.25" x14ac:dyDescent="0.45">
      <c r="A1" s="199" t="s">
        <v>21</v>
      </c>
      <c r="B1" s="200"/>
      <c r="C1" s="200"/>
      <c r="D1" s="200"/>
      <c r="E1" s="200"/>
      <c r="F1" s="200"/>
      <c r="G1" s="200"/>
      <c r="H1" s="200"/>
      <c r="I1" s="200"/>
      <c r="J1" s="200"/>
      <c r="K1" s="200"/>
      <c r="L1" s="200"/>
      <c r="M1" s="200"/>
      <c r="N1" s="200"/>
      <c r="O1" s="201"/>
      <c r="P1" s="3"/>
      <c r="Q1" s="3"/>
      <c r="R1" s="3"/>
      <c r="S1" s="3"/>
      <c r="T1" s="3"/>
      <c r="U1" s="3"/>
      <c r="V1" s="3"/>
      <c r="W1" s="3"/>
      <c r="X1" s="3"/>
      <c r="Y1" s="3"/>
      <c r="Z1" s="3"/>
      <c r="AA1" s="3"/>
      <c r="AB1" s="3"/>
      <c r="AC1" s="3"/>
      <c r="AD1" s="3"/>
    </row>
    <row r="2" spans="1:30" ht="23.25" x14ac:dyDescent="0.45">
      <c r="A2" s="202"/>
      <c r="B2" s="130"/>
      <c r="C2" s="130"/>
      <c r="D2" s="130"/>
      <c r="E2" s="130"/>
      <c r="F2" s="130"/>
      <c r="G2" s="130"/>
      <c r="H2" s="130"/>
      <c r="I2" s="130"/>
      <c r="J2" s="130"/>
      <c r="K2" s="130"/>
      <c r="L2" s="130"/>
      <c r="M2" s="130"/>
      <c r="N2" s="130"/>
      <c r="O2" s="203"/>
      <c r="P2" s="3"/>
      <c r="Q2" s="3"/>
      <c r="R2" s="3"/>
      <c r="S2" s="3"/>
      <c r="T2" s="3"/>
      <c r="U2" s="3"/>
      <c r="V2" s="3"/>
      <c r="W2" s="3"/>
      <c r="X2" s="3"/>
      <c r="Y2" s="3"/>
      <c r="Z2" s="3"/>
      <c r="AA2" s="3"/>
      <c r="AB2" s="3"/>
      <c r="AC2" s="3"/>
      <c r="AD2" s="3"/>
    </row>
    <row r="3" spans="1:30" ht="23.65" thickBot="1" x14ac:dyDescent="0.5">
      <c r="A3" s="204"/>
      <c r="B3" s="205"/>
      <c r="C3" s="205"/>
      <c r="D3" s="205"/>
      <c r="E3" s="205"/>
      <c r="F3" s="205"/>
      <c r="G3" s="205"/>
      <c r="H3" s="205"/>
      <c r="I3" s="205"/>
      <c r="J3" s="205"/>
      <c r="K3" s="205"/>
      <c r="L3" s="205"/>
      <c r="M3" s="205"/>
      <c r="N3" s="205"/>
      <c r="O3" s="206"/>
      <c r="P3" s="3"/>
      <c r="Q3" s="3"/>
      <c r="R3" s="3"/>
      <c r="S3" s="3"/>
      <c r="T3" s="3"/>
      <c r="U3" s="3"/>
      <c r="V3" s="3"/>
      <c r="W3" s="3"/>
      <c r="X3" s="3"/>
      <c r="Y3" s="3"/>
      <c r="Z3" s="3"/>
      <c r="AA3" s="3"/>
      <c r="AB3" s="3"/>
      <c r="AC3" s="3"/>
      <c r="AD3" s="3"/>
    </row>
    <row r="4" spans="1:30" ht="23.65" thickBot="1" x14ac:dyDescent="0.5">
      <c r="A4" s="207" t="s">
        <v>1</v>
      </c>
      <c r="B4" s="208"/>
      <c r="C4" s="208"/>
      <c r="D4" s="208"/>
      <c r="E4" s="208"/>
      <c r="F4" s="208"/>
      <c r="G4" s="208"/>
      <c r="H4" s="208"/>
      <c r="I4" s="208"/>
      <c r="J4" s="208"/>
      <c r="K4" s="208"/>
      <c r="L4" s="208"/>
      <c r="M4" s="208"/>
      <c r="N4" s="208"/>
      <c r="O4" s="209"/>
      <c r="P4" s="4"/>
      <c r="Q4" s="4"/>
      <c r="R4" s="4"/>
      <c r="S4" s="4"/>
      <c r="T4" s="4"/>
      <c r="U4" s="4"/>
      <c r="V4" s="4"/>
      <c r="W4" s="4"/>
      <c r="X4" s="4"/>
      <c r="Y4" s="4"/>
      <c r="Z4" s="4"/>
      <c r="AA4" s="4"/>
      <c r="AB4" s="4"/>
      <c r="AC4" s="4"/>
      <c r="AD4" s="4"/>
    </row>
    <row r="5" spans="1:30" ht="23.65" thickBot="1" x14ac:dyDescent="0.5">
      <c r="A5" s="210" t="s">
        <v>2</v>
      </c>
      <c r="B5" s="211"/>
      <c r="C5" s="211"/>
      <c r="D5" s="211"/>
      <c r="E5" s="211"/>
      <c r="F5" s="211"/>
      <c r="G5" s="211"/>
      <c r="H5" s="211"/>
      <c r="I5" s="69"/>
      <c r="J5" s="69"/>
      <c r="K5" s="69"/>
      <c r="L5" s="69"/>
      <c r="M5" s="69"/>
      <c r="N5" s="69"/>
      <c r="O5" s="70"/>
      <c r="P5" s="4"/>
      <c r="Q5" s="4"/>
      <c r="R5" s="4"/>
      <c r="S5" s="4"/>
      <c r="T5" s="4"/>
      <c r="U5" s="4"/>
      <c r="V5" s="4"/>
      <c r="W5" s="4"/>
      <c r="X5" s="4"/>
      <c r="Y5" s="4"/>
      <c r="Z5" s="4"/>
      <c r="AA5" s="4"/>
      <c r="AB5" s="4"/>
      <c r="AC5" s="4"/>
      <c r="AD5" s="4"/>
    </row>
    <row r="6" spans="1:30" ht="14.65" thickBot="1" x14ac:dyDescent="0.5">
      <c r="A6" s="212" t="s">
        <v>3</v>
      </c>
      <c r="B6" s="213"/>
      <c r="C6" s="213"/>
      <c r="D6" s="213"/>
      <c r="E6" s="216" t="s">
        <v>161</v>
      </c>
      <c r="F6" s="216"/>
      <c r="G6" s="216"/>
      <c r="H6" s="217"/>
      <c r="I6" s="218" t="s">
        <v>22</v>
      </c>
      <c r="J6" s="219"/>
      <c r="K6" s="219"/>
      <c r="L6" s="219"/>
      <c r="M6" s="219"/>
      <c r="N6" s="219"/>
      <c r="O6" s="219"/>
    </row>
    <row r="7" spans="1:30" ht="15" thickTop="1" thickBot="1" x14ac:dyDescent="0.5">
      <c r="A7" s="214"/>
      <c r="B7" s="215"/>
      <c r="C7" s="215"/>
      <c r="D7" s="215"/>
      <c r="E7" s="170"/>
      <c r="F7" s="170"/>
      <c r="G7" s="170"/>
      <c r="H7" s="172"/>
      <c r="I7" s="220"/>
      <c r="J7" s="221"/>
      <c r="K7" s="221"/>
      <c r="L7" s="221"/>
      <c r="M7" s="221"/>
      <c r="N7" s="221"/>
      <c r="O7" s="221"/>
    </row>
    <row r="8" spans="1:30" ht="14.65" thickBot="1" x14ac:dyDescent="0.5">
      <c r="A8" s="214" t="s">
        <v>23</v>
      </c>
      <c r="B8" s="215"/>
      <c r="C8" s="215"/>
      <c r="D8" s="215"/>
      <c r="E8" s="170" t="s">
        <v>173</v>
      </c>
      <c r="F8" s="170"/>
      <c r="G8" s="170"/>
      <c r="H8" s="172"/>
      <c r="I8" s="222" t="s">
        <v>176</v>
      </c>
      <c r="J8" s="223"/>
      <c r="K8" s="223"/>
      <c r="L8" s="223"/>
      <c r="M8" s="223"/>
      <c r="N8" s="223"/>
      <c r="O8" s="224"/>
    </row>
    <row r="9" spans="1:30" ht="15" thickTop="1" thickBot="1" x14ac:dyDescent="0.5">
      <c r="A9" s="214"/>
      <c r="B9" s="215"/>
      <c r="C9" s="215"/>
      <c r="D9" s="215"/>
      <c r="E9" s="170"/>
      <c r="F9" s="170"/>
      <c r="G9" s="170"/>
      <c r="H9" s="172"/>
      <c r="I9" s="225"/>
      <c r="J9" s="226"/>
      <c r="K9" s="226"/>
      <c r="L9" s="226"/>
      <c r="M9" s="226"/>
      <c r="N9" s="226"/>
      <c r="O9" s="227"/>
    </row>
    <row r="10" spans="1:30" ht="15" thickTop="1" thickBot="1" x14ac:dyDescent="0.5">
      <c r="A10" s="214"/>
      <c r="B10" s="215"/>
      <c r="C10" s="215"/>
      <c r="D10" s="215"/>
      <c r="E10" s="170"/>
      <c r="F10" s="170"/>
      <c r="G10" s="170"/>
      <c r="H10" s="172"/>
      <c r="I10" s="225"/>
      <c r="J10" s="226"/>
      <c r="K10" s="226"/>
      <c r="L10" s="226"/>
      <c r="M10" s="226"/>
      <c r="N10" s="226"/>
      <c r="O10" s="227"/>
    </row>
    <row r="11" spans="1:30" ht="15" thickTop="1" thickBot="1" x14ac:dyDescent="0.5">
      <c r="A11" s="214"/>
      <c r="B11" s="215"/>
      <c r="C11" s="215"/>
      <c r="D11" s="215"/>
      <c r="E11" s="170"/>
      <c r="F11" s="170"/>
      <c r="G11" s="170"/>
      <c r="H11" s="172"/>
      <c r="I11" s="225"/>
      <c r="J11" s="226"/>
      <c r="K11" s="226"/>
      <c r="L11" s="226"/>
      <c r="M11" s="226"/>
      <c r="N11" s="226"/>
      <c r="O11" s="227"/>
    </row>
    <row r="12" spans="1:30" ht="15" thickTop="1" thickBot="1" x14ac:dyDescent="0.5">
      <c r="A12" s="214" t="s">
        <v>24</v>
      </c>
      <c r="B12" s="215"/>
      <c r="C12" s="215"/>
      <c r="D12" s="215"/>
      <c r="E12" s="170" t="s">
        <v>174</v>
      </c>
      <c r="F12" s="170"/>
      <c r="G12" s="170"/>
      <c r="H12" s="172"/>
      <c r="I12" s="225"/>
      <c r="J12" s="226"/>
      <c r="K12" s="226"/>
      <c r="L12" s="226"/>
      <c r="M12" s="226"/>
      <c r="N12" s="226"/>
      <c r="O12" s="227"/>
    </row>
    <row r="13" spans="1:30" ht="15" thickTop="1" thickBot="1" x14ac:dyDescent="0.5">
      <c r="A13" s="214"/>
      <c r="B13" s="215"/>
      <c r="C13" s="215"/>
      <c r="D13" s="215"/>
      <c r="E13" s="170"/>
      <c r="F13" s="170"/>
      <c r="G13" s="170"/>
      <c r="H13" s="172"/>
      <c r="I13" s="225"/>
      <c r="J13" s="226"/>
      <c r="K13" s="226"/>
      <c r="L13" s="226"/>
      <c r="M13" s="226"/>
      <c r="N13" s="226"/>
      <c r="O13" s="227"/>
    </row>
    <row r="14" spans="1:30" ht="15" thickTop="1" thickBot="1" x14ac:dyDescent="0.5">
      <c r="A14" s="214" t="s">
        <v>25</v>
      </c>
      <c r="B14" s="215"/>
      <c r="C14" s="215"/>
      <c r="D14" s="215"/>
      <c r="E14" s="170" t="s">
        <v>175</v>
      </c>
      <c r="F14" s="170"/>
      <c r="G14" s="170"/>
      <c r="H14" s="172"/>
      <c r="I14" s="225"/>
      <c r="J14" s="226"/>
      <c r="K14" s="226"/>
      <c r="L14" s="226"/>
      <c r="M14" s="226"/>
      <c r="N14" s="226"/>
      <c r="O14" s="227"/>
    </row>
    <row r="15" spans="1:30" ht="15" thickTop="1" thickBot="1" x14ac:dyDescent="0.5">
      <c r="A15" s="231"/>
      <c r="B15" s="232"/>
      <c r="C15" s="232"/>
      <c r="D15" s="232"/>
      <c r="E15" s="171"/>
      <c r="F15" s="171"/>
      <c r="G15" s="171"/>
      <c r="H15" s="173"/>
      <c r="I15" s="228"/>
      <c r="J15" s="229"/>
      <c r="K15" s="229"/>
      <c r="L15" s="229"/>
      <c r="M15" s="229"/>
      <c r="N15" s="229"/>
      <c r="O15" s="230"/>
    </row>
    <row r="16" spans="1:30" x14ac:dyDescent="0.45">
      <c r="A16" s="180" t="s">
        <v>26</v>
      </c>
      <c r="B16" s="181"/>
      <c r="C16" s="181"/>
      <c r="D16" s="181"/>
      <c r="E16" s="181"/>
      <c r="F16" s="181"/>
      <c r="G16" s="181"/>
      <c r="H16" s="181"/>
      <c r="I16" s="181"/>
      <c r="J16" s="181"/>
      <c r="K16" s="181"/>
      <c r="L16" s="181"/>
      <c r="M16" s="181"/>
      <c r="N16" s="181"/>
      <c r="O16" s="182"/>
    </row>
    <row r="17" spans="1:15" ht="14.65" thickBot="1" x14ac:dyDescent="0.5">
      <c r="A17" s="183"/>
      <c r="B17" s="184"/>
      <c r="C17" s="184"/>
      <c r="D17" s="184"/>
      <c r="E17" s="184"/>
      <c r="F17" s="184"/>
      <c r="G17" s="184"/>
      <c r="H17" s="184"/>
      <c r="I17" s="184"/>
      <c r="J17" s="184"/>
      <c r="K17" s="184"/>
      <c r="L17" s="184"/>
      <c r="M17" s="184"/>
      <c r="N17" s="184"/>
      <c r="O17" s="185"/>
    </row>
    <row r="18" spans="1:15" ht="14.65" thickBot="1" x14ac:dyDescent="0.5">
      <c r="A18" s="186" t="s">
        <v>27</v>
      </c>
      <c r="B18" s="187"/>
      <c r="C18" s="187"/>
      <c r="D18" s="187"/>
      <c r="E18" s="187"/>
      <c r="F18" s="187" t="s">
        <v>28</v>
      </c>
      <c r="G18" s="187"/>
      <c r="H18" s="187"/>
      <c r="I18" s="187"/>
      <c r="J18" s="187"/>
      <c r="K18" s="187" t="s">
        <v>29</v>
      </c>
      <c r="L18" s="187"/>
      <c r="M18" s="187"/>
      <c r="N18" s="187"/>
      <c r="O18" s="188"/>
    </row>
    <row r="19" spans="1:15" ht="28.5" x14ac:dyDescent="0.45">
      <c r="A19" s="189" t="s">
        <v>30</v>
      </c>
      <c r="B19" s="190"/>
      <c r="C19" s="24" t="s">
        <v>31</v>
      </c>
      <c r="D19" s="190" t="s">
        <v>32</v>
      </c>
      <c r="E19" s="190"/>
      <c r="F19" s="190" t="s">
        <v>30</v>
      </c>
      <c r="G19" s="190"/>
      <c r="H19" s="24" t="s">
        <v>31</v>
      </c>
      <c r="I19" s="190" t="s">
        <v>32</v>
      </c>
      <c r="J19" s="190"/>
      <c r="K19" s="190" t="s">
        <v>30</v>
      </c>
      <c r="L19" s="190"/>
      <c r="M19" s="24" t="s">
        <v>31</v>
      </c>
      <c r="N19" s="190" t="s">
        <v>32</v>
      </c>
      <c r="O19" s="191"/>
    </row>
    <row r="20" spans="1:15" x14ac:dyDescent="0.45">
      <c r="A20" s="178" t="s">
        <v>164</v>
      </c>
      <c r="B20" s="170"/>
      <c r="C20" s="170" t="s">
        <v>162</v>
      </c>
      <c r="D20" s="170">
        <v>115.04</v>
      </c>
      <c r="E20" s="170"/>
      <c r="F20" s="170" t="s">
        <v>165</v>
      </c>
      <c r="G20" s="170"/>
      <c r="H20" s="170" t="s">
        <v>162</v>
      </c>
      <c r="I20" s="170">
        <v>59.93</v>
      </c>
      <c r="J20" s="170"/>
      <c r="K20" s="170">
        <v>90</v>
      </c>
      <c r="L20" s="170"/>
      <c r="M20" s="170" t="s">
        <v>162</v>
      </c>
      <c r="N20" s="170" t="s">
        <v>166</v>
      </c>
      <c r="O20" s="172"/>
    </row>
    <row r="21" spans="1:15" ht="14.65" thickBot="1" x14ac:dyDescent="0.5">
      <c r="A21" s="179"/>
      <c r="B21" s="171"/>
      <c r="C21" s="171"/>
      <c r="D21" s="171"/>
      <c r="E21" s="171"/>
      <c r="F21" s="171"/>
      <c r="G21" s="171"/>
      <c r="H21" s="171"/>
      <c r="I21" s="171"/>
      <c r="J21" s="171"/>
      <c r="K21" s="171"/>
      <c r="L21" s="171"/>
      <c r="M21" s="171"/>
      <c r="N21" s="171"/>
      <c r="O21" s="173"/>
    </row>
    <row r="22" spans="1:15" x14ac:dyDescent="0.45">
      <c r="A22" s="174" t="s">
        <v>33</v>
      </c>
      <c r="B22" s="175"/>
      <c r="C22" s="175"/>
      <c r="D22" s="176" t="s">
        <v>237</v>
      </c>
      <c r="E22" s="177"/>
      <c r="F22" s="174" t="s">
        <v>33</v>
      </c>
      <c r="G22" s="175"/>
      <c r="H22" s="175"/>
      <c r="I22" s="176" t="s">
        <v>237</v>
      </c>
      <c r="J22" s="177"/>
      <c r="K22" s="174" t="s">
        <v>33</v>
      </c>
      <c r="L22" s="175"/>
      <c r="M22" s="175"/>
      <c r="N22" s="176" t="s">
        <v>237</v>
      </c>
      <c r="O22" s="177"/>
    </row>
    <row r="23" spans="1:15" x14ac:dyDescent="0.45">
      <c r="A23" s="140" t="s">
        <v>236</v>
      </c>
      <c r="B23" s="141"/>
      <c r="C23" s="141"/>
      <c r="D23" s="141"/>
      <c r="E23" s="142"/>
      <c r="F23" s="140" t="s">
        <v>236</v>
      </c>
      <c r="G23" s="141"/>
      <c r="H23" s="141"/>
      <c r="I23" s="141"/>
      <c r="J23" s="142"/>
      <c r="K23" s="140" t="s">
        <v>236</v>
      </c>
      <c r="L23" s="141"/>
      <c r="M23" s="141"/>
      <c r="N23" s="141"/>
      <c r="O23" s="142"/>
    </row>
    <row r="24" spans="1:15" x14ac:dyDescent="0.45">
      <c r="A24" s="143" t="s">
        <v>11</v>
      </c>
      <c r="B24" s="144"/>
      <c r="C24" s="144"/>
      <c r="D24" s="144"/>
      <c r="E24" s="145"/>
      <c r="F24" s="143" t="s">
        <v>11</v>
      </c>
      <c r="G24" s="144"/>
      <c r="H24" s="144"/>
      <c r="I24" s="144"/>
      <c r="J24" s="145"/>
      <c r="K24" s="143" t="s">
        <v>11</v>
      </c>
      <c r="L24" s="144"/>
      <c r="M24" s="144"/>
      <c r="N24" s="144"/>
      <c r="O24" s="145"/>
    </row>
    <row r="25" spans="1:15" x14ac:dyDescent="0.45">
      <c r="A25" s="146" t="s">
        <v>34</v>
      </c>
      <c r="B25" s="147"/>
      <c r="C25" s="147"/>
      <c r="D25" s="148">
        <v>1</v>
      </c>
      <c r="E25" s="149"/>
      <c r="F25" s="146" t="s">
        <v>34</v>
      </c>
      <c r="G25" s="147"/>
      <c r="H25" s="147"/>
      <c r="I25" s="148">
        <v>1</v>
      </c>
      <c r="J25" s="149"/>
      <c r="K25" s="146" t="s">
        <v>34</v>
      </c>
      <c r="L25" s="147"/>
      <c r="M25" s="147"/>
      <c r="N25" s="148">
        <v>1</v>
      </c>
      <c r="O25" s="149"/>
    </row>
    <row r="26" spans="1:15" ht="29" customHeight="1" thickBot="1" x14ac:dyDescent="0.5">
      <c r="A26" s="193" t="s">
        <v>143</v>
      </c>
      <c r="B26" s="194"/>
      <c r="C26" s="194"/>
      <c r="D26" s="89">
        <v>1</v>
      </c>
      <c r="E26" s="192"/>
      <c r="F26" s="193" t="s">
        <v>143</v>
      </c>
      <c r="G26" s="194"/>
      <c r="H26" s="194"/>
      <c r="I26" s="89">
        <v>1</v>
      </c>
      <c r="J26" s="192"/>
      <c r="K26" s="193" t="s">
        <v>143</v>
      </c>
      <c r="L26" s="194"/>
      <c r="M26" s="194"/>
      <c r="N26" s="89">
        <v>1</v>
      </c>
      <c r="O26" s="192"/>
    </row>
    <row r="27" spans="1:15" x14ac:dyDescent="0.45">
      <c r="A27" s="180" t="s">
        <v>35</v>
      </c>
      <c r="B27" s="181"/>
      <c r="C27" s="181"/>
      <c r="D27" s="181"/>
      <c r="E27" s="181"/>
      <c r="F27" s="181"/>
      <c r="G27" s="181"/>
      <c r="H27" s="181"/>
      <c r="I27" s="181"/>
      <c r="J27" s="181"/>
      <c r="K27" s="181"/>
      <c r="L27" s="181"/>
      <c r="M27" s="181"/>
      <c r="N27" s="181"/>
      <c r="O27" s="182"/>
    </row>
    <row r="28" spans="1:15" ht="14.65" thickBot="1" x14ac:dyDescent="0.5">
      <c r="A28" s="183"/>
      <c r="B28" s="184"/>
      <c r="C28" s="184"/>
      <c r="D28" s="184"/>
      <c r="E28" s="184"/>
      <c r="F28" s="184"/>
      <c r="G28" s="184"/>
      <c r="H28" s="184"/>
      <c r="I28" s="184"/>
      <c r="J28" s="184"/>
      <c r="K28" s="184"/>
      <c r="L28" s="184"/>
      <c r="M28" s="184"/>
      <c r="N28" s="184"/>
      <c r="O28" s="185"/>
    </row>
    <row r="29" spans="1:15" ht="14.65" thickBot="1" x14ac:dyDescent="0.5">
      <c r="A29" s="186" t="s">
        <v>27</v>
      </c>
      <c r="B29" s="187"/>
      <c r="C29" s="187"/>
      <c r="D29" s="187"/>
      <c r="E29" s="187"/>
      <c r="F29" s="187" t="s">
        <v>28</v>
      </c>
      <c r="G29" s="187"/>
      <c r="H29" s="187"/>
      <c r="I29" s="187"/>
      <c r="J29" s="187"/>
      <c r="K29" s="187" t="s">
        <v>29</v>
      </c>
      <c r="L29" s="187"/>
      <c r="M29" s="187"/>
      <c r="N29" s="187"/>
      <c r="O29" s="188"/>
    </row>
    <row r="30" spans="1:15" ht="28.5" x14ac:dyDescent="0.45">
      <c r="A30" s="189" t="s">
        <v>30</v>
      </c>
      <c r="B30" s="190"/>
      <c r="C30" s="24" t="s">
        <v>31</v>
      </c>
      <c r="D30" s="190" t="s">
        <v>32</v>
      </c>
      <c r="E30" s="190"/>
      <c r="F30" s="190" t="s">
        <v>30</v>
      </c>
      <c r="G30" s="190"/>
      <c r="H30" s="24" t="s">
        <v>31</v>
      </c>
      <c r="I30" s="190" t="s">
        <v>32</v>
      </c>
      <c r="J30" s="190"/>
      <c r="K30" s="190" t="s">
        <v>30</v>
      </c>
      <c r="L30" s="190"/>
      <c r="M30" s="24" t="s">
        <v>31</v>
      </c>
      <c r="N30" s="190" t="s">
        <v>32</v>
      </c>
      <c r="O30" s="191"/>
    </row>
    <row r="31" spans="1:15" x14ac:dyDescent="0.45">
      <c r="A31" s="178" t="s">
        <v>168</v>
      </c>
      <c r="B31" s="170"/>
      <c r="C31" s="170" t="s">
        <v>162</v>
      </c>
      <c r="D31" s="170" t="s">
        <v>169</v>
      </c>
      <c r="E31" s="170"/>
      <c r="F31" s="170" t="s">
        <v>167</v>
      </c>
      <c r="G31" s="170"/>
      <c r="H31" s="170" t="s">
        <v>162</v>
      </c>
      <c r="I31" s="170" t="s">
        <v>170</v>
      </c>
      <c r="J31" s="170"/>
      <c r="K31" s="170" t="s">
        <v>171</v>
      </c>
      <c r="L31" s="170"/>
      <c r="M31" s="170" t="s">
        <v>163</v>
      </c>
      <c r="N31" s="170" t="s">
        <v>172</v>
      </c>
      <c r="O31" s="172"/>
    </row>
    <row r="32" spans="1:15" ht="14.65" thickBot="1" x14ac:dyDescent="0.5">
      <c r="A32" s="179"/>
      <c r="B32" s="171"/>
      <c r="C32" s="171"/>
      <c r="D32" s="171"/>
      <c r="E32" s="171"/>
      <c r="F32" s="171"/>
      <c r="G32" s="171"/>
      <c r="H32" s="171"/>
      <c r="I32" s="171"/>
      <c r="J32" s="171"/>
      <c r="K32" s="171"/>
      <c r="L32" s="171"/>
      <c r="M32" s="171"/>
      <c r="N32" s="171"/>
      <c r="O32" s="173"/>
    </row>
    <row r="33" spans="1:15" x14ac:dyDescent="0.45">
      <c r="A33" s="174" t="s">
        <v>33</v>
      </c>
      <c r="B33" s="175"/>
      <c r="C33" s="175"/>
      <c r="D33" s="176" t="s">
        <v>237</v>
      </c>
      <c r="E33" s="177"/>
      <c r="F33" s="174" t="s">
        <v>33</v>
      </c>
      <c r="G33" s="175"/>
      <c r="H33" s="175"/>
      <c r="I33" s="176" t="s">
        <v>237</v>
      </c>
      <c r="J33" s="177"/>
      <c r="K33" s="174" t="s">
        <v>33</v>
      </c>
      <c r="L33" s="175"/>
      <c r="M33" s="175"/>
      <c r="N33" s="176" t="s">
        <v>237</v>
      </c>
      <c r="O33" s="177"/>
    </row>
    <row r="34" spans="1:15" x14ac:dyDescent="0.45">
      <c r="A34" s="140" t="s">
        <v>236</v>
      </c>
      <c r="B34" s="141"/>
      <c r="C34" s="141"/>
      <c r="D34" s="141"/>
      <c r="E34" s="142"/>
      <c r="F34" s="140" t="s">
        <v>236</v>
      </c>
      <c r="G34" s="141"/>
      <c r="H34" s="141"/>
      <c r="I34" s="141"/>
      <c r="J34" s="142"/>
      <c r="K34" s="140" t="s">
        <v>236</v>
      </c>
      <c r="L34" s="141"/>
      <c r="M34" s="141"/>
      <c r="N34" s="141"/>
      <c r="O34" s="142"/>
    </row>
    <row r="35" spans="1:15" x14ac:dyDescent="0.45">
      <c r="A35" s="143" t="s">
        <v>11</v>
      </c>
      <c r="B35" s="144"/>
      <c r="C35" s="144"/>
      <c r="D35" s="144"/>
      <c r="E35" s="145"/>
      <c r="F35" s="143" t="s">
        <v>11</v>
      </c>
      <c r="G35" s="144"/>
      <c r="H35" s="144"/>
      <c r="I35" s="144"/>
      <c r="J35" s="145"/>
      <c r="K35" s="143" t="s">
        <v>11</v>
      </c>
      <c r="L35" s="144"/>
      <c r="M35" s="144"/>
      <c r="N35" s="144"/>
      <c r="O35" s="145"/>
    </row>
    <row r="36" spans="1:15" x14ac:dyDescent="0.45">
      <c r="A36" s="146" t="s">
        <v>34</v>
      </c>
      <c r="B36" s="147"/>
      <c r="C36" s="147"/>
      <c r="D36" s="148">
        <v>1</v>
      </c>
      <c r="E36" s="149"/>
      <c r="F36" s="146" t="s">
        <v>34</v>
      </c>
      <c r="G36" s="147"/>
      <c r="H36" s="147"/>
      <c r="I36" s="148">
        <v>1</v>
      </c>
      <c r="J36" s="149"/>
      <c r="K36" s="146" t="s">
        <v>34</v>
      </c>
      <c r="L36" s="147"/>
      <c r="M36" s="147"/>
      <c r="N36" s="148">
        <v>1</v>
      </c>
      <c r="O36" s="149"/>
    </row>
    <row r="37" spans="1:15" ht="29" customHeight="1" thickBot="1" x14ac:dyDescent="0.5">
      <c r="A37" s="136" t="s">
        <v>143</v>
      </c>
      <c r="B37" s="137"/>
      <c r="C37" s="137"/>
      <c r="D37" s="138">
        <v>1</v>
      </c>
      <c r="E37" s="139"/>
      <c r="F37" s="136" t="s">
        <v>143</v>
      </c>
      <c r="G37" s="137"/>
      <c r="H37" s="137"/>
      <c r="I37" s="138">
        <v>1</v>
      </c>
      <c r="J37" s="139"/>
      <c r="K37" s="136" t="s">
        <v>143</v>
      </c>
      <c r="L37" s="137"/>
      <c r="M37" s="137"/>
      <c r="N37" s="138">
        <v>1</v>
      </c>
      <c r="O37" s="139"/>
    </row>
    <row r="38" spans="1:15" ht="14.25" customHeight="1" x14ac:dyDescent="0.45">
      <c r="A38" s="150" t="s">
        <v>36</v>
      </c>
      <c r="B38" s="151"/>
      <c r="C38" s="151"/>
      <c r="D38" s="151"/>
      <c r="E38" s="151"/>
      <c r="F38" s="151"/>
      <c r="G38" s="156" t="s">
        <v>177</v>
      </c>
      <c r="H38" s="156"/>
      <c r="I38" s="156"/>
      <c r="J38" s="156"/>
      <c r="K38" s="156"/>
      <c r="L38" s="156"/>
      <c r="M38" s="156"/>
      <c r="N38" s="159" t="s">
        <v>11</v>
      </c>
      <c r="O38" s="160"/>
    </row>
    <row r="39" spans="1:15" x14ac:dyDescent="0.45">
      <c r="A39" s="152"/>
      <c r="B39" s="153"/>
      <c r="C39" s="153"/>
      <c r="D39" s="153"/>
      <c r="E39" s="153"/>
      <c r="F39" s="153"/>
      <c r="G39" s="157"/>
      <c r="H39" s="157"/>
      <c r="I39" s="157"/>
      <c r="J39" s="157"/>
      <c r="K39" s="157"/>
      <c r="L39" s="157"/>
      <c r="M39" s="157"/>
      <c r="N39" s="148">
        <v>2.5</v>
      </c>
      <c r="O39" s="145" t="s">
        <v>37</v>
      </c>
    </row>
    <row r="40" spans="1:15" ht="33.4" customHeight="1" thickBot="1" x14ac:dyDescent="0.5">
      <c r="A40" s="154"/>
      <c r="B40" s="155"/>
      <c r="C40" s="155"/>
      <c r="D40" s="155"/>
      <c r="E40" s="155"/>
      <c r="F40" s="155"/>
      <c r="G40" s="158"/>
      <c r="H40" s="158"/>
      <c r="I40" s="158"/>
      <c r="J40" s="158"/>
      <c r="K40" s="158"/>
      <c r="L40" s="158"/>
      <c r="M40" s="158"/>
      <c r="N40" s="195"/>
      <c r="O40" s="196"/>
    </row>
    <row r="41" spans="1:15" x14ac:dyDescent="0.45">
      <c r="A41" s="161" t="s">
        <v>38</v>
      </c>
      <c r="B41" s="162"/>
      <c r="C41" s="162"/>
      <c r="D41" s="162"/>
      <c r="E41" s="162"/>
      <c r="F41" s="162"/>
      <c r="G41" s="167" t="s">
        <v>178</v>
      </c>
      <c r="H41" s="167"/>
      <c r="I41" s="167"/>
      <c r="J41" s="167"/>
      <c r="K41" s="167"/>
      <c r="L41" s="167"/>
      <c r="M41" s="167"/>
      <c r="N41" s="197"/>
      <c r="O41" s="198"/>
    </row>
    <row r="42" spans="1:15" x14ac:dyDescent="0.45">
      <c r="A42" s="163"/>
      <c r="B42" s="164"/>
      <c r="C42" s="164"/>
      <c r="D42" s="164"/>
      <c r="E42" s="164"/>
      <c r="F42" s="164"/>
      <c r="G42" s="168"/>
      <c r="H42" s="168"/>
      <c r="I42" s="168"/>
      <c r="J42" s="168"/>
      <c r="K42" s="168"/>
      <c r="L42" s="168"/>
      <c r="M42" s="168"/>
      <c r="N42" s="148">
        <v>4</v>
      </c>
      <c r="O42" s="145" t="s">
        <v>37</v>
      </c>
    </row>
    <row r="43" spans="1:15" ht="52.15" customHeight="1" thickBot="1" x14ac:dyDescent="0.5">
      <c r="A43" s="165"/>
      <c r="B43" s="166"/>
      <c r="C43" s="166"/>
      <c r="D43" s="166"/>
      <c r="E43" s="166"/>
      <c r="F43" s="166"/>
      <c r="G43" s="169"/>
      <c r="H43" s="169"/>
      <c r="I43" s="169"/>
      <c r="J43" s="169"/>
      <c r="K43" s="169"/>
      <c r="L43" s="169"/>
      <c r="M43" s="169"/>
      <c r="N43" s="195"/>
      <c r="O43" s="196"/>
    </row>
    <row r="44" spans="1:15" ht="14.65" thickBot="1" x14ac:dyDescent="0.5">
      <c r="J44" s="134" t="s">
        <v>39</v>
      </c>
      <c r="K44" s="135"/>
      <c r="L44" s="135"/>
      <c r="M44" s="135"/>
      <c r="N44" s="22">
        <f>D25+D26+I25+I26+N25+N26+N36+N37+I37+I36+D37+D36+N42+N39</f>
        <v>18.5</v>
      </c>
      <c r="O44" s="31" t="s">
        <v>144</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S46"/>
  <sheetViews>
    <sheetView topLeftCell="A14" zoomScale="75" zoomScaleNormal="75" workbookViewId="0">
      <selection activeCell="Q34" sqref="Q34:Q37"/>
    </sheetView>
  </sheetViews>
  <sheetFormatPr defaultRowHeight="14.25" x14ac:dyDescent="0.45"/>
  <cols>
    <col min="15" max="15" width="17.19921875" customWidth="1"/>
    <col min="16" max="16" width="10" customWidth="1"/>
    <col min="17" max="17" width="10.19921875" customWidth="1"/>
  </cols>
  <sheetData>
    <row r="1" spans="1:19" x14ac:dyDescent="0.45">
      <c r="A1" s="199" t="s">
        <v>40</v>
      </c>
      <c r="B1" s="200"/>
      <c r="C1" s="200"/>
      <c r="D1" s="200"/>
      <c r="E1" s="200"/>
      <c r="F1" s="200"/>
      <c r="G1" s="200"/>
      <c r="H1" s="200"/>
      <c r="I1" s="200"/>
      <c r="J1" s="200"/>
      <c r="K1" s="200"/>
      <c r="L1" s="200"/>
      <c r="M1" s="200"/>
      <c r="N1" s="201"/>
      <c r="O1" s="233" t="s">
        <v>41</v>
      </c>
      <c r="P1" s="234"/>
      <c r="Q1" s="235"/>
    </row>
    <row r="2" spans="1:19" ht="14.65" thickBot="1" x14ac:dyDescent="0.5">
      <c r="A2" s="202"/>
      <c r="B2" s="130"/>
      <c r="C2" s="130"/>
      <c r="D2" s="130"/>
      <c r="E2" s="130"/>
      <c r="F2" s="130"/>
      <c r="G2" s="130"/>
      <c r="H2" s="130"/>
      <c r="I2" s="130"/>
      <c r="J2" s="130"/>
      <c r="K2" s="130"/>
      <c r="L2" s="130"/>
      <c r="M2" s="130"/>
      <c r="N2" s="203"/>
      <c r="O2" s="236"/>
      <c r="P2" s="237"/>
      <c r="Q2" s="238"/>
    </row>
    <row r="3" spans="1:19" ht="14.65" thickBot="1" x14ac:dyDescent="0.5">
      <c r="A3" s="204"/>
      <c r="B3" s="205"/>
      <c r="C3" s="205"/>
      <c r="D3" s="205"/>
      <c r="E3" s="205"/>
      <c r="F3" s="205"/>
      <c r="G3" s="205"/>
      <c r="H3" s="205"/>
      <c r="I3" s="205"/>
      <c r="J3" s="205"/>
      <c r="K3" s="205"/>
      <c r="L3" s="205"/>
      <c r="M3" s="205"/>
      <c r="N3" s="206"/>
      <c r="O3" s="239" t="s">
        <v>200</v>
      </c>
      <c r="P3" s="240"/>
      <c r="Q3" s="241"/>
    </row>
    <row r="4" spans="1:19" ht="23.65" thickBot="1" x14ac:dyDescent="0.5">
      <c r="A4" s="207" t="s">
        <v>1</v>
      </c>
      <c r="B4" s="208"/>
      <c r="C4" s="208"/>
      <c r="D4" s="208"/>
      <c r="E4" s="208"/>
      <c r="F4" s="208"/>
      <c r="G4" s="208"/>
      <c r="H4" s="208"/>
      <c r="I4" s="208"/>
      <c r="J4" s="208"/>
      <c r="K4" s="208"/>
      <c r="L4" s="208"/>
      <c r="M4" s="208"/>
      <c r="N4" s="209"/>
      <c r="O4" s="242"/>
      <c r="P4" s="243"/>
      <c r="Q4" s="244"/>
    </row>
    <row r="5" spans="1:19" ht="23.65" thickBot="1" x14ac:dyDescent="0.5">
      <c r="A5" s="348" t="s">
        <v>2</v>
      </c>
      <c r="B5" s="349"/>
      <c r="C5" s="349"/>
      <c r="D5" s="349"/>
      <c r="E5" s="349"/>
      <c r="F5" s="349"/>
      <c r="G5" s="349"/>
      <c r="H5" s="349"/>
      <c r="I5" s="349"/>
      <c r="J5" s="349"/>
      <c r="K5" s="349"/>
      <c r="L5" s="349"/>
      <c r="M5" s="349"/>
      <c r="N5" s="349"/>
      <c r="O5" s="245" t="s">
        <v>11</v>
      </c>
      <c r="P5" s="246"/>
      <c r="Q5" s="247"/>
    </row>
    <row r="6" spans="1:19" ht="23.65" thickBot="1" x14ac:dyDescent="0.75">
      <c r="A6" s="350" t="s">
        <v>42</v>
      </c>
      <c r="B6" s="351"/>
      <c r="C6" s="351"/>
      <c r="D6" s="351"/>
      <c r="E6" s="351"/>
      <c r="F6" s="352"/>
      <c r="G6" s="353" t="s">
        <v>43</v>
      </c>
      <c r="H6" s="351"/>
      <c r="I6" s="351"/>
      <c r="J6" s="351"/>
      <c r="K6" s="351"/>
      <c r="L6" s="351"/>
      <c r="M6" s="351"/>
      <c r="N6" s="354"/>
      <c r="O6" s="248"/>
      <c r="P6" s="249"/>
      <c r="Q6" s="250"/>
    </row>
    <row r="7" spans="1:19" ht="23.65" thickBot="1" x14ac:dyDescent="0.75">
      <c r="A7" s="296" t="s">
        <v>112</v>
      </c>
      <c r="B7" s="297"/>
      <c r="C7" s="297"/>
      <c r="D7" s="297"/>
      <c r="E7" s="297"/>
      <c r="F7" s="298"/>
      <c r="G7" s="344">
        <v>83.3</v>
      </c>
      <c r="H7" s="345"/>
      <c r="I7" s="346"/>
      <c r="J7" s="346"/>
      <c r="K7" s="346"/>
      <c r="L7" s="346"/>
      <c r="M7" s="346"/>
      <c r="N7" s="347"/>
      <c r="O7" s="256">
        <v>1</v>
      </c>
      <c r="P7" s="257"/>
      <c r="Q7" s="11" t="s">
        <v>44</v>
      </c>
    </row>
    <row r="8" spans="1:19" ht="23.65" thickBot="1" x14ac:dyDescent="0.75">
      <c r="A8" s="325" t="s">
        <v>113</v>
      </c>
      <c r="B8" s="326"/>
      <c r="C8" s="326"/>
      <c r="D8" s="326"/>
      <c r="E8" s="326"/>
      <c r="F8" s="327"/>
      <c r="G8" s="328">
        <v>84.02</v>
      </c>
      <c r="H8" s="329"/>
      <c r="I8" s="342"/>
      <c r="J8" s="342"/>
      <c r="K8" s="342"/>
      <c r="L8" s="342"/>
      <c r="M8" s="342"/>
      <c r="N8" s="343"/>
      <c r="O8" s="258">
        <v>1</v>
      </c>
      <c r="P8" s="148"/>
      <c r="Q8" s="12" t="s">
        <v>44</v>
      </c>
    </row>
    <row r="9" spans="1:19" ht="23.25" customHeight="1" x14ac:dyDescent="0.7">
      <c r="A9" s="333" t="s">
        <v>114</v>
      </c>
      <c r="B9" s="334"/>
      <c r="C9" s="334"/>
      <c r="D9" s="334"/>
      <c r="E9" s="334"/>
      <c r="F9" s="335"/>
      <c r="G9" s="316" t="s">
        <v>179</v>
      </c>
      <c r="H9" s="317"/>
      <c r="I9" s="331" t="s">
        <v>179</v>
      </c>
      <c r="J9" s="331"/>
      <c r="K9" s="331" t="s">
        <v>179</v>
      </c>
      <c r="L9" s="331"/>
      <c r="M9" s="331" t="s">
        <v>179</v>
      </c>
      <c r="N9" s="332"/>
      <c r="O9" s="258"/>
      <c r="P9" s="148"/>
      <c r="Q9" s="255"/>
    </row>
    <row r="10" spans="1:19" ht="23.65" thickBot="1" x14ac:dyDescent="0.75">
      <c r="A10" s="336"/>
      <c r="B10" s="337"/>
      <c r="C10" s="337"/>
      <c r="D10" s="337"/>
      <c r="E10" s="337"/>
      <c r="F10" s="338"/>
      <c r="G10" s="339"/>
      <c r="H10" s="340"/>
      <c r="I10" s="340"/>
      <c r="J10" s="340"/>
      <c r="K10" s="340"/>
      <c r="L10" s="340"/>
      <c r="M10" s="340"/>
      <c r="N10" s="341"/>
      <c r="O10" s="258"/>
      <c r="P10" s="148"/>
      <c r="Q10" s="255"/>
    </row>
    <row r="11" spans="1:19" ht="23.65" thickBot="1" x14ac:dyDescent="0.75">
      <c r="A11" s="325" t="s">
        <v>45</v>
      </c>
      <c r="B11" s="326"/>
      <c r="C11" s="326"/>
      <c r="D11" s="326"/>
      <c r="E11" s="326"/>
      <c r="F11" s="327"/>
      <c r="G11" s="316" t="s">
        <v>179</v>
      </c>
      <c r="H11" s="317"/>
      <c r="I11" s="331" t="s">
        <v>179</v>
      </c>
      <c r="J11" s="331"/>
      <c r="K11" s="331" t="s">
        <v>179</v>
      </c>
      <c r="L11" s="331"/>
      <c r="M11" s="331" t="s">
        <v>179</v>
      </c>
      <c r="N11" s="332"/>
      <c r="O11" s="258"/>
      <c r="P11" s="148"/>
      <c r="Q11" s="12"/>
    </row>
    <row r="12" spans="1:19" ht="23.65" thickBot="1" x14ac:dyDescent="0.75">
      <c r="A12" s="296" t="s">
        <v>47</v>
      </c>
      <c r="B12" s="297"/>
      <c r="C12" s="297"/>
      <c r="D12" s="297"/>
      <c r="E12" s="297"/>
      <c r="F12" s="298"/>
      <c r="G12" s="305">
        <v>81</v>
      </c>
      <c r="H12" s="306"/>
      <c r="I12" s="306"/>
      <c r="J12" s="306"/>
      <c r="K12" s="306"/>
      <c r="L12" s="306"/>
      <c r="M12" s="306"/>
      <c r="N12" s="309"/>
      <c r="O12" s="258">
        <v>1</v>
      </c>
      <c r="P12" s="148"/>
      <c r="Q12" s="12" t="s">
        <v>44</v>
      </c>
      <c r="S12" t="s">
        <v>180</v>
      </c>
    </row>
    <row r="13" spans="1:19" ht="23.65" thickBot="1" x14ac:dyDescent="0.75">
      <c r="A13" s="325" t="s">
        <v>46</v>
      </c>
      <c r="B13" s="326"/>
      <c r="C13" s="326"/>
      <c r="D13" s="326"/>
      <c r="E13" s="326"/>
      <c r="F13" s="327"/>
      <c r="G13" s="328">
        <v>83.97</v>
      </c>
      <c r="H13" s="329"/>
      <c r="I13" s="329"/>
      <c r="J13" s="329"/>
      <c r="K13" s="329"/>
      <c r="L13" s="329"/>
      <c r="M13" s="329"/>
      <c r="N13" s="330"/>
      <c r="O13" s="258">
        <v>1</v>
      </c>
      <c r="P13" s="148"/>
      <c r="Q13" s="12" t="s">
        <v>44</v>
      </c>
    </row>
    <row r="14" spans="1:19" ht="23.65" thickBot="1" x14ac:dyDescent="0.75">
      <c r="A14" s="296" t="s">
        <v>142</v>
      </c>
      <c r="B14" s="297"/>
      <c r="C14" s="297"/>
      <c r="D14" s="297"/>
      <c r="E14" s="297"/>
      <c r="F14" s="298"/>
      <c r="G14" s="305">
        <v>28.52</v>
      </c>
      <c r="H14" s="306"/>
      <c r="I14" s="306"/>
      <c r="J14" s="307"/>
      <c r="K14" s="308" t="s">
        <v>181</v>
      </c>
      <c r="L14" s="306"/>
      <c r="M14" s="306"/>
      <c r="N14" s="309"/>
      <c r="O14" s="258">
        <v>1</v>
      </c>
      <c r="P14" s="148"/>
      <c r="Q14" s="12" t="s">
        <v>44</v>
      </c>
    </row>
    <row r="15" spans="1:19" ht="23.25" x14ac:dyDescent="0.7">
      <c r="A15" s="319" t="s">
        <v>119</v>
      </c>
      <c r="B15" s="320"/>
      <c r="C15" s="320"/>
      <c r="D15" s="320"/>
      <c r="E15" s="320"/>
      <c r="F15" s="321"/>
      <c r="G15" s="322">
        <v>33.299999999999997</v>
      </c>
      <c r="H15" s="323"/>
      <c r="I15" s="323">
        <v>33.299999999999997</v>
      </c>
      <c r="J15" s="323"/>
      <c r="K15" s="323"/>
      <c r="L15" s="323"/>
      <c r="M15" s="323"/>
      <c r="N15" s="324"/>
      <c r="O15" s="258">
        <v>2</v>
      </c>
      <c r="P15" s="148"/>
      <c r="Q15" s="255" t="s">
        <v>50</v>
      </c>
    </row>
    <row r="16" spans="1:19" ht="23.65" thickBot="1" x14ac:dyDescent="0.75">
      <c r="A16" s="313" t="s">
        <v>120</v>
      </c>
      <c r="B16" s="314"/>
      <c r="C16" s="314"/>
      <c r="D16" s="314"/>
      <c r="E16" s="314"/>
      <c r="F16" s="315"/>
      <c r="G16" s="312">
        <v>5</v>
      </c>
      <c r="H16" s="310"/>
      <c r="I16" s="310">
        <v>5.01</v>
      </c>
      <c r="J16" s="310"/>
      <c r="K16" s="310"/>
      <c r="L16" s="310"/>
      <c r="M16" s="310"/>
      <c r="N16" s="311"/>
      <c r="O16" s="258"/>
      <c r="P16" s="148"/>
      <c r="Q16" s="255"/>
    </row>
    <row r="17" spans="1:19" ht="23.25" x14ac:dyDescent="0.7">
      <c r="A17" s="319" t="s">
        <v>121</v>
      </c>
      <c r="B17" s="320"/>
      <c r="C17" s="320"/>
      <c r="D17" s="320"/>
      <c r="E17" s="320"/>
      <c r="F17" s="321"/>
      <c r="G17" s="316">
        <v>28.3</v>
      </c>
      <c r="H17" s="317"/>
      <c r="I17" s="317">
        <v>28.34</v>
      </c>
      <c r="J17" s="317"/>
      <c r="K17" s="317"/>
      <c r="L17" s="317"/>
      <c r="M17" s="317"/>
      <c r="N17" s="318"/>
      <c r="O17" s="258">
        <v>2</v>
      </c>
      <c r="P17" s="148"/>
      <c r="Q17" s="255" t="s">
        <v>50</v>
      </c>
    </row>
    <row r="18" spans="1:19" ht="23.65" thickBot="1" x14ac:dyDescent="0.75">
      <c r="A18" s="313" t="s">
        <v>122</v>
      </c>
      <c r="B18" s="314"/>
      <c r="C18" s="314"/>
      <c r="D18" s="314"/>
      <c r="E18" s="314"/>
      <c r="F18" s="315"/>
      <c r="G18" s="312">
        <v>5.01</v>
      </c>
      <c r="H18" s="310"/>
      <c r="I18" s="310">
        <v>5</v>
      </c>
      <c r="J18" s="310"/>
      <c r="K18" s="310"/>
      <c r="L18" s="310"/>
      <c r="M18" s="310"/>
      <c r="N18" s="311"/>
      <c r="O18" s="258"/>
      <c r="P18" s="148"/>
      <c r="Q18" s="255"/>
    </row>
    <row r="19" spans="1:19" ht="23.65" thickBot="1" x14ac:dyDescent="0.75">
      <c r="A19" s="296" t="s">
        <v>115</v>
      </c>
      <c r="B19" s="297"/>
      <c r="C19" s="297"/>
      <c r="D19" s="297"/>
      <c r="E19" s="297"/>
      <c r="F19" s="298"/>
      <c r="G19" s="54" t="s">
        <v>116</v>
      </c>
      <c r="H19" s="55">
        <v>40.700000000000003</v>
      </c>
      <c r="I19" s="55" t="s">
        <v>117</v>
      </c>
      <c r="J19" s="55" t="s">
        <v>181</v>
      </c>
      <c r="K19" s="55" t="s">
        <v>118</v>
      </c>
      <c r="L19" s="55">
        <v>40.4</v>
      </c>
      <c r="M19" s="55" t="s">
        <v>117</v>
      </c>
      <c r="N19" s="56" t="s">
        <v>181</v>
      </c>
      <c r="O19" s="258">
        <v>2</v>
      </c>
      <c r="P19" s="148"/>
      <c r="Q19" s="12" t="s">
        <v>50</v>
      </c>
    </row>
    <row r="20" spans="1:19" ht="23.65" thickBot="1" x14ac:dyDescent="0.75">
      <c r="A20" s="296" t="s">
        <v>123</v>
      </c>
      <c r="B20" s="297"/>
      <c r="C20" s="297"/>
      <c r="D20" s="297"/>
      <c r="E20" s="297"/>
      <c r="F20" s="298"/>
      <c r="G20" s="305">
        <v>2.0099999999999998</v>
      </c>
      <c r="H20" s="306"/>
      <c r="I20" s="306"/>
      <c r="J20" s="307"/>
      <c r="K20" s="308">
        <v>2.4</v>
      </c>
      <c r="L20" s="306"/>
      <c r="M20" s="306"/>
      <c r="N20" s="309"/>
      <c r="O20" s="258">
        <v>1</v>
      </c>
      <c r="P20" s="148"/>
      <c r="Q20" s="12" t="s">
        <v>44</v>
      </c>
    </row>
    <row r="21" spans="1:19" ht="23.65" thickBot="1" x14ac:dyDescent="0.75">
      <c r="A21" s="296" t="s">
        <v>124</v>
      </c>
      <c r="B21" s="297"/>
      <c r="C21" s="297"/>
      <c r="D21" s="297"/>
      <c r="E21" s="297"/>
      <c r="F21" s="298"/>
      <c r="G21" s="305" t="s">
        <v>181</v>
      </c>
      <c r="H21" s="306"/>
      <c r="I21" s="306"/>
      <c r="J21" s="307"/>
      <c r="K21" s="308" t="s">
        <v>181</v>
      </c>
      <c r="L21" s="306"/>
      <c r="M21" s="306"/>
      <c r="N21" s="309"/>
      <c r="O21" s="259"/>
      <c r="P21" s="260"/>
      <c r="Q21" s="13"/>
    </row>
    <row r="22" spans="1:19" x14ac:dyDescent="0.45">
      <c r="A22" s="299" t="s">
        <v>48</v>
      </c>
      <c r="B22" s="300"/>
      <c r="C22" s="300"/>
      <c r="D22" s="300"/>
      <c r="E22" s="300"/>
      <c r="F22" s="300"/>
      <c r="G22" s="300"/>
      <c r="H22" s="300"/>
      <c r="I22" s="300"/>
      <c r="J22" s="300"/>
      <c r="K22" s="300"/>
      <c r="L22" s="300"/>
      <c r="M22" s="300"/>
      <c r="N22" s="301"/>
      <c r="O22" s="267"/>
      <c r="P22" s="268"/>
      <c r="Q22" s="269"/>
    </row>
    <row r="23" spans="1:19" ht="34.5" customHeight="1" thickBot="1" x14ac:dyDescent="0.5">
      <c r="A23" s="302"/>
      <c r="B23" s="303"/>
      <c r="C23" s="303"/>
      <c r="D23" s="303"/>
      <c r="E23" s="303"/>
      <c r="F23" s="303"/>
      <c r="G23" s="303"/>
      <c r="H23" s="303"/>
      <c r="I23" s="303"/>
      <c r="J23" s="303"/>
      <c r="K23" s="303"/>
      <c r="L23" s="303"/>
      <c r="M23" s="303"/>
      <c r="N23" s="304"/>
      <c r="O23" s="270"/>
      <c r="P23" s="271"/>
      <c r="Q23" s="272"/>
    </row>
    <row r="24" spans="1:19" ht="21" x14ac:dyDescent="0.65">
      <c r="A24" s="288">
        <f xml:space="preserve"> ((G13^2*PI()*G12)/4)/1000</f>
        <v>448.56275102482471</v>
      </c>
      <c r="B24" s="289"/>
      <c r="C24" s="289"/>
      <c r="D24" s="289"/>
      <c r="E24" s="289"/>
      <c r="F24" s="289"/>
      <c r="G24" s="289"/>
      <c r="H24" s="289"/>
      <c r="I24" s="289"/>
      <c r="J24" s="289"/>
      <c r="K24" s="289"/>
      <c r="L24" s="289"/>
      <c r="M24" s="289"/>
      <c r="N24" s="289"/>
      <c r="O24" s="14" t="s">
        <v>49</v>
      </c>
      <c r="P24" s="9">
        <v>2</v>
      </c>
      <c r="Q24" s="15" t="s">
        <v>50</v>
      </c>
      <c r="S24" t="s">
        <v>182</v>
      </c>
    </row>
    <row r="25" spans="1:19" ht="21.4" thickBot="1" x14ac:dyDescent="0.7">
      <c r="A25" s="290"/>
      <c r="B25" s="291"/>
      <c r="C25" s="291"/>
      <c r="D25" s="291"/>
      <c r="E25" s="291"/>
      <c r="F25" s="291"/>
      <c r="G25" s="291"/>
      <c r="H25" s="291"/>
      <c r="I25" s="291"/>
      <c r="J25" s="291"/>
      <c r="K25" s="291"/>
      <c r="L25" s="291"/>
      <c r="M25" s="291"/>
      <c r="N25" s="291"/>
      <c r="O25" s="16" t="s">
        <v>51</v>
      </c>
      <c r="P25" s="10">
        <v>1</v>
      </c>
      <c r="Q25" s="13" t="s">
        <v>44</v>
      </c>
    </row>
    <row r="26" spans="1:19" x14ac:dyDescent="0.45">
      <c r="A26" s="282" t="s">
        <v>52</v>
      </c>
      <c r="B26" s="283"/>
      <c r="C26" s="283"/>
      <c r="D26" s="283"/>
      <c r="E26" s="283"/>
      <c r="F26" s="283"/>
      <c r="G26" s="283"/>
      <c r="H26" s="283"/>
      <c r="I26" s="283"/>
      <c r="J26" s="283"/>
      <c r="K26" s="283"/>
      <c r="L26" s="283"/>
      <c r="M26" s="283"/>
      <c r="N26" s="284"/>
      <c r="O26" s="267"/>
      <c r="P26" s="268"/>
      <c r="Q26" s="269"/>
    </row>
    <row r="27" spans="1:19" ht="33" customHeight="1" thickBot="1" x14ac:dyDescent="0.5">
      <c r="A27" s="285"/>
      <c r="B27" s="286"/>
      <c r="C27" s="286"/>
      <c r="D27" s="286"/>
      <c r="E27" s="286"/>
      <c r="F27" s="286"/>
      <c r="G27" s="286"/>
      <c r="H27" s="286"/>
      <c r="I27" s="286"/>
      <c r="J27" s="286"/>
      <c r="K27" s="286"/>
      <c r="L27" s="286"/>
      <c r="M27" s="286"/>
      <c r="N27" s="287"/>
      <c r="O27" s="270"/>
      <c r="P27" s="271"/>
      <c r="Q27" s="272"/>
    </row>
    <row r="28" spans="1:19" x14ac:dyDescent="0.45">
      <c r="A28" s="292" t="s">
        <v>183</v>
      </c>
      <c r="B28" s="293"/>
      <c r="C28" s="293"/>
      <c r="D28" s="293"/>
      <c r="E28" s="293"/>
      <c r="F28" s="293"/>
      <c r="G28" s="293"/>
      <c r="H28" s="293"/>
      <c r="I28" s="293"/>
      <c r="J28" s="293"/>
      <c r="K28" s="293"/>
      <c r="L28" s="293"/>
      <c r="M28" s="293"/>
      <c r="N28" s="293"/>
      <c r="O28" s="251" t="s">
        <v>53</v>
      </c>
      <c r="P28" s="253">
        <v>2</v>
      </c>
      <c r="Q28" s="254" t="s">
        <v>50</v>
      </c>
    </row>
    <row r="29" spans="1:19" ht="19.5" customHeight="1" x14ac:dyDescent="0.45">
      <c r="A29" s="292"/>
      <c r="B29" s="293"/>
      <c r="C29" s="293"/>
      <c r="D29" s="293"/>
      <c r="E29" s="293"/>
      <c r="F29" s="293"/>
      <c r="G29" s="293"/>
      <c r="H29" s="293"/>
      <c r="I29" s="293"/>
      <c r="J29" s="293"/>
      <c r="K29" s="293"/>
      <c r="L29" s="293"/>
      <c r="M29" s="293"/>
      <c r="N29" s="293"/>
      <c r="O29" s="252"/>
      <c r="P29" s="148"/>
      <c r="Q29" s="255"/>
    </row>
    <row r="30" spans="1:19" ht="18" x14ac:dyDescent="0.55000000000000004">
      <c r="A30" s="292"/>
      <c r="B30" s="293"/>
      <c r="C30" s="293"/>
      <c r="D30" s="293"/>
      <c r="E30" s="293"/>
      <c r="F30" s="293"/>
      <c r="G30" s="293"/>
      <c r="H30" s="293"/>
      <c r="I30" s="293"/>
      <c r="J30" s="293"/>
      <c r="K30" s="293"/>
      <c r="L30" s="293"/>
      <c r="M30" s="293"/>
      <c r="N30" s="293"/>
      <c r="O30" s="17" t="s">
        <v>54</v>
      </c>
      <c r="P30" s="5">
        <v>1</v>
      </c>
      <c r="Q30" s="12" t="s">
        <v>44</v>
      </c>
    </row>
    <row r="31" spans="1:19" ht="45.4" customHeight="1" thickBot="1" x14ac:dyDescent="0.6">
      <c r="A31" s="294"/>
      <c r="B31" s="295"/>
      <c r="C31" s="295"/>
      <c r="D31" s="295"/>
      <c r="E31" s="295"/>
      <c r="F31" s="295"/>
      <c r="G31" s="295"/>
      <c r="H31" s="295"/>
      <c r="I31" s="295"/>
      <c r="J31" s="295"/>
      <c r="K31" s="295"/>
      <c r="L31" s="295"/>
      <c r="M31" s="295"/>
      <c r="N31" s="295"/>
      <c r="O31" s="18" t="s">
        <v>55</v>
      </c>
      <c r="P31" s="10">
        <v>1</v>
      </c>
      <c r="Q31" s="13" t="s">
        <v>44</v>
      </c>
    </row>
    <row r="32" spans="1:19" x14ac:dyDescent="0.45">
      <c r="A32" s="282" t="s">
        <v>56</v>
      </c>
      <c r="B32" s="283"/>
      <c r="C32" s="283"/>
      <c r="D32" s="283"/>
      <c r="E32" s="283"/>
      <c r="F32" s="283"/>
      <c r="G32" s="283"/>
      <c r="H32" s="283"/>
      <c r="I32" s="283"/>
      <c r="J32" s="283"/>
      <c r="K32" s="283"/>
      <c r="L32" s="283"/>
      <c r="M32" s="283"/>
      <c r="N32" s="284"/>
      <c r="O32" s="273"/>
      <c r="P32" s="274"/>
      <c r="Q32" s="275"/>
    </row>
    <row r="33" spans="1:19" ht="36" customHeight="1" thickBot="1" x14ac:dyDescent="0.5">
      <c r="A33" s="285"/>
      <c r="B33" s="286"/>
      <c r="C33" s="286"/>
      <c r="D33" s="286"/>
      <c r="E33" s="286"/>
      <c r="F33" s="286"/>
      <c r="G33" s="286"/>
      <c r="H33" s="286"/>
      <c r="I33" s="286"/>
      <c r="J33" s="286"/>
      <c r="K33" s="286"/>
      <c r="L33" s="286"/>
      <c r="M33" s="286"/>
      <c r="N33" s="287"/>
      <c r="O33" s="276"/>
      <c r="P33" s="277"/>
      <c r="Q33" s="278"/>
    </row>
    <row r="34" spans="1:19" x14ac:dyDescent="0.45">
      <c r="A34" s="261" t="s">
        <v>184</v>
      </c>
      <c r="B34" s="262"/>
      <c r="C34" s="262"/>
      <c r="D34" s="262"/>
      <c r="E34" s="262"/>
      <c r="F34" s="262"/>
      <c r="G34" s="262"/>
      <c r="H34" s="262"/>
      <c r="I34" s="262"/>
      <c r="J34" s="262"/>
      <c r="K34" s="262"/>
      <c r="L34" s="262"/>
      <c r="M34" s="262"/>
      <c r="N34" s="262"/>
      <c r="O34" s="280">
        <v>6</v>
      </c>
      <c r="P34" s="253"/>
      <c r="Q34" s="254" t="s">
        <v>57</v>
      </c>
    </row>
    <row r="35" spans="1:19" x14ac:dyDescent="0.45">
      <c r="A35" s="263"/>
      <c r="B35" s="264"/>
      <c r="C35" s="264"/>
      <c r="D35" s="264"/>
      <c r="E35" s="264"/>
      <c r="F35" s="264"/>
      <c r="G35" s="264"/>
      <c r="H35" s="264"/>
      <c r="I35" s="264"/>
      <c r="J35" s="264"/>
      <c r="K35" s="264"/>
      <c r="L35" s="264"/>
      <c r="M35" s="264"/>
      <c r="N35" s="264"/>
      <c r="O35" s="258"/>
      <c r="P35" s="148"/>
      <c r="Q35" s="255"/>
    </row>
    <row r="36" spans="1:19" x14ac:dyDescent="0.45">
      <c r="A36" s="263"/>
      <c r="B36" s="264"/>
      <c r="C36" s="264"/>
      <c r="D36" s="264"/>
      <c r="E36" s="264"/>
      <c r="F36" s="264"/>
      <c r="G36" s="264"/>
      <c r="H36" s="264"/>
      <c r="I36" s="264"/>
      <c r="J36" s="264"/>
      <c r="K36" s="264"/>
      <c r="L36" s="264"/>
      <c r="M36" s="264"/>
      <c r="N36" s="264"/>
      <c r="O36" s="258"/>
      <c r="P36" s="148"/>
      <c r="Q36" s="255"/>
      <c r="S36" s="45"/>
    </row>
    <row r="37" spans="1:19" ht="81.400000000000006" customHeight="1" thickBot="1" x14ac:dyDescent="0.5">
      <c r="A37" s="265"/>
      <c r="B37" s="266"/>
      <c r="C37" s="266"/>
      <c r="D37" s="266"/>
      <c r="E37" s="266"/>
      <c r="F37" s="266"/>
      <c r="G37" s="266"/>
      <c r="H37" s="266"/>
      <c r="I37" s="266"/>
      <c r="J37" s="266"/>
      <c r="K37" s="266"/>
      <c r="L37" s="266"/>
      <c r="M37" s="266"/>
      <c r="N37" s="266"/>
      <c r="O37" s="281"/>
      <c r="P37" s="195"/>
      <c r="Q37" s="279"/>
    </row>
    <row r="38" spans="1:19" ht="81.400000000000006" customHeight="1" thickBot="1" x14ac:dyDescent="0.6">
      <c r="O38" s="6" t="s">
        <v>19</v>
      </c>
      <c r="P38" s="7">
        <f>O34+P31+P30+P28+P25+P24+SUM(O7:P21)</f>
        <v>25</v>
      </c>
      <c r="Q38" s="8" t="s">
        <v>58</v>
      </c>
    </row>
    <row r="39" spans="1:19" ht="81.400000000000006" customHeight="1" x14ac:dyDescent="0.45"/>
    <row r="40" spans="1:19" ht="81.400000000000006" customHeight="1" x14ac:dyDescent="0.45"/>
    <row r="41" spans="1:19" ht="81.400000000000006" customHeight="1" x14ac:dyDescent="0.45"/>
    <row r="42" spans="1:19" ht="81.400000000000006" customHeight="1" x14ac:dyDescent="0.45"/>
    <row r="43" spans="1:19" ht="81.400000000000006" customHeight="1" x14ac:dyDescent="0.45"/>
    <row r="44" spans="1:19" ht="81.400000000000006" customHeight="1" x14ac:dyDescent="0.45"/>
    <row r="45" spans="1:19" ht="81.400000000000006" customHeight="1" x14ac:dyDescent="0.45"/>
    <row r="46" spans="1:19" ht="81.400000000000006" customHeight="1" x14ac:dyDescent="0.45"/>
  </sheetData>
  <mergeCells count="9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O24" sqref="O24"/>
    </sheetView>
  </sheetViews>
  <sheetFormatPr defaultRowHeight="14.25" x14ac:dyDescent="0.45"/>
  <cols>
    <col min="6" max="6" width="10" customWidth="1"/>
    <col min="7" max="7" width="10.53125" customWidth="1"/>
  </cols>
  <sheetData>
    <row r="1" spans="1:17" x14ac:dyDescent="0.45">
      <c r="A1" s="199" t="s">
        <v>59</v>
      </c>
      <c r="B1" s="200"/>
      <c r="C1" s="200"/>
      <c r="D1" s="200"/>
      <c r="E1" s="200"/>
      <c r="F1" s="200"/>
      <c r="G1" s="200"/>
      <c r="H1" s="200"/>
      <c r="I1" s="200"/>
      <c r="J1" s="200"/>
      <c r="K1" s="200"/>
      <c r="L1" s="200"/>
      <c r="M1" s="200"/>
      <c r="N1" s="201"/>
    </row>
    <row r="2" spans="1:17" x14ac:dyDescent="0.45">
      <c r="A2" s="202"/>
      <c r="B2" s="130"/>
      <c r="C2" s="130"/>
      <c r="D2" s="130"/>
      <c r="E2" s="130"/>
      <c r="F2" s="130"/>
      <c r="G2" s="130"/>
      <c r="H2" s="130"/>
      <c r="I2" s="130"/>
      <c r="J2" s="130"/>
      <c r="K2" s="130"/>
      <c r="L2" s="130"/>
      <c r="M2" s="130"/>
      <c r="N2" s="203"/>
    </row>
    <row r="3" spans="1:17" ht="14.65" thickBot="1" x14ac:dyDescent="0.5">
      <c r="A3" s="204"/>
      <c r="B3" s="205"/>
      <c r="C3" s="205"/>
      <c r="D3" s="205"/>
      <c r="E3" s="205"/>
      <c r="F3" s="205"/>
      <c r="G3" s="205"/>
      <c r="H3" s="205"/>
      <c r="I3" s="205"/>
      <c r="J3" s="205"/>
      <c r="K3" s="205"/>
      <c r="L3" s="205"/>
      <c r="M3" s="205"/>
      <c r="N3" s="206"/>
    </row>
    <row r="4" spans="1:17" ht="23.25" x14ac:dyDescent="0.45">
      <c r="A4" s="207" t="s">
        <v>1</v>
      </c>
      <c r="B4" s="208"/>
      <c r="C4" s="208"/>
      <c r="D4" s="208"/>
      <c r="E4" s="208"/>
      <c r="F4" s="208"/>
      <c r="G4" s="208"/>
      <c r="H4" s="208"/>
      <c r="I4" s="208"/>
      <c r="J4" s="208"/>
      <c r="K4" s="208"/>
      <c r="L4" s="208"/>
      <c r="M4" s="208"/>
      <c r="N4" s="209"/>
    </row>
    <row r="5" spans="1:17" ht="23.25" x14ac:dyDescent="0.45">
      <c r="A5" s="388" t="s">
        <v>2</v>
      </c>
      <c r="B5" s="389"/>
      <c r="C5" s="389"/>
      <c r="D5" s="389"/>
      <c r="E5" s="389"/>
      <c r="F5" s="389"/>
      <c r="G5" s="389"/>
      <c r="H5" s="389"/>
      <c r="I5" s="389"/>
      <c r="J5" s="389"/>
      <c r="K5" s="389"/>
      <c r="L5" s="389"/>
      <c r="M5" s="389"/>
      <c r="N5" s="389"/>
      <c r="O5" s="406" t="s">
        <v>11</v>
      </c>
      <c r="P5" s="407"/>
    </row>
    <row r="6" spans="1:17" x14ac:dyDescent="0.45">
      <c r="A6" s="396" t="s">
        <v>60</v>
      </c>
      <c r="B6" s="397"/>
      <c r="C6" s="397"/>
      <c r="D6" s="397"/>
      <c r="E6" s="397"/>
      <c r="F6" s="397"/>
      <c r="G6" s="397"/>
      <c r="H6" s="397"/>
      <c r="I6" s="397"/>
      <c r="J6" s="397"/>
      <c r="K6" s="397"/>
      <c r="L6" s="397"/>
      <c r="M6" s="397"/>
      <c r="N6" s="398"/>
      <c r="O6" s="408"/>
      <c r="P6" s="409"/>
    </row>
    <row r="7" spans="1:17" ht="14.25" customHeight="1" x14ac:dyDescent="0.45">
      <c r="A7" s="390" t="s">
        <v>125</v>
      </c>
      <c r="B7" s="391"/>
      <c r="C7" s="391"/>
      <c r="D7" s="391"/>
      <c r="E7" s="392"/>
      <c r="F7" s="399" t="s">
        <v>126</v>
      </c>
      <c r="G7" s="399"/>
      <c r="H7" s="60" t="s">
        <v>127</v>
      </c>
      <c r="I7" s="47" t="s">
        <v>185</v>
      </c>
      <c r="J7" s="60" t="s">
        <v>128</v>
      </c>
      <c r="K7" s="47" t="s">
        <v>186</v>
      </c>
      <c r="L7" s="60" t="s">
        <v>133</v>
      </c>
      <c r="M7" s="48" t="s">
        <v>187</v>
      </c>
      <c r="N7" s="401"/>
      <c r="O7" s="51">
        <v>1.5</v>
      </c>
      <c r="P7" s="52" t="s">
        <v>145</v>
      </c>
    </row>
    <row r="8" spans="1:17" ht="14.75" customHeight="1" x14ac:dyDescent="0.45">
      <c r="A8" s="393"/>
      <c r="B8" s="394"/>
      <c r="C8" s="394"/>
      <c r="D8" s="394"/>
      <c r="E8" s="395"/>
      <c r="F8" s="400" t="s">
        <v>131</v>
      </c>
      <c r="G8" s="400"/>
      <c r="H8" s="61" t="s">
        <v>130</v>
      </c>
      <c r="I8" s="49" t="s">
        <v>188</v>
      </c>
      <c r="J8" s="61" t="s">
        <v>132</v>
      </c>
      <c r="K8" s="49">
        <v>8.5</v>
      </c>
      <c r="L8" s="61" t="s">
        <v>129</v>
      </c>
      <c r="M8" s="50" t="s">
        <v>189</v>
      </c>
      <c r="N8" s="402"/>
      <c r="O8" s="51">
        <v>1.5</v>
      </c>
      <c r="P8" s="52" t="s">
        <v>145</v>
      </c>
    </row>
    <row r="9" spans="1:17" ht="14.65" thickBot="1" x14ac:dyDescent="0.5">
      <c r="A9" s="428" t="s">
        <v>62</v>
      </c>
      <c r="B9" s="429"/>
      <c r="C9" s="429"/>
      <c r="D9" s="429"/>
      <c r="E9" s="429"/>
      <c r="F9" s="430"/>
      <c r="G9" s="430"/>
      <c r="H9" s="430"/>
      <c r="I9" s="430"/>
      <c r="J9" s="430"/>
      <c r="K9" s="430"/>
      <c r="L9" s="430"/>
      <c r="M9" s="430"/>
      <c r="N9" s="431"/>
      <c r="O9" s="416"/>
      <c r="P9" s="417"/>
    </row>
    <row r="10" spans="1:17" ht="26.25" customHeight="1" x14ac:dyDescent="0.45">
      <c r="A10" s="161" t="s">
        <v>134</v>
      </c>
      <c r="B10" s="162"/>
      <c r="C10" s="162"/>
      <c r="D10" s="162"/>
      <c r="E10" s="432"/>
      <c r="F10" s="371" t="s">
        <v>135</v>
      </c>
      <c r="G10" s="360"/>
      <c r="H10" s="355" t="s">
        <v>141</v>
      </c>
      <c r="I10" s="356"/>
      <c r="J10" s="357" t="s">
        <v>140</v>
      </c>
      <c r="K10" s="358"/>
      <c r="L10" s="359" t="s">
        <v>137</v>
      </c>
      <c r="M10" s="360"/>
      <c r="N10" s="62" t="s">
        <v>139</v>
      </c>
      <c r="O10" s="420">
        <v>4</v>
      </c>
      <c r="P10" s="418" t="s">
        <v>37</v>
      </c>
    </row>
    <row r="11" spans="1:17" ht="26.25" customHeight="1" x14ac:dyDescent="0.45">
      <c r="A11" s="163"/>
      <c r="B11" s="164"/>
      <c r="C11" s="164"/>
      <c r="D11" s="164"/>
      <c r="E11" s="433"/>
      <c r="F11" s="364" t="s">
        <v>138</v>
      </c>
      <c r="G11" s="365"/>
      <c r="H11" s="23">
        <v>161</v>
      </c>
      <c r="I11" s="23">
        <v>164</v>
      </c>
      <c r="J11" s="366">
        <v>312</v>
      </c>
      <c r="K11" s="367"/>
      <c r="L11" s="366">
        <v>95</v>
      </c>
      <c r="M11" s="367"/>
      <c r="N11" s="53">
        <v>3</v>
      </c>
      <c r="O11" s="421"/>
      <c r="P11" s="419"/>
    </row>
    <row r="12" spans="1:17" ht="21.75" customHeight="1" thickBot="1" x14ac:dyDescent="0.5">
      <c r="A12" s="165"/>
      <c r="B12" s="166"/>
      <c r="C12" s="166"/>
      <c r="D12" s="166"/>
      <c r="E12" s="434"/>
      <c r="F12" s="361" t="s">
        <v>136</v>
      </c>
      <c r="G12" s="362"/>
      <c r="H12" s="362"/>
      <c r="I12" s="363"/>
      <c r="J12" s="368" t="s">
        <v>190</v>
      </c>
      <c r="K12" s="369"/>
      <c r="L12" s="369"/>
      <c r="M12" s="369"/>
      <c r="N12" s="370"/>
      <c r="O12" s="63">
        <v>1</v>
      </c>
      <c r="P12" s="52" t="s">
        <v>83</v>
      </c>
      <c r="Q12" s="45" t="s">
        <v>238</v>
      </c>
    </row>
    <row r="13" spans="1:17" ht="14.65" thickBot="1" x14ac:dyDescent="0.5">
      <c r="A13" s="435" t="s">
        <v>63</v>
      </c>
      <c r="B13" s="436"/>
      <c r="C13" s="436"/>
      <c r="D13" s="436"/>
      <c r="E13" s="436"/>
      <c r="F13" s="436"/>
      <c r="G13" s="436"/>
      <c r="H13" s="436"/>
      <c r="I13" s="436"/>
      <c r="J13" s="436"/>
      <c r="K13" s="436"/>
      <c r="L13" s="436"/>
      <c r="M13" s="436"/>
      <c r="N13" s="436"/>
      <c r="O13" s="410"/>
      <c r="P13" s="411"/>
    </row>
    <row r="14" spans="1:17" ht="14.25" customHeight="1" x14ac:dyDescent="0.45">
      <c r="A14" s="374" t="s">
        <v>64</v>
      </c>
      <c r="B14" s="375"/>
      <c r="C14" s="375"/>
      <c r="D14" s="375"/>
      <c r="E14" s="376"/>
      <c r="F14" s="372" t="s">
        <v>65</v>
      </c>
      <c r="G14" s="373"/>
      <c r="H14" s="373" t="s">
        <v>66</v>
      </c>
      <c r="I14" s="373"/>
      <c r="J14" s="26" t="s">
        <v>67</v>
      </c>
      <c r="K14" s="380" t="s">
        <v>68</v>
      </c>
      <c r="L14" s="381"/>
      <c r="M14" s="380" t="s">
        <v>69</v>
      </c>
      <c r="N14" s="382"/>
      <c r="O14" s="412"/>
      <c r="P14" s="413"/>
    </row>
    <row r="15" spans="1:17" x14ac:dyDescent="0.45">
      <c r="A15" s="377"/>
      <c r="B15" s="378"/>
      <c r="C15" s="378"/>
      <c r="D15" s="378"/>
      <c r="E15" s="379"/>
      <c r="F15" s="27" t="s">
        <v>70</v>
      </c>
      <c r="G15" s="25" t="s">
        <v>71</v>
      </c>
      <c r="H15" s="25" t="s">
        <v>70</v>
      </c>
      <c r="I15" s="25" t="s">
        <v>71</v>
      </c>
      <c r="J15" s="383" t="s">
        <v>72</v>
      </c>
      <c r="K15" s="25" t="s">
        <v>70</v>
      </c>
      <c r="L15" s="25" t="s">
        <v>71</v>
      </c>
      <c r="M15" s="25" t="s">
        <v>70</v>
      </c>
      <c r="N15" s="46" t="s">
        <v>71</v>
      </c>
      <c r="O15" s="414"/>
      <c r="P15" s="415"/>
    </row>
    <row r="16" spans="1:17" x14ac:dyDescent="0.45">
      <c r="A16" s="377"/>
      <c r="B16" s="378"/>
      <c r="C16" s="378"/>
      <c r="D16" s="378"/>
      <c r="E16" s="379"/>
      <c r="F16" s="28">
        <v>9.5</v>
      </c>
      <c r="G16" s="23">
        <v>96.9</v>
      </c>
      <c r="H16" s="23">
        <v>2</v>
      </c>
      <c r="I16" s="23">
        <v>28.9</v>
      </c>
      <c r="J16" s="384"/>
      <c r="K16" s="23">
        <v>2</v>
      </c>
      <c r="L16" s="23">
        <v>42.2</v>
      </c>
      <c r="M16" s="23">
        <v>9.5</v>
      </c>
      <c r="N16" s="53">
        <v>85.5</v>
      </c>
      <c r="O16" s="51">
        <v>3</v>
      </c>
      <c r="P16" s="52" t="s">
        <v>37</v>
      </c>
      <c r="Q16" s="45" t="s">
        <v>239</v>
      </c>
    </row>
    <row r="17" spans="1:17" x14ac:dyDescent="0.45">
      <c r="A17" s="377"/>
      <c r="B17" s="378"/>
      <c r="C17" s="378"/>
      <c r="D17" s="378"/>
      <c r="E17" s="379"/>
      <c r="F17" s="426" t="s">
        <v>73</v>
      </c>
      <c r="G17" s="387"/>
      <c r="H17" s="386" t="s">
        <v>74</v>
      </c>
      <c r="I17" s="387"/>
      <c r="J17" s="385" t="s">
        <v>75</v>
      </c>
      <c r="K17" s="385"/>
      <c r="L17" s="385" t="s">
        <v>76</v>
      </c>
      <c r="M17" s="385"/>
      <c r="N17" s="424"/>
      <c r="O17" s="416"/>
      <c r="P17" s="417"/>
    </row>
    <row r="18" spans="1:17" ht="14.65" thickBot="1" x14ac:dyDescent="0.5">
      <c r="A18" s="377"/>
      <c r="B18" s="378"/>
      <c r="C18" s="378"/>
      <c r="D18" s="378"/>
      <c r="E18" s="379"/>
      <c r="F18" s="29">
        <v>-28.822600000000001</v>
      </c>
      <c r="G18" s="19"/>
      <c r="H18" s="20">
        <v>6.9199999999999998E-2</v>
      </c>
      <c r="I18" s="19"/>
      <c r="J18" s="171">
        <v>4.7399999999999998E-2</v>
      </c>
      <c r="K18" s="171"/>
      <c r="L18" s="171">
        <v>0.17199999999999999</v>
      </c>
      <c r="M18" s="171"/>
      <c r="N18" s="425"/>
      <c r="O18" s="63">
        <v>0.5</v>
      </c>
      <c r="P18" s="52" t="s">
        <v>37</v>
      </c>
      <c r="Q18" s="45" t="s">
        <v>240</v>
      </c>
    </row>
    <row r="19" spans="1:17" x14ac:dyDescent="0.45">
      <c r="A19" s="372" t="s">
        <v>77</v>
      </c>
      <c r="B19" s="373"/>
      <c r="C19" s="373"/>
      <c r="D19" s="373"/>
      <c r="E19" s="373"/>
      <c r="F19" s="373"/>
      <c r="G19" s="373"/>
      <c r="H19" s="373"/>
      <c r="I19" s="373"/>
      <c r="J19" s="373"/>
      <c r="K19" s="373"/>
      <c r="L19" s="373"/>
      <c r="M19" s="373"/>
      <c r="N19" s="380"/>
      <c r="O19" s="410"/>
      <c r="P19" s="411"/>
    </row>
    <row r="20" spans="1:17" x14ac:dyDescent="0.45">
      <c r="A20" s="427" t="s">
        <v>78</v>
      </c>
      <c r="B20" s="385"/>
      <c r="C20" s="385"/>
      <c r="D20" s="385"/>
      <c r="E20" s="385"/>
      <c r="F20" s="385"/>
      <c r="G20" s="385"/>
      <c r="H20" s="385"/>
      <c r="I20" s="385"/>
      <c r="J20" s="385"/>
      <c r="K20" s="385"/>
      <c r="L20" s="385"/>
      <c r="M20" s="385"/>
      <c r="N20" s="386"/>
      <c r="O20" s="412"/>
      <c r="P20" s="413"/>
    </row>
    <row r="21" spans="1:17" x14ac:dyDescent="0.45">
      <c r="A21" s="427" t="s">
        <v>79</v>
      </c>
      <c r="B21" s="385"/>
      <c r="C21" s="385"/>
      <c r="D21" s="385"/>
      <c r="E21" s="385"/>
      <c r="F21" s="385"/>
      <c r="G21" s="385"/>
      <c r="H21" s="385"/>
      <c r="I21" s="385"/>
      <c r="J21" s="385"/>
      <c r="K21" s="385"/>
      <c r="L21" s="385"/>
      <c r="M21" s="385"/>
      <c r="N21" s="386"/>
      <c r="O21" s="412"/>
      <c r="P21" s="413"/>
    </row>
    <row r="22" spans="1:17" x14ac:dyDescent="0.45">
      <c r="A22" s="403" t="s">
        <v>80</v>
      </c>
      <c r="B22" s="404"/>
      <c r="C22" s="404"/>
      <c r="D22" s="404"/>
      <c r="E22" s="404"/>
      <c r="F22" s="404"/>
      <c r="G22" s="404"/>
      <c r="H22" s="404"/>
      <c r="I22" s="404"/>
      <c r="J22" s="404"/>
      <c r="K22" s="404"/>
      <c r="L22" s="404"/>
      <c r="M22" s="404"/>
      <c r="N22" s="405"/>
      <c r="O22" s="422"/>
      <c r="P22" s="423"/>
    </row>
    <row r="23" spans="1:17" x14ac:dyDescent="0.45">
      <c r="N23" s="30" t="s">
        <v>19</v>
      </c>
      <c r="O23" s="22">
        <f>O18+O16+O12+O10+O8+O7</f>
        <v>11.5</v>
      </c>
      <c r="P23" s="31" t="s">
        <v>146</v>
      </c>
    </row>
  </sheetData>
  <mergeCells count="4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H10:I10"/>
    <mergeCell ref="J10:K10"/>
    <mergeCell ref="L10:M10"/>
    <mergeCell ref="F12:I12"/>
    <mergeCell ref="F11:G11"/>
    <mergeCell ref="J11:K11"/>
    <mergeCell ref="L11:M11"/>
    <mergeCell ref="J12:N12"/>
    <mergeCell ref="F10:G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2" sqref="R22"/>
    </sheetView>
  </sheetViews>
  <sheetFormatPr defaultRowHeight="14.25" x14ac:dyDescent="0.45"/>
  <sheetData>
    <row r="1" spans="1:18" x14ac:dyDescent="0.45">
      <c r="A1" s="199" t="s">
        <v>81</v>
      </c>
      <c r="B1" s="200"/>
      <c r="C1" s="200"/>
      <c r="D1" s="200"/>
      <c r="E1" s="200"/>
      <c r="F1" s="200"/>
      <c r="G1" s="200"/>
      <c r="H1" s="200"/>
      <c r="I1" s="200"/>
      <c r="J1" s="200"/>
      <c r="K1" s="200"/>
      <c r="L1" s="200"/>
      <c r="M1" s="200"/>
      <c r="N1" s="201"/>
    </row>
    <row r="2" spans="1:18" x14ac:dyDescent="0.45">
      <c r="A2" s="202"/>
      <c r="B2" s="130"/>
      <c r="C2" s="130"/>
      <c r="D2" s="130"/>
      <c r="E2" s="130"/>
      <c r="F2" s="130"/>
      <c r="G2" s="130"/>
      <c r="H2" s="130"/>
      <c r="I2" s="130"/>
      <c r="J2" s="130"/>
      <c r="K2" s="130"/>
      <c r="L2" s="130"/>
      <c r="M2" s="130"/>
      <c r="N2" s="203"/>
    </row>
    <row r="3" spans="1:18" ht="14.65" thickBot="1" x14ac:dyDescent="0.5">
      <c r="A3" s="204"/>
      <c r="B3" s="205"/>
      <c r="C3" s="205"/>
      <c r="D3" s="205"/>
      <c r="E3" s="205"/>
      <c r="F3" s="205"/>
      <c r="G3" s="205"/>
      <c r="H3" s="205"/>
      <c r="I3" s="205"/>
      <c r="J3" s="205"/>
      <c r="K3" s="205"/>
      <c r="L3" s="205"/>
      <c r="M3" s="205"/>
      <c r="N3" s="206"/>
    </row>
    <row r="4" spans="1:18" ht="23.65" thickBot="1" x14ac:dyDescent="0.5">
      <c r="A4" s="207" t="s">
        <v>1</v>
      </c>
      <c r="B4" s="208"/>
      <c r="C4" s="208"/>
      <c r="D4" s="208"/>
      <c r="E4" s="208"/>
      <c r="F4" s="208"/>
      <c r="G4" s="208"/>
      <c r="H4" s="208"/>
      <c r="I4" s="208"/>
      <c r="J4" s="208"/>
      <c r="K4" s="208"/>
      <c r="L4" s="208"/>
      <c r="M4" s="208"/>
      <c r="N4" s="209"/>
      <c r="O4" s="245" t="s">
        <v>11</v>
      </c>
      <c r="P4" s="246"/>
      <c r="Q4" s="247"/>
    </row>
    <row r="5" spans="1:18" ht="23.65" thickBot="1" x14ac:dyDescent="0.5">
      <c r="A5" s="388" t="s">
        <v>2</v>
      </c>
      <c r="B5" s="389"/>
      <c r="C5" s="389"/>
      <c r="D5" s="389"/>
      <c r="E5" s="389"/>
      <c r="F5" s="389"/>
      <c r="G5" s="389"/>
      <c r="H5" s="389"/>
      <c r="I5" s="389"/>
      <c r="J5" s="389"/>
      <c r="K5" s="389"/>
      <c r="L5" s="389"/>
      <c r="M5" s="389"/>
      <c r="N5" s="389"/>
      <c r="O5" s="454"/>
      <c r="P5" s="455"/>
      <c r="Q5" s="456"/>
    </row>
    <row r="6" spans="1:18" x14ac:dyDescent="0.45">
      <c r="A6" s="437" t="s">
        <v>82</v>
      </c>
      <c r="B6" s="438"/>
      <c r="C6" s="438"/>
      <c r="D6" s="438"/>
      <c r="E6" s="438"/>
      <c r="F6" s="439"/>
      <c r="G6" s="443" t="s">
        <v>191</v>
      </c>
      <c r="H6" s="444"/>
      <c r="I6" s="444"/>
      <c r="J6" s="444"/>
      <c r="K6" s="444"/>
      <c r="L6" s="444"/>
      <c r="M6" s="444"/>
      <c r="N6" s="445"/>
      <c r="O6" s="256">
        <v>0.5</v>
      </c>
      <c r="P6" s="257"/>
      <c r="Q6" s="457" t="s">
        <v>83</v>
      </c>
    </row>
    <row r="7" spans="1:18" x14ac:dyDescent="0.45">
      <c r="A7" s="440"/>
      <c r="B7" s="441"/>
      <c r="C7" s="441"/>
      <c r="D7" s="441"/>
      <c r="E7" s="441"/>
      <c r="F7" s="442"/>
      <c r="G7" s="446"/>
      <c r="H7" s="447"/>
      <c r="I7" s="447"/>
      <c r="J7" s="447"/>
      <c r="K7" s="447"/>
      <c r="L7" s="447"/>
      <c r="M7" s="447"/>
      <c r="N7" s="448"/>
      <c r="O7" s="258"/>
      <c r="P7" s="148"/>
      <c r="Q7" s="149"/>
      <c r="R7" s="45" t="s">
        <v>241</v>
      </c>
    </row>
    <row r="8" spans="1:18" x14ac:dyDescent="0.45">
      <c r="A8" s="440" t="s">
        <v>84</v>
      </c>
      <c r="B8" s="441"/>
      <c r="C8" s="441"/>
      <c r="D8" s="441"/>
      <c r="E8" s="441"/>
      <c r="F8" s="442"/>
      <c r="G8" s="449" t="s">
        <v>192</v>
      </c>
      <c r="H8" s="157"/>
      <c r="I8" s="157"/>
      <c r="J8" s="157"/>
      <c r="K8" s="157"/>
      <c r="L8" s="157"/>
      <c r="M8" s="157"/>
      <c r="N8" s="450"/>
      <c r="O8" s="258">
        <v>4</v>
      </c>
      <c r="P8" s="148"/>
      <c r="Q8" s="149" t="s">
        <v>37</v>
      </c>
    </row>
    <row r="9" spans="1:18" x14ac:dyDescent="0.45">
      <c r="A9" s="440"/>
      <c r="B9" s="441"/>
      <c r="C9" s="441"/>
      <c r="D9" s="441"/>
      <c r="E9" s="441"/>
      <c r="F9" s="442"/>
      <c r="G9" s="449"/>
      <c r="H9" s="157"/>
      <c r="I9" s="157"/>
      <c r="J9" s="157"/>
      <c r="K9" s="157"/>
      <c r="L9" s="157"/>
      <c r="M9" s="157"/>
      <c r="N9" s="450"/>
      <c r="O9" s="258"/>
      <c r="P9" s="148"/>
      <c r="Q9" s="149"/>
    </row>
    <row r="10" spans="1:18" x14ac:dyDescent="0.45">
      <c r="A10" s="440"/>
      <c r="B10" s="441"/>
      <c r="C10" s="441"/>
      <c r="D10" s="441"/>
      <c r="E10" s="441"/>
      <c r="F10" s="442"/>
      <c r="G10" s="449"/>
      <c r="H10" s="157"/>
      <c r="I10" s="157"/>
      <c r="J10" s="157"/>
      <c r="K10" s="157"/>
      <c r="L10" s="157"/>
      <c r="M10" s="157"/>
      <c r="N10" s="450"/>
      <c r="O10" s="258"/>
      <c r="P10" s="148"/>
      <c r="Q10" s="149"/>
    </row>
    <row r="11" spans="1:18" x14ac:dyDescent="0.45">
      <c r="A11" s="440"/>
      <c r="B11" s="441"/>
      <c r="C11" s="441"/>
      <c r="D11" s="441"/>
      <c r="E11" s="441"/>
      <c r="F11" s="442"/>
      <c r="G11" s="449"/>
      <c r="H11" s="157"/>
      <c r="I11" s="157"/>
      <c r="J11" s="157"/>
      <c r="K11" s="157"/>
      <c r="L11" s="157"/>
      <c r="M11" s="157"/>
      <c r="N11" s="450"/>
      <c r="O11" s="258"/>
      <c r="P11" s="148"/>
      <c r="Q11" s="149"/>
    </row>
    <row r="12" spans="1:18" x14ac:dyDescent="0.45">
      <c r="A12" s="440"/>
      <c r="B12" s="441"/>
      <c r="C12" s="441"/>
      <c r="D12" s="441"/>
      <c r="E12" s="441"/>
      <c r="F12" s="442"/>
      <c r="G12" s="449"/>
      <c r="H12" s="157"/>
      <c r="I12" s="157"/>
      <c r="J12" s="157"/>
      <c r="K12" s="157"/>
      <c r="L12" s="157"/>
      <c r="M12" s="157"/>
      <c r="N12" s="450"/>
      <c r="O12" s="258"/>
      <c r="P12" s="148"/>
      <c r="Q12" s="149"/>
    </row>
    <row r="13" spans="1:18" x14ac:dyDescent="0.45">
      <c r="A13" s="440"/>
      <c r="B13" s="441"/>
      <c r="C13" s="441"/>
      <c r="D13" s="441"/>
      <c r="E13" s="441"/>
      <c r="F13" s="442"/>
      <c r="G13" s="449"/>
      <c r="H13" s="157"/>
      <c r="I13" s="157"/>
      <c r="J13" s="157"/>
      <c r="K13" s="157"/>
      <c r="L13" s="157"/>
      <c r="M13" s="157"/>
      <c r="N13" s="450"/>
      <c r="O13" s="258"/>
      <c r="P13" s="148"/>
      <c r="Q13" s="149"/>
    </row>
    <row r="14" spans="1:18" x14ac:dyDescent="0.45">
      <c r="A14" s="440"/>
      <c r="B14" s="441"/>
      <c r="C14" s="441"/>
      <c r="D14" s="441"/>
      <c r="E14" s="441"/>
      <c r="F14" s="442"/>
      <c r="G14" s="449"/>
      <c r="H14" s="157"/>
      <c r="I14" s="157"/>
      <c r="J14" s="157"/>
      <c r="K14" s="157"/>
      <c r="L14" s="157"/>
      <c r="M14" s="157"/>
      <c r="N14" s="450"/>
      <c r="O14" s="258"/>
      <c r="P14" s="148"/>
      <c r="Q14" s="149"/>
    </row>
    <row r="15" spans="1:18" x14ac:dyDescent="0.45">
      <c r="A15" s="440"/>
      <c r="B15" s="441"/>
      <c r="C15" s="441"/>
      <c r="D15" s="441"/>
      <c r="E15" s="441"/>
      <c r="F15" s="442"/>
      <c r="G15" s="449"/>
      <c r="H15" s="157"/>
      <c r="I15" s="157"/>
      <c r="J15" s="157"/>
      <c r="K15" s="157"/>
      <c r="L15" s="157"/>
      <c r="M15" s="157"/>
      <c r="N15" s="450"/>
      <c r="O15" s="258"/>
      <c r="P15" s="148"/>
      <c r="Q15" s="149"/>
    </row>
    <row r="16" spans="1:18" x14ac:dyDescent="0.45">
      <c r="A16" s="451" t="s">
        <v>85</v>
      </c>
      <c r="B16" s="452"/>
      <c r="C16" s="452"/>
      <c r="D16" s="452"/>
      <c r="E16" s="452"/>
      <c r="F16" s="453"/>
      <c r="G16" s="449" t="s">
        <v>193</v>
      </c>
      <c r="H16" s="157"/>
      <c r="I16" s="157"/>
      <c r="J16" s="157"/>
      <c r="K16" s="157"/>
      <c r="L16" s="157"/>
      <c r="M16" s="157"/>
      <c r="N16" s="450"/>
      <c r="O16" s="258">
        <v>1</v>
      </c>
      <c r="P16" s="148"/>
      <c r="Q16" s="149" t="s">
        <v>61</v>
      </c>
    </row>
    <row r="17" spans="1:18" x14ac:dyDescent="0.45">
      <c r="A17" s="451"/>
      <c r="B17" s="452"/>
      <c r="C17" s="452"/>
      <c r="D17" s="452"/>
      <c r="E17" s="452"/>
      <c r="F17" s="453"/>
      <c r="G17" s="449"/>
      <c r="H17" s="157"/>
      <c r="I17" s="157"/>
      <c r="J17" s="157"/>
      <c r="K17" s="157"/>
      <c r="L17" s="157"/>
      <c r="M17" s="157"/>
      <c r="N17" s="450"/>
      <c r="O17" s="258"/>
      <c r="P17" s="148"/>
      <c r="Q17" s="149"/>
    </row>
    <row r="18" spans="1:18" x14ac:dyDescent="0.45">
      <c r="A18" s="440" t="s">
        <v>86</v>
      </c>
      <c r="B18" s="441"/>
      <c r="C18" s="441"/>
      <c r="D18" s="441"/>
      <c r="E18" s="441"/>
      <c r="F18" s="442"/>
      <c r="G18" s="449" t="s">
        <v>194</v>
      </c>
      <c r="H18" s="157"/>
      <c r="I18" s="157"/>
      <c r="J18" s="157"/>
      <c r="K18" s="157"/>
      <c r="L18" s="157"/>
      <c r="M18" s="157"/>
      <c r="N18" s="450"/>
      <c r="O18" s="258">
        <v>2</v>
      </c>
      <c r="P18" s="148"/>
      <c r="Q18" s="149" t="s">
        <v>83</v>
      </c>
    </row>
    <row r="19" spans="1:18" x14ac:dyDescent="0.45">
      <c r="A19" s="440"/>
      <c r="B19" s="441"/>
      <c r="C19" s="441"/>
      <c r="D19" s="441"/>
      <c r="E19" s="441"/>
      <c r="F19" s="442"/>
      <c r="G19" s="449"/>
      <c r="H19" s="157"/>
      <c r="I19" s="157"/>
      <c r="J19" s="157"/>
      <c r="K19" s="157"/>
      <c r="L19" s="157"/>
      <c r="M19" s="157"/>
      <c r="N19" s="450"/>
      <c r="O19" s="258"/>
      <c r="P19" s="148"/>
      <c r="Q19" s="149"/>
    </row>
    <row r="20" spans="1:18" x14ac:dyDescent="0.45">
      <c r="A20" s="451" t="s">
        <v>87</v>
      </c>
      <c r="B20" s="452"/>
      <c r="C20" s="452"/>
      <c r="D20" s="452"/>
      <c r="E20" s="452"/>
      <c r="F20" s="453"/>
      <c r="G20" s="449" t="s">
        <v>195</v>
      </c>
      <c r="H20" s="157"/>
      <c r="I20" s="157"/>
      <c r="J20" s="157"/>
      <c r="K20" s="157"/>
      <c r="L20" s="157"/>
      <c r="M20" s="157"/>
      <c r="N20" s="450"/>
      <c r="O20" s="258">
        <v>2</v>
      </c>
      <c r="P20" s="148"/>
      <c r="Q20" s="149" t="s">
        <v>108</v>
      </c>
    </row>
    <row r="21" spans="1:18" ht="14.65" thickBot="1" x14ac:dyDescent="0.5">
      <c r="A21" s="458"/>
      <c r="B21" s="459"/>
      <c r="C21" s="459"/>
      <c r="D21" s="459"/>
      <c r="E21" s="459"/>
      <c r="F21" s="460"/>
      <c r="G21" s="461"/>
      <c r="H21" s="158"/>
      <c r="I21" s="158"/>
      <c r="J21" s="158"/>
      <c r="K21" s="158"/>
      <c r="L21" s="158"/>
      <c r="M21" s="158"/>
      <c r="N21" s="462"/>
      <c r="O21" s="281"/>
      <c r="P21" s="195"/>
      <c r="Q21" s="463"/>
      <c r="R21" s="45" t="s">
        <v>242</v>
      </c>
    </row>
    <row r="22" spans="1:18" ht="14.65" thickBot="1" x14ac:dyDescent="0.5">
      <c r="O22" s="21" t="s">
        <v>19</v>
      </c>
      <c r="P22" s="22">
        <f>SUM(O6:P21)</f>
        <v>9.5</v>
      </c>
      <c r="Q22" s="31" t="s">
        <v>147</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T24" sqref="T24"/>
    </sheetView>
  </sheetViews>
  <sheetFormatPr defaultRowHeight="14.25" x14ac:dyDescent="0.45"/>
  <sheetData>
    <row r="1" spans="1:18" x14ac:dyDescent="0.45">
      <c r="A1" s="199" t="s">
        <v>89</v>
      </c>
      <c r="B1" s="200"/>
      <c r="C1" s="200"/>
      <c r="D1" s="200"/>
      <c r="E1" s="200"/>
      <c r="F1" s="200"/>
      <c r="G1" s="200"/>
      <c r="H1" s="200"/>
      <c r="I1" s="200"/>
      <c r="J1" s="200"/>
      <c r="K1" s="200"/>
      <c r="L1" s="200"/>
      <c r="M1" s="200"/>
      <c r="N1" s="201"/>
    </row>
    <row r="2" spans="1:18" x14ac:dyDescent="0.45">
      <c r="A2" s="202"/>
      <c r="B2" s="130"/>
      <c r="C2" s="130"/>
      <c r="D2" s="130"/>
      <c r="E2" s="130"/>
      <c r="F2" s="130"/>
      <c r="G2" s="130"/>
      <c r="H2" s="130"/>
      <c r="I2" s="130"/>
      <c r="J2" s="130"/>
      <c r="K2" s="130"/>
      <c r="L2" s="130"/>
      <c r="M2" s="130"/>
      <c r="N2" s="203"/>
    </row>
    <row r="3" spans="1:18" ht="14.65" thickBot="1" x14ac:dyDescent="0.5">
      <c r="A3" s="204"/>
      <c r="B3" s="205"/>
      <c r="C3" s="205"/>
      <c r="D3" s="205"/>
      <c r="E3" s="205"/>
      <c r="F3" s="205"/>
      <c r="G3" s="205"/>
      <c r="H3" s="205"/>
      <c r="I3" s="205"/>
      <c r="J3" s="205"/>
      <c r="K3" s="205"/>
      <c r="L3" s="205"/>
      <c r="M3" s="205"/>
      <c r="N3" s="206"/>
    </row>
    <row r="4" spans="1:18" ht="23.65" thickBot="1" x14ac:dyDescent="0.5">
      <c r="A4" s="207" t="s">
        <v>1</v>
      </c>
      <c r="B4" s="208"/>
      <c r="C4" s="208"/>
      <c r="D4" s="208"/>
      <c r="E4" s="208"/>
      <c r="F4" s="208"/>
      <c r="G4" s="208"/>
      <c r="H4" s="208"/>
      <c r="I4" s="208"/>
      <c r="J4" s="208"/>
      <c r="K4" s="208"/>
      <c r="L4" s="208"/>
      <c r="M4" s="208"/>
      <c r="N4" s="209"/>
      <c r="O4" s="245" t="s">
        <v>11</v>
      </c>
      <c r="P4" s="246"/>
      <c r="Q4" s="247"/>
    </row>
    <row r="5" spans="1:18" ht="23.65" thickBot="1" x14ac:dyDescent="0.5">
      <c r="A5" s="348" t="s">
        <v>2</v>
      </c>
      <c r="B5" s="349"/>
      <c r="C5" s="349"/>
      <c r="D5" s="349"/>
      <c r="E5" s="349"/>
      <c r="F5" s="349"/>
      <c r="G5" s="349"/>
      <c r="H5" s="349"/>
      <c r="I5" s="349"/>
      <c r="J5" s="349"/>
      <c r="K5" s="349"/>
      <c r="L5" s="349"/>
      <c r="M5" s="349"/>
      <c r="N5" s="478"/>
      <c r="O5" s="454"/>
      <c r="P5" s="455"/>
      <c r="Q5" s="456"/>
    </row>
    <row r="6" spans="1:18" ht="14.75" customHeight="1" x14ac:dyDescent="0.45">
      <c r="A6" s="437" t="s">
        <v>90</v>
      </c>
      <c r="B6" s="438"/>
      <c r="C6" s="438"/>
      <c r="D6" s="438"/>
      <c r="E6" s="438"/>
      <c r="F6" s="439"/>
      <c r="G6" s="474" t="s">
        <v>196</v>
      </c>
      <c r="H6" s="475"/>
      <c r="I6" s="475"/>
      <c r="J6" s="475"/>
      <c r="K6" s="475"/>
      <c r="L6" s="475"/>
      <c r="M6" s="475"/>
      <c r="N6" s="476"/>
      <c r="O6" s="256">
        <v>1</v>
      </c>
      <c r="P6" s="257"/>
      <c r="Q6" s="471" t="s">
        <v>50</v>
      </c>
      <c r="R6" s="45" t="s">
        <v>243</v>
      </c>
    </row>
    <row r="7" spans="1:18" x14ac:dyDescent="0.45">
      <c r="A7" s="440"/>
      <c r="B7" s="441"/>
      <c r="C7" s="441"/>
      <c r="D7" s="441"/>
      <c r="E7" s="441"/>
      <c r="F7" s="442"/>
      <c r="G7" s="446"/>
      <c r="H7" s="447"/>
      <c r="I7" s="447"/>
      <c r="J7" s="447"/>
      <c r="K7" s="447"/>
      <c r="L7" s="447"/>
      <c r="M7" s="447"/>
      <c r="N7" s="477"/>
      <c r="O7" s="258"/>
      <c r="P7" s="148"/>
      <c r="Q7" s="464"/>
    </row>
    <row r="8" spans="1:18" x14ac:dyDescent="0.45">
      <c r="A8" s="440" t="s">
        <v>91</v>
      </c>
      <c r="B8" s="441"/>
      <c r="C8" s="441"/>
      <c r="D8" s="441"/>
      <c r="E8" s="441"/>
      <c r="F8" s="442"/>
      <c r="G8" s="446" t="s">
        <v>197</v>
      </c>
      <c r="H8" s="447"/>
      <c r="I8" s="447"/>
      <c r="J8" s="447"/>
      <c r="K8" s="447"/>
      <c r="L8" s="447"/>
      <c r="M8" s="447"/>
      <c r="N8" s="477"/>
      <c r="O8" s="472">
        <v>2.5</v>
      </c>
      <c r="P8" s="473"/>
      <c r="Q8" s="464" t="s">
        <v>92</v>
      </c>
    </row>
    <row r="9" spans="1:18" x14ac:dyDescent="0.45">
      <c r="A9" s="440"/>
      <c r="B9" s="441"/>
      <c r="C9" s="441"/>
      <c r="D9" s="441"/>
      <c r="E9" s="441"/>
      <c r="F9" s="442"/>
      <c r="G9" s="446"/>
      <c r="H9" s="447"/>
      <c r="I9" s="447"/>
      <c r="J9" s="447"/>
      <c r="K9" s="447"/>
      <c r="L9" s="447"/>
      <c r="M9" s="447"/>
      <c r="N9" s="477"/>
      <c r="O9" s="472"/>
      <c r="P9" s="473"/>
      <c r="Q9" s="464"/>
    </row>
    <row r="10" spans="1:18" x14ac:dyDescent="0.45">
      <c r="A10" s="440"/>
      <c r="B10" s="441"/>
      <c r="C10" s="441"/>
      <c r="D10" s="441"/>
      <c r="E10" s="441"/>
      <c r="F10" s="442"/>
      <c r="G10" s="446"/>
      <c r="H10" s="447"/>
      <c r="I10" s="447"/>
      <c r="J10" s="447"/>
      <c r="K10" s="447"/>
      <c r="L10" s="447"/>
      <c r="M10" s="447"/>
      <c r="N10" s="477"/>
      <c r="O10" s="472"/>
      <c r="P10" s="473"/>
      <c r="Q10" s="464"/>
    </row>
    <row r="11" spans="1:18" x14ac:dyDescent="0.45">
      <c r="A11" s="440"/>
      <c r="B11" s="441"/>
      <c r="C11" s="441"/>
      <c r="D11" s="441"/>
      <c r="E11" s="441"/>
      <c r="F11" s="442"/>
      <c r="G11" s="446"/>
      <c r="H11" s="447"/>
      <c r="I11" s="447"/>
      <c r="J11" s="447"/>
      <c r="K11" s="447"/>
      <c r="L11" s="447"/>
      <c r="M11" s="447"/>
      <c r="N11" s="477"/>
      <c r="O11" s="472"/>
      <c r="P11" s="473"/>
      <c r="Q11" s="464"/>
    </row>
    <row r="12" spans="1:18" x14ac:dyDescent="0.45">
      <c r="A12" s="440"/>
      <c r="B12" s="441"/>
      <c r="C12" s="441"/>
      <c r="D12" s="441"/>
      <c r="E12" s="441"/>
      <c r="F12" s="442"/>
      <c r="G12" s="446"/>
      <c r="H12" s="447"/>
      <c r="I12" s="447"/>
      <c r="J12" s="447"/>
      <c r="K12" s="447"/>
      <c r="L12" s="447"/>
      <c r="M12" s="447"/>
      <c r="N12" s="477"/>
      <c r="O12" s="472"/>
      <c r="P12" s="473"/>
      <c r="Q12" s="464"/>
      <c r="R12" s="45" t="s">
        <v>244</v>
      </c>
    </row>
    <row r="13" spans="1:18" x14ac:dyDescent="0.45">
      <c r="A13" s="440"/>
      <c r="B13" s="441"/>
      <c r="C13" s="441"/>
      <c r="D13" s="441"/>
      <c r="E13" s="441"/>
      <c r="F13" s="442"/>
      <c r="G13" s="446"/>
      <c r="H13" s="447"/>
      <c r="I13" s="447"/>
      <c r="J13" s="447"/>
      <c r="K13" s="447"/>
      <c r="L13" s="447"/>
      <c r="M13" s="447"/>
      <c r="N13" s="477"/>
      <c r="O13" s="472"/>
      <c r="P13" s="473"/>
      <c r="Q13" s="464"/>
    </row>
    <row r="14" spans="1:18" x14ac:dyDescent="0.45">
      <c r="A14" s="440"/>
      <c r="B14" s="441"/>
      <c r="C14" s="441"/>
      <c r="D14" s="441"/>
      <c r="E14" s="441"/>
      <c r="F14" s="442"/>
      <c r="G14" s="446"/>
      <c r="H14" s="447"/>
      <c r="I14" s="447"/>
      <c r="J14" s="447"/>
      <c r="K14" s="447"/>
      <c r="L14" s="447"/>
      <c r="M14" s="447"/>
      <c r="N14" s="477"/>
      <c r="O14" s="472"/>
      <c r="P14" s="473"/>
      <c r="Q14" s="464"/>
    </row>
    <row r="15" spans="1:18" x14ac:dyDescent="0.45">
      <c r="A15" s="440"/>
      <c r="B15" s="441"/>
      <c r="C15" s="441"/>
      <c r="D15" s="441"/>
      <c r="E15" s="441"/>
      <c r="F15" s="442"/>
      <c r="G15" s="446"/>
      <c r="H15" s="447"/>
      <c r="I15" s="447"/>
      <c r="J15" s="447"/>
      <c r="K15" s="447"/>
      <c r="L15" s="447"/>
      <c r="M15" s="447"/>
      <c r="N15" s="477"/>
      <c r="O15" s="472"/>
      <c r="P15" s="473"/>
      <c r="Q15" s="464"/>
    </row>
    <row r="16" spans="1:18" x14ac:dyDescent="0.45">
      <c r="A16" s="440"/>
      <c r="B16" s="441"/>
      <c r="C16" s="441"/>
      <c r="D16" s="441"/>
      <c r="E16" s="441"/>
      <c r="F16" s="442"/>
      <c r="G16" s="446"/>
      <c r="H16" s="447"/>
      <c r="I16" s="447"/>
      <c r="J16" s="447"/>
      <c r="K16" s="447"/>
      <c r="L16" s="447"/>
      <c r="M16" s="447"/>
      <c r="N16" s="477"/>
      <c r="O16" s="472"/>
      <c r="P16" s="473"/>
      <c r="Q16" s="464"/>
    </row>
    <row r="17" spans="1:17" x14ac:dyDescent="0.45">
      <c r="A17" s="440"/>
      <c r="B17" s="441"/>
      <c r="C17" s="441"/>
      <c r="D17" s="441"/>
      <c r="E17" s="441"/>
      <c r="F17" s="442"/>
      <c r="G17" s="446"/>
      <c r="H17" s="447"/>
      <c r="I17" s="447"/>
      <c r="J17" s="447"/>
      <c r="K17" s="447"/>
      <c r="L17" s="447"/>
      <c r="M17" s="447"/>
      <c r="N17" s="477"/>
      <c r="O17" s="472"/>
      <c r="P17" s="473"/>
      <c r="Q17" s="464"/>
    </row>
    <row r="18" spans="1:17" x14ac:dyDescent="0.45">
      <c r="A18" s="440"/>
      <c r="B18" s="441"/>
      <c r="C18" s="441"/>
      <c r="D18" s="441"/>
      <c r="E18" s="441"/>
      <c r="F18" s="442"/>
      <c r="G18" s="446"/>
      <c r="H18" s="447"/>
      <c r="I18" s="447"/>
      <c r="J18" s="447"/>
      <c r="K18" s="447"/>
      <c r="L18" s="447"/>
      <c r="M18" s="447"/>
      <c r="N18" s="477"/>
      <c r="O18" s="472"/>
      <c r="P18" s="473"/>
      <c r="Q18" s="464"/>
    </row>
    <row r="19" spans="1:17" x14ac:dyDescent="0.45">
      <c r="A19" s="440"/>
      <c r="B19" s="441"/>
      <c r="C19" s="441"/>
      <c r="D19" s="441"/>
      <c r="E19" s="441"/>
      <c r="F19" s="442"/>
      <c r="G19" s="446"/>
      <c r="H19" s="447"/>
      <c r="I19" s="447"/>
      <c r="J19" s="447"/>
      <c r="K19" s="447"/>
      <c r="L19" s="447"/>
      <c r="M19" s="447"/>
      <c r="N19" s="477"/>
      <c r="O19" s="472"/>
      <c r="P19" s="473"/>
      <c r="Q19" s="464"/>
    </row>
    <row r="20" spans="1:17" x14ac:dyDescent="0.45">
      <c r="A20" s="440" t="s">
        <v>93</v>
      </c>
      <c r="B20" s="441"/>
      <c r="C20" s="441"/>
      <c r="D20" s="441"/>
      <c r="E20" s="441"/>
      <c r="F20" s="442"/>
      <c r="G20" s="449" t="s">
        <v>198</v>
      </c>
      <c r="H20" s="157"/>
      <c r="I20" s="157"/>
      <c r="J20" s="157"/>
      <c r="K20" s="157"/>
      <c r="L20" s="157"/>
      <c r="M20" s="157"/>
      <c r="N20" s="466"/>
      <c r="O20" s="258">
        <v>2</v>
      </c>
      <c r="P20" s="148"/>
      <c r="Q20" s="464" t="s">
        <v>50</v>
      </c>
    </row>
    <row r="21" spans="1:17" ht="87.75" customHeight="1" x14ac:dyDescent="0.45">
      <c r="A21" s="440"/>
      <c r="B21" s="441"/>
      <c r="C21" s="441"/>
      <c r="D21" s="441"/>
      <c r="E21" s="441"/>
      <c r="F21" s="442"/>
      <c r="G21" s="449"/>
      <c r="H21" s="157"/>
      <c r="I21" s="157"/>
      <c r="J21" s="157"/>
      <c r="K21" s="157"/>
      <c r="L21" s="157"/>
      <c r="M21" s="157"/>
      <c r="N21" s="466"/>
      <c r="O21" s="258"/>
      <c r="P21" s="148"/>
      <c r="Q21" s="464"/>
    </row>
    <row r="22" spans="1:17" x14ac:dyDescent="0.45">
      <c r="A22" s="440" t="s">
        <v>94</v>
      </c>
      <c r="B22" s="441"/>
      <c r="C22" s="441"/>
      <c r="D22" s="441"/>
      <c r="E22" s="441"/>
      <c r="F22" s="442"/>
      <c r="G22" s="449" t="s">
        <v>199</v>
      </c>
      <c r="H22" s="157"/>
      <c r="I22" s="157"/>
      <c r="J22" s="157"/>
      <c r="K22" s="157"/>
      <c r="L22" s="157"/>
      <c r="M22" s="157"/>
      <c r="N22" s="466"/>
      <c r="O22" s="258">
        <v>2</v>
      </c>
      <c r="P22" s="148"/>
      <c r="Q22" s="464" t="s">
        <v>50</v>
      </c>
    </row>
    <row r="23" spans="1:17" ht="56.65" customHeight="1" thickBot="1" x14ac:dyDescent="0.5">
      <c r="A23" s="467"/>
      <c r="B23" s="468"/>
      <c r="C23" s="468"/>
      <c r="D23" s="468"/>
      <c r="E23" s="468"/>
      <c r="F23" s="469"/>
      <c r="G23" s="461"/>
      <c r="H23" s="158"/>
      <c r="I23" s="158"/>
      <c r="J23" s="158"/>
      <c r="K23" s="158"/>
      <c r="L23" s="158"/>
      <c r="M23" s="158"/>
      <c r="N23" s="470"/>
      <c r="O23" s="281"/>
      <c r="P23" s="195"/>
      <c r="Q23" s="465"/>
    </row>
    <row r="24" spans="1:17" ht="14.65" thickBot="1" x14ac:dyDescent="0.5">
      <c r="O24" s="21" t="s">
        <v>19</v>
      </c>
      <c r="P24" s="22">
        <f>SUM(O6:P23)</f>
        <v>7.5</v>
      </c>
      <c r="Q24" s="31" t="s">
        <v>88</v>
      </c>
    </row>
    <row r="31" spans="1:17" x14ac:dyDescent="0.45">
      <c r="J31" s="45"/>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topLeftCell="A7" workbookViewId="0">
      <selection activeCell="G26" sqref="G26"/>
    </sheetView>
  </sheetViews>
  <sheetFormatPr defaultRowHeight="14.25" x14ac:dyDescent="0.45"/>
  <cols>
    <col min="1" max="1" width="5.46484375" customWidth="1"/>
  </cols>
  <sheetData>
    <row r="1" spans="1:15" x14ac:dyDescent="0.45">
      <c r="A1" s="199" t="s">
        <v>148</v>
      </c>
      <c r="B1" s="200"/>
      <c r="C1" s="200"/>
      <c r="D1" s="200"/>
      <c r="E1" s="200"/>
      <c r="F1" s="200"/>
      <c r="G1" s="200"/>
      <c r="H1" s="200"/>
      <c r="I1" s="200"/>
      <c r="J1" s="200"/>
      <c r="K1" s="200"/>
      <c r="L1" s="200"/>
      <c r="M1" s="200"/>
      <c r="N1" s="200"/>
      <c r="O1" s="201"/>
    </row>
    <row r="2" spans="1:15" x14ac:dyDescent="0.45">
      <c r="A2" s="202"/>
      <c r="B2" s="130"/>
      <c r="C2" s="130"/>
      <c r="D2" s="130"/>
      <c r="E2" s="130"/>
      <c r="F2" s="130"/>
      <c r="G2" s="130"/>
      <c r="H2" s="130"/>
      <c r="I2" s="130"/>
      <c r="J2" s="130"/>
      <c r="K2" s="130"/>
      <c r="L2" s="130"/>
      <c r="M2" s="130"/>
      <c r="N2" s="130"/>
      <c r="O2" s="203"/>
    </row>
    <row r="3" spans="1:15" ht="14.65" thickBot="1" x14ac:dyDescent="0.5">
      <c r="A3" s="204"/>
      <c r="B3" s="205"/>
      <c r="C3" s="205"/>
      <c r="D3" s="205"/>
      <c r="E3" s="205"/>
      <c r="F3" s="205"/>
      <c r="G3" s="205"/>
      <c r="H3" s="205"/>
      <c r="I3" s="205"/>
      <c r="J3" s="205"/>
      <c r="K3" s="205"/>
      <c r="L3" s="205"/>
      <c r="M3" s="205"/>
      <c r="N3" s="205"/>
      <c r="O3" s="206"/>
    </row>
    <row r="4" spans="1:15" ht="23.65" thickBot="1" x14ac:dyDescent="0.5">
      <c r="A4" s="207" t="s">
        <v>1</v>
      </c>
      <c r="B4" s="208"/>
      <c r="C4" s="208"/>
      <c r="D4" s="208"/>
      <c r="E4" s="208"/>
      <c r="F4" s="208"/>
      <c r="G4" s="208"/>
      <c r="H4" s="208"/>
      <c r="I4" s="208"/>
      <c r="J4" s="208"/>
      <c r="K4" s="208"/>
      <c r="L4" s="208"/>
      <c r="M4" s="208"/>
      <c r="N4" s="208"/>
      <c r="O4" s="209"/>
    </row>
    <row r="5" spans="1:15" ht="23.65" thickBot="1" x14ac:dyDescent="0.5">
      <c r="A5" s="348" t="s">
        <v>2</v>
      </c>
      <c r="B5" s="349"/>
      <c r="C5" s="349"/>
      <c r="D5" s="349"/>
      <c r="E5" s="349"/>
      <c r="F5" s="349"/>
      <c r="G5" s="389"/>
      <c r="H5" s="389"/>
      <c r="I5" s="389"/>
      <c r="J5" s="389"/>
      <c r="K5" s="389"/>
      <c r="L5" s="389"/>
      <c r="M5" s="389"/>
      <c r="N5" s="389"/>
      <c r="O5" s="479"/>
    </row>
    <row r="6" spans="1:15" x14ac:dyDescent="0.45">
      <c r="A6" s="437" t="s">
        <v>149</v>
      </c>
      <c r="B6" s="438"/>
      <c r="C6" s="438"/>
      <c r="D6" s="438"/>
      <c r="E6" s="438"/>
      <c r="F6" s="480"/>
      <c r="G6" s="447" t="s">
        <v>211</v>
      </c>
      <c r="H6" s="447"/>
      <c r="I6" s="447"/>
      <c r="J6" s="447"/>
      <c r="K6" s="447"/>
      <c r="L6" s="447"/>
      <c r="M6" s="447"/>
      <c r="N6" s="447"/>
      <c r="O6" s="448"/>
    </row>
    <row r="7" spans="1:15" ht="31.25" customHeight="1" x14ac:dyDescent="0.45">
      <c r="A7" s="440"/>
      <c r="B7" s="441"/>
      <c r="C7" s="441"/>
      <c r="D7" s="441"/>
      <c r="E7" s="441"/>
      <c r="F7" s="481"/>
      <c r="G7" s="447"/>
      <c r="H7" s="447"/>
      <c r="I7" s="447"/>
      <c r="J7" s="447"/>
      <c r="K7" s="447"/>
      <c r="L7" s="447"/>
      <c r="M7" s="447"/>
      <c r="N7" s="447"/>
      <c r="O7" s="448"/>
    </row>
    <row r="8" spans="1:15" x14ac:dyDescent="0.45">
      <c r="A8" s="490" t="s">
        <v>150</v>
      </c>
      <c r="B8" s="491"/>
      <c r="C8" s="491"/>
      <c r="D8" s="491"/>
      <c r="E8" s="491"/>
      <c r="F8" s="491"/>
      <c r="G8" s="494" t="s">
        <v>201</v>
      </c>
      <c r="H8" s="495"/>
      <c r="I8" s="495"/>
      <c r="J8" s="495"/>
      <c r="K8" s="495"/>
      <c r="L8" s="495"/>
      <c r="M8" s="495"/>
      <c r="N8" s="495"/>
      <c r="O8" s="496"/>
    </row>
    <row r="9" spans="1:15" ht="39.75" customHeight="1" x14ac:dyDescent="0.45">
      <c r="A9" s="492"/>
      <c r="B9" s="493"/>
      <c r="C9" s="493"/>
      <c r="D9" s="493"/>
      <c r="E9" s="493"/>
      <c r="F9" s="493"/>
      <c r="G9" s="497"/>
      <c r="H9" s="498"/>
      <c r="I9" s="498"/>
      <c r="J9" s="498"/>
      <c r="K9" s="498"/>
      <c r="L9" s="498"/>
      <c r="M9" s="498"/>
      <c r="N9" s="498"/>
      <c r="O9" s="499"/>
    </row>
    <row r="10" spans="1:15" x14ac:dyDescent="0.45">
      <c r="A10" s="57"/>
      <c r="B10" s="483" t="s">
        <v>151</v>
      </c>
      <c r="C10" s="483"/>
      <c r="D10" s="484"/>
      <c r="E10" s="482" t="s">
        <v>152</v>
      </c>
      <c r="F10" s="483"/>
      <c r="G10" s="484"/>
      <c r="H10" s="482" t="s">
        <v>153</v>
      </c>
      <c r="I10" s="483"/>
      <c r="J10" s="484"/>
      <c r="K10" s="482" t="s">
        <v>154</v>
      </c>
      <c r="L10" s="483"/>
      <c r="M10" s="484"/>
      <c r="N10" s="482" t="s">
        <v>155</v>
      </c>
      <c r="O10" s="488"/>
    </row>
    <row r="11" spans="1:15" x14ac:dyDescent="0.45">
      <c r="A11" s="58"/>
      <c r="B11" s="486"/>
      <c r="C11" s="486"/>
      <c r="D11" s="487"/>
      <c r="E11" s="485"/>
      <c r="F11" s="486"/>
      <c r="G11" s="487"/>
      <c r="H11" s="485"/>
      <c r="I11" s="486"/>
      <c r="J11" s="487"/>
      <c r="K11" s="485"/>
      <c r="L11" s="486"/>
      <c r="M11" s="487"/>
      <c r="N11" s="485"/>
      <c r="O11" s="489"/>
    </row>
    <row r="12" spans="1:15" x14ac:dyDescent="0.45">
      <c r="A12" s="500">
        <v>1</v>
      </c>
      <c r="B12" s="502" t="s">
        <v>202</v>
      </c>
      <c r="C12" s="503"/>
      <c r="D12" s="504"/>
      <c r="E12" s="502" t="s">
        <v>203</v>
      </c>
      <c r="F12" s="503"/>
      <c r="G12" s="504"/>
      <c r="H12" s="502" t="s">
        <v>204</v>
      </c>
      <c r="I12" s="503"/>
      <c r="J12" s="504"/>
      <c r="K12" s="502" t="s">
        <v>205</v>
      </c>
      <c r="L12" s="503"/>
      <c r="M12" s="504"/>
      <c r="N12" s="508">
        <v>46935</v>
      </c>
      <c r="O12" s="496"/>
    </row>
    <row r="13" spans="1:15" x14ac:dyDescent="0.45">
      <c r="A13" s="501"/>
      <c r="B13" s="505"/>
      <c r="C13" s="506"/>
      <c r="D13" s="507"/>
      <c r="E13" s="505"/>
      <c r="F13" s="506"/>
      <c r="G13" s="507"/>
      <c r="H13" s="505"/>
      <c r="I13" s="506"/>
      <c r="J13" s="507"/>
      <c r="K13" s="505"/>
      <c r="L13" s="506"/>
      <c r="M13" s="507"/>
      <c r="N13" s="497"/>
      <c r="O13" s="499"/>
    </row>
    <row r="14" spans="1:15" x14ac:dyDescent="0.45">
      <c r="A14" s="500">
        <v>2</v>
      </c>
      <c r="B14" s="502" t="s">
        <v>206</v>
      </c>
      <c r="C14" s="503"/>
      <c r="D14" s="504"/>
      <c r="E14" s="502" t="s">
        <v>207</v>
      </c>
      <c r="F14" s="503"/>
      <c r="G14" s="504"/>
      <c r="H14" s="502" t="s">
        <v>208</v>
      </c>
      <c r="I14" s="503"/>
      <c r="J14" s="504"/>
      <c r="K14" s="502" t="s">
        <v>209</v>
      </c>
      <c r="L14" s="503"/>
      <c r="M14" s="504"/>
      <c r="N14" s="508">
        <v>46935</v>
      </c>
      <c r="O14" s="496"/>
    </row>
    <row r="15" spans="1:15" x14ac:dyDescent="0.45">
      <c r="A15" s="501"/>
      <c r="B15" s="505"/>
      <c r="C15" s="506"/>
      <c r="D15" s="507"/>
      <c r="E15" s="505"/>
      <c r="F15" s="506"/>
      <c r="G15" s="507"/>
      <c r="H15" s="505"/>
      <c r="I15" s="506"/>
      <c r="J15" s="507"/>
      <c r="K15" s="505"/>
      <c r="L15" s="506"/>
      <c r="M15" s="507"/>
      <c r="N15" s="497"/>
      <c r="O15" s="499"/>
    </row>
    <row r="16" spans="1:15" x14ac:dyDescent="0.45">
      <c r="A16" s="500">
        <v>3</v>
      </c>
      <c r="B16" s="502" t="s">
        <v>210</v>
      </c>
      <c r="C16" s="503"/>
      <c r="D16" s="504"/>
      <c r="E16" s="502" t="s">
        <v>212</v>
      </c>
      <c r="F16" s="503"/>
      <c r="G16" s="504"/>
      <c r="H16" s="502" t="s">
        <v>213</v>
      </c>
      <c r="I16" s="503"/>
      <c r="J16" s="504"/>
      <c r="K16" s="502" t="s">
        <v>214</v>
      </c>
      <c r="L16" s="503"/>
      <c r="M16" s="504"/>
      <c r="N16" s="508">
        <v>46935</v>
      </c>
      <c r="O16" s="496"/>
    </row>
    <row r="17" spans="1:16" x14ac:dyDescent="0.45">
      <c r="A17" s="501"/>
      <c r="B17" s="505"/>
      <c r="C17" s="506"/>
      <c r="D17" s="507"/>
      <c r="E17" s="505"/>
      <c r="F17" s="506"/>
      <c r="G17" s="507"/>
      <c r="H17" s="505"/>
      <c r="I17" s="506"/>
      <c r="J17" s="507"/>
      <c r="K17" s="505"/>
      <c r="L17" s="506"/>
      <c r="M17" s="507"/>
      <c r="N17" s="497"/>
      <c r="O17" s="499"/>
    </row>
    <row r="18" spans="1:16" x14ac:dyDescent="0.45">
      <c r="A18" s="500">
        <v>4</v>
      </c>
      <c r="B18" s="502" t="s">
        <v>215</v>
      </c>
      <c r="C18" s="503"/>
      <c r="D18" s="504"/>
      <c r="E18" s="502" t="s">
        <v>216</v>
      </c>
      <c r="F18" s="503"/>
      <c r="G18" s="504"/>
      <c r="H18" s="502" t="s">
        <v>217</v>
      </c>
      <c r="I18" s="503"/>
      <c r="J18" s="504"/>
      <c r="K18" s="502" t="s">
        <v>218</v>
      </c>
      <c r="L18" s="503"/>
      <c r="M18" s="504"/>
      <c r="N18" s="508">
        <v>46935</v>
      </c>
      <c r="O18" s="496"/>
    </row>
    <row r="19" spans="1:16" x14ac:dyDescent="0.45">
      <c r="A19" s="501"/>
      <c r="B19" s="505"/>
      <c r="C19" s="506"/>
      <c r="D19" s="507"/>
      <c r="E19" s="505"/>
      <c r="F19" s="506"/>
      <c r="G19" s="507"/>
      <c r="H19" s="505"/>
      <c r="I19" s="506"/>
      <c r="J19" s="507"/>
      <c r="K19" s="505"/>
      <c r="L19" s="506"/>
      <c r="M19" s="507"/>
      <c r="N19" s="497"/>
      <c r="O19" s="499"/>
    </row>
    <row r="20" spans="1:16" x14ac:dyDescent="0.45">
      <c r="A20" s="451" t="s">
        <v>156</v>
      </c>
      <c r="B20" s="452"/>
      <c r="C20" s="452"/>
      <c r="D20" s="452"/>
      <c r="E20" s="452"/>
      <c r="F20" s="453"/>
      <c r="G20" s="449" t="s">
        <v>219</v>
      </c>
      <c r="H20" s="157"/>
      <c r="I20" s="157"/>
      <c r="J20" s="157"/>
      <c r="K20" s="157"/>
      <c r="L20" s="157"/>
      <c r="M20" s="157"/>
      <c r="N20" s="466"/>
      <c r="O20" s="450"/>
    </row>
    <row r="21" spans="1:16" ht="31.25" customHeight="1" x14ac:dyDescent="0.45">
      <c r="A21" s="451"/>
      <c r="B21" s="452"/>
      <c r="C21" s="452"/>
      <c r="D21" s="452"/>
      <c r="E21" s="452"/>
      <c r="F21" s="453"/>
      <c r="G21" s="449"/>
      <c r="H21" s="157"/>
      <c r="I21" s="157"/>
      <c r="J21" s="157"/>
      <c r="K21" s="157"/>
      <c r="L21" s="157"/>
      <c r="M21" s="157"/>
      <c r="N21" s="466"/>
      <c r="O21" s="450"/>
    </row>
    <row r="22" spans="1:16" x14ac:dyDescent="0.45">
      <c r="A22" s="440" t="s">
        <v>157</v>
      </c>
      <c r="B22" s="441"/>
      <c r="C22" s="441"/>
      <c r="D22" s="441"/>
      <c r="E22" s="441"/>
      <c r="F22" s="442"/>
      <c r="G22" s="449" t="s">
        <v>220</v>
      </c>
      <c r="H22" s="157"/>
      <c r="I22" s="157"/>
      <c r="J22" s="157"/>
      <c r="K22" s="157"/>
      <c r="L22" s="157"/>
      <c r="M22" s="157"/>
      <c r="N22" s="466"/>
      <c r="O22" s="450"/>
    </row>
    <row r="23" spans="1:16" x14ac:dyDescent="0.45">
      <c r="A23" s="511"/>
      <c r="B23" s="512"/>
      <c r="C23" s="512"/>
      <c r="D23" s="512"/>
      <c r="E23" s="512"/>
      <c r="F23" s="513"/>
      <c r="G23" s="514"/>
      <c r="H23" s="515"/>
      <c r="I23" s="515"/>
      <c r="J23" s="515"/>
      <c r="K23" s="515"/>
      <c r="L23" s="515"/>
      <c r="M23" s="515"/>
      <c r="N23" s="494"/>
      <c r="O23" s="516"/>
    </row>
    <row r="24" spans="1:16" ht="18" x14ac:dyDescent="0.55000000000000004">
      <c r="A24" s="517" t="s">
        <v>11</v>
      </c>
      <c r="B24" s="517"/>
      <c r="C24" s="517"/>
      <c r="D24" s="517"/>
      <c r="E24" s="517"/>
      <c r="F24" s="517"/>
      <c r="G24" s="517"/>
      <c r="H24" s="517"/>
      <c r="I24" s="517"/>
      <c r="J24" s="517"/>
      <c r="K24" s="517"/>
      <c r="L24" s="517"/>
      <c r="M24" s="517"/>
      <c r="N24" s="517"/>
      <c r="O24" s="517"/>
      <c r="P24" s="1"/>
    </row>
    <row r="25" spans="1:16" x14ac:dyDescent="0.45">
      <c r="A25" s="509" t="s">
        <v>158</v>
      </c>
      <c r="B25" s="510"/>
      <c r="C25" s="510"/>
      <c r="D25" s="510"/>
      <c r="E25" s="510"/>
      <c r="F25" s="510"/>
      <c r="G25" s="253" t="s">
        <v>245</v>
      </c>
      <c r="H25" s="253"/>
      <c r="I25" s="253"/>
      <c r="J25" s="253"/>
      <c r="K25" s="253"/>
      <c r="L25" s="253"/>
      <c r="M25" s="253"/>
      <c r="N25" s="253"/>
      <c r="O25" s="253"/>
      <c r="P25" s="33"/>
    </row>
  </sheetData>
  <mergeCells count="4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 ref="N12:O13"/>
    <mergeCell ref="A14:A15"/>
    <mergeCell ref="B14:D15"/>
    <mergeCell ref="E14:G15"/>
    <mergeCell ref="H14:J15"/>
    <mergeCell ref="K14:M15"/>
    <mergeCell ref="N14:O15"/>
    <mergeCell ref="A12:A13"/>
    <mergeCell ref="B12:D13"/>
    <mergeCell ref="E12:G13"/>
    <mergeCell ref="H12:J13"/>
    <mergeCell ref="K12:M13"/>
    <mergeCell ref="A16:A17"/>
    <mergeCell ref="B16:D17"/>
    <mergeCell ref="E16:G17"/>
    <mergeCell ref="B10:D11"/>
    <mergeCell ref="E10:G11"/>
    <mergeCell ref="H10:J11"/>
    <mergeCell ref="K10:M11"/>
    <mergeCell ref="N10:O11"/>
    <mergeCell ref="A8:F9"/>
    <mergeCell ref="G8:O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328125" customWidth="1"/>
  </cols>
  <sheetData>
    <row r="1" spans="1:18" ht="15.6" customHeight="1" x14ac:dyDescent="0.45">
      <c r="A1" s="129" t="s">
        <v>110</v>
      </c>
      <c r="B1" s="130"/>
      <c r="C1" s="130"/>
      <c r="D1" s="130"/>
      <c r="E1" s="130"/>
      <c r="F1" s="130"/>
      <c r="G1" s="130"/>
      <c r="H1" s="130"/>
      <c r="I1" s="130"/>
      <c r="J1" s="130"/>
      <c r="K1" s="130"/>
      <c r="L1" s="130"/>
      <c r="M1" s="130"/>
      <c r="N1" s="130"/>
      <c r="O1" s="130"/>
      <c r="P1" s="130"/>
    </row>
    <row r="2" spans="1:18" ht="15.6" customHeight="1" x14ac:dyDescent="0.45">
      <c r="A2" s="129"/>
      <c r="B2" s="130"/>
      <c r="C2" s="130"/>
      <c r="D2" s="130"/>
      <c r="E2" s="130"/>
      <c r="F2" s="130"/>
      <c r="G2" s="130"/>
      <c r="H2" s="130"/>
      <c r="I2" s="130"/>
      <c r="J2" s="130"/>
      <c r="K2" s="130"/>
      <c r="L2" s="130"/>
      <c r="M2" s="130"/>
      <c r="N2" s="130"/>
      <c r="O2" s="130"/>
      <c r="P2" s="130"/>
    </row>
    <row r="3" spans="1:18" ht="14.75" customHeight="1" thickBot="1" x14ac:dyDescent="0.5">
      <c r="A3" s="129"/>
      <c r="B3" s="130"/>
      <c r="C3" s="130"/>
      <c r="D3" s="130"/>
      <c r="E3" s="130"/>
      <c r="F3" s="130"/>
      <c r="G3" s="130"/>
      <c r="H3" s="130"/>
      <c r="I3" s="130"/>
      <c r="J3" s="130"/>
      <c r="K3" s="130"/>
      <c r="L3" s="130"/>
      <c r="M3" s="130"/>
      <c r="N3" s="130"/>
      <c r="O3" s="130"/>
      <c r="P3" s="130"/>
    </row>
    <row r="4" spans="1:18" ht="23.65" thickBot="1" x14ac:dyDescent="0.5">
      <c r="A4" s="207" t="s">
        <v>1</v>
      </c>
      <c r="B4" s="208"/>
      <c r="C4" s="208"/>
      <c r="D4" s="208"/>
      <c r="E4" s="208"/>
      <c r="F4" s="208"/>
      <c r="G4" s="208"/>
      <c r="H4" s="208"/>
      <c r="I4" s="208"/>
      <c r="J4" s="208"/>
      <c r="K4" s="208"/>
      <c r="L4" s="208"/>
      <c r="M4" s="208"/>
      <c r="N4" s="208"/>
      <c r="O4" s="208"/>
      <c r="P4" s="209"/>
    </row>
    <row r="5" spans="1:18" ht="23.65" thickBot="1" x14ac:dyDescent="0.5">
      <c r="A5" s="68" t="s">
        <v>2</v>
      </c>
      <c r="B5" s="69"/>
      <c r="C5" s="69"/>
      <c r="D5" s="69"/>
      <c r="E5" s="69"/>
      <c r="F5" s="69"/>
      <c r="G5" s="69"/>
      <c r="H5" s="69"/>
      <c r="I5" s="69"/>
      <c r="J5" s="69"/>
      <c r="K5" s="69"/>
      <c r="L5" s="69"/>
      <c r="M5" s="69"/>
      <c r="N5" s="69"/>
      <c r="O5" s="69"/>
      <c r="P5" s="70"/>
    </row>
    <row r="6" spans="1:18" ht="15" thickTop="1" thickBot="1" x14ac:dyDescent="0.5">
      <c r="A6" s="526" t="s">
        <v>221</v>
      </c>
      <c r="B6" s="527"/>
      <c r="C6" s="527"/>
      <c r="D6" s="527"/>
      <c r="E6" s="527"/>
      <c r="F6" s="527"/>
      <c r="G6" s="527"/>
      <c r="H6" s="527"/>
      <c r="I6" s="527"/>
      <c r="J6" s="527"/>
      <c r="K6" s="527"/>
      <c r="L6" s="527"/>
      <c r="M6" s="527"/>
      <c r="N6" s="527"/>
      <c r="O6" s="527"/>
      <c r="P6" s="527"/>
      <c r="Q6" s="245" t="s">
        <v>11</v>
      </c>
      <c r="R6" s="247"/>
    </row>
    <row r="7" spans="1:18" ht="15" thickTop="1" thickBot="1" x14ac:dyDescent="0.5">
      <c r="A7" s="526"/>
      <c r="B7" s="527"/>
      <c r="C7" s="527"/>
      <c r="D7" s="527"/>
      <c r="E7" s="527"/>
      <c r="F7" s="527"/>
      <c r="G7" s="527"/>
      <c r="H7" s="527"/>
      <c r="I7" s="527"/>
      <c r="J7" s="527"/>
      <c r="K7" s="527"/>
      <c r="L7" s="527"/>
      <c r="M7" s="527"/>
      <c r="N7" s="527"/>
      <c r="O7" s="527"/>
      <c r="P7" s="527"/>
      <c r="Q7" s="248"/>
      <c r="R7" s="250"/>
    </row>
    <row r="8" spans="1:18" ht="15" thickTop="1" thickBot="1" x14ac:dyDescent="0.5">
      <c r="A8" s="104" t="s">
        <v>222</v>
      </c>
      <c r="B8" s="105"/>
      <c r="C8" s="105"/>
      <c r="D8" s="105"/>
      <c r="E8" s="105"/>
      <c r="F8" s="105"/>
      <c r="G8" s="105"/>
      <c r="H8" s="105"/>
      <c r="I8" s="105"/>
      <c r="J8" s="105"/>
      <c r="K8" s="105"/>
      <c r="L8" s="105"/>
      <c r="M8" s="105"/>
      <c r="N8" s="105"/>
      <c r="O8" s="105"/>
      <c r="P8" s="105"/>
      <c r="Q8" s="256">
        <v>3</v>
      </c>
      <c r="R8" s="540" t="s">
        <v>108</v>
      </c>
    </row>
    <row r="9" spans="1:18" ht="15" thickTop="1" thickBot="1" x14ac:dyDescent="0.5">
      <c r="A9" s="104"/>
      <c r="B9" s="105"/>
      <c r="C9" s="105"/>
      <c r="D9" s="105"/>
      <c r="E9" s="105"/>
      <c r="F9" s="105"/>
      <c r="G9" s="105"/>
      <c r="H9" s="105"/>
      <c r="I9" s="105"/>
      <c r="J9" s="105"/>
      <c r="K9" s="105"/>
      <c r="L9" s="105"/>
      <c r="M9" s="105"/>
      <c r="N9" s="105"/>
      <c r="O9" s="105"/>
      <c r="P9" s="105"/>
      <c r="Q9" s="258"/>
      <c r="R9" s="541"/>
    </row>
    <row r="10" spans="1:18" ht="15" thickTop="1" thickBot="1" x14ac:dyDescent="0.5">
      <c r="A10" s="104"/>
      <c r="B10" s="105"/>
      <c r="C10" s="105"/>
      <c r="D10" s="105"/>
      <c r="E10" s="105"/>
      <c r="F10" s="105"/>
      <c r="G10" s="105"/>
      <c r="H10" s="105"/>
      <c r="I10" s="105"/>
      <c r="J10" s="105"/>
      <c r="K10" s="105"/>
      <c r="L10" s="105"/>
      <c r="M10" s="105"/>
      <c r="N10" s="105"/>
      <c r="O10" s="105"/>
      <c r="P10" s="105"/>
      <c r="Q10" s="258"/>
      <c r="R10" s="541"/>
    </row>
    <row r="11" spans="1:18" ht="15" thickTop="1" thickBot="1" x14ac:dyDescent="0.5">
      <c r="A11" s="104"/>
      <c r="B11" s="105"/>
      <c r="C11" s="105"/>
      <c r="D11" s="105"/>
      <c r="E11" s="105"/>
      <c r="F11" s="105"/>
      <c r="G11" s="105"/>
      <c r="H11" s="105"/>
      <c r="I11" s="105"/>
      <c r="J11" s="105"/>
      <c r="K11" s="105"/>
      <c r="L11" s="105"/>
      <c r="M11" s="105"/>
      <c r="N11" s="105"/>
      <c r="O11" s="105"/>
      <c r="P11" s="105"/>
      <c r="Q11" s="258"/>
      <c r="R11" s="541"/>
    </row>
    <row r="12" spans="1:18" ht="15" thickTop="1" thickBot="1" x14ac:dyDescent="0.5">
      <c r="A12" s="104"/>
      <c r="B12" s="105"/>
      <c r="C12" s="105"/>
      <c r="D12" s="105"/>
      <c r="E12" s="105"/>
      <c r="F12" s="105"/>
      <c r="G12" s="105"/>
      <c r="H12" s="105"/>
      <c r="I12" s="105"/>
      <c r="J12" s="105"/>
      <c r="K12" s="105"/>
      <c r="L12" s="105"/>
      <c r="M12" s="105"/>
      <c r="N12" s="105"/>
      <c r="O12" s="105"/>
      <c r="P12" s="105"/>
      <c r="Q12" s="258"/>
      <c r="R12" s="541"/>
    </row>
    <row r="13" spans="1:18" ht="15" thickTop="1" thickBot="1" x14ac:dyDescent="0.5">
      <c r="A13" s="104"/>
      <c r="B13" s="105"/>
      <c r="C13" s="105"/>
      <c r="D13" s="105"/>
      <c r="E13" s="105"/>
      <c r="F13" s="105"/>
      <c r="G13" s="105"/>
      <c r="H13" s="105"/>
      <c r="I13" s="105"/>
      <c r="J13" s="105"/>
      <c r="K13" s="105"/>
      <c r="L13" s="105"/>
      <c r="M13" s="105"/>
      <c r="N13" s="105"/>
      <c r="O13" s="105"/>
      <c r="P13" s="105"/>
      <c r="Q13" s="258"/>
      <c r="R13" s="541"/>
    </row>
    <row r="14" spans="1:18" ht="15" thickTop="1" thickBot="1" x14ac:dyDescent="0.5">
      <c r="A14" s="104"/>
      <c r="B14" s="105"/>
      <c r="C14" s="105"/>
      <c r="D14" s="105"/>
      <c r="E14" s="105"/>
      <c r="F14" s="105"/>
      <c r="G14" s="105"/>
      <c r="H14" s="105"/>
      <c r="I14" s="105"/>
      <c r="J14" s="105"/>
      <c r="K14" s="105"/>
      <c r="L14" s="105"/>
      <c r="M14" s="105"/>
      <c r="N14" s="105"/>
      <c r="O14" s="105"/>
      <c r="P14" s="105"/>
      <c r="Q14" s="258"/>
      <c r="R14" s="541"/>
    </row>
    <row r="15" spans="1:18" ht="15" thickTop="1" thickBot="1" x14ac:dyDescent="0.5">
      <c r="A15" s="104"/>
      <c r="B15" s="105"/>
      <c r="C15" s="105"/>
      <c r="D15" s="105"/>
      <c r="E15" s="105"/>
      <c r="F15" s="105"/>
      <c r="G15" s="105"/>
      <c r="H15" s="105"/>
      <c r="I15" s="105"/>
      <c r="J15" s="105"/>
      <c r="K15" s="105"/>
      <c r="L15" s="105"/>
      <c r="M15" s="105"/>
      <c r="N15" s="105"/>
      <c r="O15" s="105"/>
      <c r="P15" s="105"/>
      <c r="Q15" s="258"/>
      <c r="R15" s="541"/>
    </row>
    <row r="16" spans="1:18" ht="15" thickTop="1" thickBot="1" x14ac:dyDescent="0.5">
      <c r="A16" s="104"/>
      <c r="B16" s="105"/>
      <c r="C16" s="105"/>
      <c r="D16" s="105"/>
      <c r="E16" s="105"/>
      <c r="F16" s="105"/>
      <c r="G16" s="105"/>
      <c r="H16" s="105"/>
      <c r="I16" s="105"/>
      <c r="J16" s="105"/>
      <c r="K16" s="105"/>
      <c r="L16" s="105"/>
      <c r="M16" s="105"/>
      <c r="N16" s="105"/>
      <c r="O16" s="105"/>
      <c r="P16" s="105"/>
      <c r="Q16" s="258"/>
      <c r="R16" s="541"/>
    </row>
    <row r="17" spans="1:18" ht="15" thickTop="1" thickBot="1" x14ac:dyDescent="0.5">
      <c r="A17" s="104"/>
      <c r="B17" s="105"/>
      <c r="C17" s="105"/>
      <c r="D17" s="105"/>
      <c r="E17" s="105"/>
      <c r="F17" s="105"/>
      <c r="G17" s="105"/>
      <c r="H17" s="105"/>
      <c r="I17" s="105"/>
      <c r="J17" s="105"/>
      <c r="K17" s="105"/>
      <c r="L17" s="105"/>
      <c r="M17" s="105"/>
      <c r="N17" s="105"/>
      <c r="O17" s="105"/>
      <c r="P17" s="105"/>
      <c r="Q17" s="281"/>
      <c r="R17" s="542"/>
    </row>
    <row r="18" spans="1:18" ht="18" customHeight="1" thickTop="1" thickBot="1" x14ac:dyDescent="0.5">
      <c r="A18" s="519" t="s">
        <v>111</v>
      </c>
      <c r="B18" s="520"/>
      <c r="C18" s="520"/>
      <c r="D18" s="520"/>
      <c r="E18" s="520"/>
      <c r="F18" s="520"/>
      <c r="G18" s="520"/>
      <c r="H18" s="520"/>
      <c r="I18" s="520"/>
      <c r="J18" s="520"/>
      <c r="K18" s="520"/>
      <c r="L18" s="520"/>
      <c r="M18" s="520"/>
      <c r="N18" s="520"/>
      <c r="O18" s="520"/>
      <c r="P18" s="520"/>
      <c r="Q18" s="536"/>
      <c r="R18" s="537"/>
    </row>
    <row r="19" spans="1:18" ht="18.75" customHeight="1" thickTop="1" thickBot="1" x14ac:dyDescent="0.5">
      <c r="A19" s="519"/>
      <c r="B19" s="520"/>
      <c r="C19" s="520"/>
      <c r="D19" s="520"/>
      <c r="E19" s="520"/>
      <c r="F19" s="520"/>
      <c r="G19" s="520"/>
      <c r="H19" s="520"/>
      <c r="I19" s="520"/>
      <c r="J19" s="520"/>
      <c r="K19" s="520"/>
      <c r="L19" s="520"/>
      <c r="M19" s="520"/>
      <c r="N19" s="520"/>
      <c r="O19" s="520"/>
      <c r="P19" s="520"/>
      <c r="Q19" s="538"/>
      <c r="R19" s="539"/>
    </row>
    <row r="20" spans="1:18" ht="14.65" thickTop="1" x14ac:dyDescent="0.45">
      <c r="A20" s="106" t="s">
        <v>223</v>
      </c>
      <c r="B20" s="107"/>
      <c r="C20" s="107"/>
      <c r="D20" s="107"/>
      <c r="E20" s="107"/>
      <c r="F20" s="107"/>
      <c r="G20" s="107"/>
      <c r="H20" s="107"/>
      <c r="I20" s="107"/>
      <c r="J20" s="107"/>
      <c r="K20" s="107"/>
      <c r="L20" s="107"/>
      <c r="M20" s="107"/>
      <c r="N20" s="107"/>
      <c r="O20" s="107"/>
      <c r="P20" s="521"/>
      <c r="Q20" s="256">
        <v>1</v>
      </c>
      <c r="R20" s="540" t="s">
        <v>61</v>
      </c>
    </row>
    <row r="21" spans="1:18" x14ac:dyDescent="0.45">
      <c r="A21" s="522"/>
      <c r="B21" s="112"/>
      <c r="C21" s="112"/>
      <c r="D21" s="112"/>
      <c r="E21" s="112"/>
      <c r="F21" s="112"/>
      <c r="G21" s="112"/>
      <c r="H21" s="112"/>
      <c r="I21" s="112"/>
      <c r="J21" s="112"/>
      <c r="K21" s="112"/>
      <c r="L21" s="112"/>
      <c r="M21" s="112"/>
      <c r="N21" s="112"/>
      <c r="O21" s="112"/>
      <c r="P21" s="113"/>
      <c r="Q21" s="258"/>
      <c r="R21" s="541"/>
    </row>
    <row r="22" spans="1:18" x14ac:dyDescent="0.45">
      <c r="A22" s="522"/>
      <c r="B22" s="112"/>
      <c r="C22" s="112"/>
      <c r="D22" s="112"/>
      <c r="E22" s="112"/>
      <c r="F22" s="112"/>
      <c r="G22" s="112"/>
      <c r="H22" s="112"/>
      <c r="I22" s="112"/>
      <c r="J22" s="112"/>
      <c r="K22" s="112"/>
      <c r="L22" s="112"/>
      <c r="M22" s="112"/>
      <c r="N22" s="112"/>
      <c r="O22" s="112"/>
      <c r="P22" s="113"/>
      <c r="Q22" s="258"/>
      <c r="R22" s="541"/>
    </row>
    <row r="23" spans="1:18" x14ac:dyDescent="0.45">
      <c r="A23" s="522"/>
      <c r="B23" s="112"/>
      <c r="C23" s="112"/>
      <c r="D23" s="112"/>
      <c r="E23" s="112"/>
      <c r="F23" s="112"/>
      <c r="G23" s="112"/>
      <c r="H23" s="112"/>
      <c r="I23" s="112"/>
      <c r="J23" s="112"/>
      <c r="K23" s="112"/>
      <c r="L23" s="112"/>
      <c r="M23" s="112"/>
      <c r="N23" s="112"/>
      <c r="O23" s="112"/>
      <c r="P23" s="113"/>
      <c r="Q23" s="258"/>
      <c r="R23" s="541"/>
    </row>
    <row r="24" spans="1:18" x14ac:dyDescent="0.45">
      <c r="A24" s="522"/>
      <c r="B24" s="112"/>
      <c r="C24" s="112"/>
      <c r="D24" s="112"/>
      <c r="E24" s="112"/>
      <c r="F24" s="112"/>
      <c r="G24" s="112"/>
      <c r="H24" s="112"/>
      <c r="I24" s="112"/>
      <c r="J24" s="112"/>
      <c r="K24" s="112"/>
      <c r="L24" s="112"/>
      <c r="M24" s="112"/>
      <c r="N24" s="112"/>
      <c r="O24" s="112"/>
      <c r="P24" s="113"/>
      <c r="Q24" s="258"/>
      <c r="R24" s="541"/>
    </row>
    <row r="25" spans="1:18" x14ac:dyDescent="0.45">
      <c r="A25" s="522"/>
      <c r="B25" s="112"/>
      <c r="C25" s="112"/>
      <c r="D25" s="112"/>
      <c r="E25" s="112"/>
      <c r="F25" s="112"/>
      <c r="G25" s="112"/>
      <c r="H25" s="112"/>
      <c r="I25" s="112"/>
      <c r="J25" s="112"/>
      <c r="K25" s="112"/>
      <c r="L25" s="112"/>
      <c r="M25" s="112"/>
      <c r="N25" s="112"/>
      <c r="O25" s="112"/>
      <c r="P25" s="113"/>
      <c r="Q25" s="258"/>
      <c r="R25" s="541"/>
    </row>
    <row r="26" spans="1:18" ht="14.65" thickBot="1" x14ac:dyDescent="0.5">
      <c r="A26" s="523"/>
      <c r="B26" s="524"/>
      <c r="C26" s="524"/>
      <c r="D26" s="524"/>
      <c r="E26" s="524"/>
      <c r="F26" s="524"/>
      <c r="G26" s="524"/>
      <c r="H26" s="524"/>
      <c r="I26" s="524"/>
      <c r="J26" s="524"/>
      <c r="K26" s="524"/>
      <c r="L26" s="524"/>
      <c r="M26" s="524"/>
      <c r="N26" s="524"/>
      <c r="O26" s="524"/>
      <c r="P26" s="525"/>
      <c r="Q26" s="281"/>
      <c r="R26" s="542"/>
    </row>
    <row r="27" spans="1:18" ht="15" thickTop="1" thickBot="1" x14ac:dyDescent="0.5">
      <c r="A27" s="526" t="s">
        <v>109</v>
      </c>
      <c r="B27" s="527"/>
      <c r="C27" s="527"/>
      <c r="D27" s="527"/>
      <c r="E27" s="527"/>
      <c r="F27" s="527"/>
      <c r="G27" s="527"/>
      <c r="H27" s="527"/>
      <c r="I27" s="527"/>
      <c r="J27" s="527"/>
      <c r="K27" s="527"/>
      <c r="L27" s="527"/>
      <c r="M27" s="527"/>
      <c r="N27" s="527"/>
      <c r="O27" s="527"/>
      <c r="P27" s="527"/>
      <c r="Q27" s="536"/>
      <c r="R27" s="537"/>
    </row>
    <row r="28" spans="1:18" ht="15" thickTop="1" thickBot="1" x14ac:dyDescent="0.5">
      <c r="A28" s="528"/>
      <c r="B28" s="529"/>
      <c r="C28" s="529"/>
      <c r="D28" s="529"/>
      <c r="E28" s="529"/>
      <c r="F28" s="529"/>
      <c r="G28" s="529"/>
      <c r="H28" s="529"/>
      <c r="I28" s="529"/>
      <c r="J28" s="529"/>
      <c r="K28" s="529"/>
      <c r="L28" s="529"/>
      <c r="M28" s="529"/>
      <c r="N28" s="529"/>
      <c r="O28" s="529"/>
      <c r="P28" s="529"/>
      <c r="Q28" s="538"/>
      <c r="R28" s="539"/>
    </row>
    <row r="29" spans="1:18" ht="14.65" thickBot="1" x14ac:dyDescent="0.5">
      <c r="A29" s="531" t="s">
        <v>224</v>
      </c>
      <c r="B29" s="532"/>
      <c r="C29" s="532"/>
      <c r="D29" s="532"/>
      <c r="E29" s="532"/>
      <c r="F29" s="532"/>
      <c r="G29" s="532"/>
      <c r="H29" s="532"/>
      <c r="I29" s="532"/>
      <c r="J29" s="532"/>
      <c r="K29" s="532"/>
      <c r="L29" s="532"/>
      <c r="M29" s="532"/>
      <c r="N29" s="532"/>
      <c r="O29" s="532"/>
      <c r="P29" s="532"/>
      <c r="Q29" s="256">
        <v>2</v>
      </c>
      <c r="R29" s="540" t="s">
        <v>83</v>
      </c>
    </row>
    <row r="30" spans="1:18" ht="15" thickTop="1" thickBot="1" x14ac:dyDescent="0.5">
      <c r="A30" s="533"/>
      <c r="B30" s="105"/>
      <c r="C30" s="105"/>
      <c r="D30" s="105"/>
      <c r="E30" s="105"/>
      <c r="F30" s="105"/>
      <c r="G30" s="105"/>
      <c r="H30" s="105"/>
      <c r="I30" s="105"/>
      <c r="J30" s="105"/>
      <c r="K30" s="105"/>
      <c r="L30" s="105"/>
      <c r="M30" s="105"/>
      <c r="N30" s="105"/>
      <c r="O30" s="105"/>
      <c r="P30" s="105"/>
      <c r="Q30" s="258"/>
      <c r="R30" s="541"/>
    </row>
    <row r="31" spans="1:18" ht="15" thickTop="1" thickBot="1" x14ac:dyDescent="0.5">
      <c r="A31" s="533"/>
      <c r="B31" s="105"/>
      <c r="C31" s="105"/>
      <c r="D31" s="105"/>
      <c r="E31" s="105"/>
      <c r="F31" s="105"/>
      <c r="G31" s="105"/>
      <c r="H31" s="105"/>
      <c r="I31" s="105"/>
      <c r="J31" s="105"/>
      <c r="K31" s="105"/>
      <c r="L31" s="105"/>
      <c r="M31" s="105"/>
      <c r="N31" s="105"/>
      <c r="O31" s="105"/>
      <c r="P31" s="105"/>
      <c r="Q31" s="258"/>
      <c r="R31" s="541"/>
    </row>
    <row r="32" spans="1:18" ht="15" thickTop="1" thickBot="1" x14ac:dyDescent="0.5">
      <c r="A32" s="533"/>
      <c r="B32" s="105"/>
      <c r="C32" s="105"/>
      <c r="D32" s="105"/>
      <c r="E32" s="105"/>
      <c r="F32" s="105"/>
      <c r="G32" s="105"/>
      <c r="H32" s="105"/>
      <c r="I32" s="105"/>
      <c r="J32" s="105"/>
      <c r="K32" s="105"/>
      <c r="L32" s="105"/>
      <c r="M32" s="105"/>
      <c r="N32" s="105"/>
      <c r="O32" s="105"/>
      <c r="P32" s="105"/>
      <c r="Q32" s="258"/>
      <c r="R32" s="541"/>
    </row>
    <row r="33" spans="1:20" ht="18.75" thickTop="1" thickBot="1" x14ac:dyDescent="0.6">
      <c r="A33" s="533"/>
      <c r="B33" s="105"/>
      <c r="C33" s="105"/>
      <c r="D33" s="105"/>
      <c r="E33" s="105"/>
      <c r="F33" s="105"/>
      <c r="G33" s="105"/>
      <c r="H33" s="105"/>
      <c r="I33" s="105"/>
      <c r="J33" s="105"/>
      <c r="K33" s="105"/>
      <c r="L33" s="105"/>
      <c r="M33" s="105"/>
      <c r="N33" s="105"/>
      <c r="O33" s="105"/>
      <c r="P33" s="105"/>
      <c r="Q33" s="258"/>
      <c r="R33" s="541"/>
      <c r="T33" s="1"/>
    </row>
    <row r="34" spans="1:20" ht="15" thickTop="1" thickBot="1" x14ac:dyDescent="0.5">
      <c r="A34" s="533"/>
      <c r="B34" s="105"/>
      <c r="C34" s="105"/>
      <c r="D34" s="105"/>
      <c r="E34" s="105"/>
      <c r="F34" s="105"/>
      <c r="G34" s="105"/>
      <c r="H34" s="105"/>
      <c r="I34" s="105"/>
      <c r="J34" s="105"/>
      <c r="K34" s="105"/>
      <c r="L34" s="105"/>
      <c r="M34" s="105"/>
      <c r="N34" s="105"/>
      <c r="O34" s="105"/>
      <c r="P34" s="105"/>
      <c r="Q34" s="258"/>
      <c r="R34" s="541"/>
    </row>
    <row r="35" spans="1:20" ht="15" thickTop="1" thickBot="1" x14ac:dyDescent="0.5">
      <c r="A35" s="533"/>
      <c r="B35" s="105"/>
      <c r="C35" s="105"/>
      <c r="D35" s="105"/>
      <c r="E35" s="105"/>
      <c r="F35" s="105"/>
      <c r="G35" s="105"/>
      <c r="H35" s="105"/>
      <c r="I35" s="105"/>
      <c r="J35" s="105"/>
      <c r="K35" s="105"/>
      <c r="L35" s="105"/>
      <c r="M35" s="105"/>
      <c r="N35" s="105"/>
      <c r="O35" s="105"/>
      <c r="P35" s="105"/>
      <c r="Q35" s="258"/>
      <c r="R35" s="541"/>
    </row>
    <row r="36" spans="1:20" ht="15" thickTop="1" thickBot="1" x14ac:dyDescent="0.5">
      <c r="A36" s="533"/>
      <c r="B36" s="105"/>
      <c r="C36" s="105"/>
      <c r="D36" s="105"/>
      <c r="E36" s="105"/>
      <c r="F36" s="105"/>
      <c r="G36" s="105"/>
      <c r="H36" s="105"/>
      <c r="I36" s="105"/>
      <c r="J36" s="105"/>
      <c r="K36" s="105"/>
      <c r="L36" s="105"/>
      <c r="M36" s="105"/>
      <c r="N36" s="105"/>
      <c r="O36" s="105"/>
      <c r="P36" s="105"/>
      <c r="Q36" s="258"/>
      <c r="R36" s="541"/>
    </row>
    <row r="37" spans="1:20" ht="15" thickTop="1" thickBot="1" x14ac:dyDescent="0.5">
      <c r="A37" s="534"/>
      <c r="B37" s="535"/>
      <c r="C37" s="535"/>
      <c r="D37" s="535"/>
      <c r="E37" s="535"/>
      <c r="F37" s="535"/>
      <c r="G37" s="535"/>
      <c r="H37" s="535"/>
      <c r="I37" s="535"/>
      <c r="J37" s="535"/>
      <c r="K37" s="535"/>
      <c r="L37" s="535"/>
      <c r="M37" s="535"/>
      <c r="N37" s="535"/>
      <c r="O37" s="535"/>
      <c r="P37" s="535"/>
      <c r="Q37" s="281"/>
      <c r="R37" s="542"/>
    </row>
    <row r="38" spans="1:20" ht="18.399999999999999" thickBot="1" x14ac:dyDescent="0.6">
      <c r="A38" s="530"/>
      <c r="B38" s="530"/>
      <c r="C38" s="530"/>
      <c r="D38" s="530"/>
      <c r="E38" s="530"/>
      <c r="F38" s="1"/>
      <c r="G38" s="1"/>
      <c r="H38" s="1"/>
      <c r="I38" s="1"/>
      <c r="J38" s="1"/>
      <c r="K38" s="1"/>
      <c r="L38" s="1"/>
      <c r="M38" s="1"/>
      <c r="N38" s="134" t="s">
        <v>19</v>
      </c>
      <c r="O38" s="135"/>
      <c r="P38" s="135"/>
      <c r="Q38" s="37">
        <f>SUM(Q29+Q20+Q8)</f>
        <v>6</v>
      </c>
      <c r="R38" s="36" t="s">
        <v>57</v>
      </c>
    </row>
    <row r="39" spans="1:20" x14ac:dyDescent="0.45">
      <c r="A39" s="518"/>
      <c r="B39" s="518"/>
      <c r="C39" s="518"/>
      <c r="E39" s="33"/>
    </row>
    <row r="40" spans="1:20" x14ac:dyDescent="0.45">
      <c r="A40" s="518"/>
      <c r="B40" s="518"/>
      <c r="C40" s="518"/>
      <c r="E40" s="33"/>
      <c r="J40" s="2"/>
      <c r="K40" s="2"/>
      <c r="L40" s="2"/>
      <c r="M40" s="2"/>
      <c r="N40" s="2"/>
      <c r="O40" s="2"/>
      <c r="P40" s="2"/>
    </row>
    <row r="41" spans="1:20" x14ac:dyDescent="0.45">
      <c r="A41" s="518"/>
      <c r="B41" s="518"/>
      <c r="C41" s="518"/>
      <c r="E41" s="33"/>
    </row>
    <row r="42" spans="1:20" x14ac:dyDescent="0.45">
      <c r="A42" s="518"/>
      <c r="B42" s="518"/>
      <c r="C42" s="518"/>
      <c r="D42" s="34"/>
      <c r="E42" s="35"/>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G14"/>
  <sheetViews>
    <sheetView tabSelected="1" workbookViewId="0">
      <selection activeCell="F17" sqref="F17"/>
    </sheetView>
  </sheetViews>
  <sheetFormatPr defaultRowHeight="14.25" x14ac:dyDescent="0.45"/>
  <sheetData>
    <row r="2" spans="2:7" ht="14.65" thickBot="1" x14ac:dyDescent="0.5">
      <c r="B2" s="543" t="s">
        <v>95</v>
      </c>
      <c r="C2" s="543"/>
      <c r="D2" s="543"/>
      <c r="E2" s="38" t="s">
        <v>96</v>
      </c>
      <c r="F2" s="38" t="s">
        <v>97</v>
      </c>
    </row>
    <row r="3" spans="2:7" x14ac:dyDescent="0.45">
      <c r="B3" s="556" t="s">
        <v>98</v>
      </c>
      <c r="C3" s="557"/>
      <c r="D3" s="558"/>
      <c r="E3" s="32">
        <f>'H&amp;S Overview'!G49</f>
        <v>8</v>
      </c>
      <c r="F3" s="5">
        <v>10</v>
      </c>
    </row>
    <row r="4" spans="2:7" x14ac:dyDescent="0.45">
      <c r="B4" s="146" t="s">
        <v>99</v>
      </c>
      <c r="C4" s="147"/>
      <c r="D4" s="559"/>
      <c r="E4" s="32">
        <f>'Machine Shop'!N44</f>
        <v>18.5</v>
      </c>
      <c r="F4" s="5">
        <v>20</v>
      </c>
    </row>
    <row r="5" spans="2:7" x14ac:dyDescent="0.45">
      <c r="B5" s="146" t="s">
        <v>100</v>
      </c>
      <c r="C5" s="147"/>
      <c r="D5" s="559"/>
      <c r="E5" s="32">
        <f>'Engine Strip'!P38</f>
        <v>25</v>
      </c>
      <c r="F5" s="5">
        <v>25</v>
      </c>
    </row>
    <row r="6" spans="2:7" x14ac:dyDescent="0.45">
      <c r="B6" s="146" t="s">
        <v>101</v>
      </c>
      <c r="C6" s="147"/>
      <c r="D6" s="559"/>
      <c r="E6" s="32">
        <f>Suspension!O23</f>
        <v>11.5</v>
      </c>
      <c r="F6" s="5">
        <v>17</v>
      </c>
    </row>
    <row r="7" spans="2:7" x14ac:dyDescent="0.45">
      <c r="B7" s="146" t="s">
        <v>102</v>
      </c>
      <c r="C7" s="147"/>
      <c r="D7" s="559"/>
      <c r="E7" s="32">
        <f>'Ad Manufacturing'!P22</f>
        <v>9.5</v>
      </c>
      <c r="F7" s="5">
        <v>12</v>
      </c>
    </row>
    <row r="8" spans="2:7" x14ac:dyDescent="0.45">
      <c r="B8" s="146" t="s">
        <v>103</v>
      </c>
      <c r="C8" s="147"/>
      <c r="D8" s="559"/>
      <c r="E8" s="32">
        <f>Composites!P24</f>
        <v>7.5</v>
      </c>
      <c r="F8" s="5">
        <v>10</v>
      </c>
    </row>
    <row r="9" spans="2:7" x14ac:dyDescent="0.45">
      <c r="B9" s="560" t="s">
        <v>160</v>
      </c>
      <c r="C9" s="561"/>
      <c r="D9" s="562"/>
      <c r="E9" s="42" t="s">
        <v>245</v>
      </c>
      <c r="F9" s="10" t="s">
        <v>158</v>
      </c>
    </row>
    <row r="10" spans="2:7" ht="14.65" thickBot="1" x14ac:dyDescent="0.5">
      <c r="B10" s="550" t="s">
        <v>159</v>
      </c>
      <c r="C10" s="551"/>
      <c r="D10" s="552"/>
      <c r="E10" s="42" cm="1">
        <f t="array" ref="E10">CPD!Q38:Q38</f>
        <v>6</v>
      </c>
      <c r="F10" s="10">
        <v>6</v>
      </c>
    </row>
    <row r="11" spans="2:7" ht="14.65" thickBot="1" x14ac:dyDescent="0.5">
      <c r="B11" s="553" t="s">
        <v>104</v>
      </c>
      <c r="C11" s="554"/>
      <c r="D11" s="555"/>
      <c r="E11" s="43">
        <f>SUM(E3:E10)</f>
        <v>86</v>
      </c>
      <c r="F11" s="40">
        <f>SUM(F3:F10)</f>
        <v>100</v>
      </c>
    </row>
    <row r="12" spans="2:7" ht="14.65" thickBot="1" x14ac:dyDescent="0.5">
      <c r="B12" s="544" t="s">
        <v>105</v>
      </c>
      <c r="C12" s="545"/>
      <c r="D12" s="546"/>
      <c r="E12" s="44">
        <v>0</v>
      </c>
      <c r="F12" s="39">
        <v>100</v>
      </c>
      <c r="G12" s="45" t="s">
        <v>246</v>
      </c>
    </row>
    <row r="13" spans="2:7" ht="14.65" thickBot="1" x14ac:dyDescent="0.5"/>
    <row r="14" spans="2:7" ht="14.65" thickBot="1" x14ac:dyDescent="0.5">
      <c r="B14" s="547" t="s">
        <v>106</v>
      </c>
      <c r="C14" s="548"/>
      <c r="D14" s="549"/>
      <c r="E14" s="563">
        <f>(E11*0.75)+(E12*0.25)</f>
        <v>64.5</v>
      </c>
      <c r="F14" s="41" t="s">
        <v>107</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8ED90F-97EF-45CE-A4C7-79809816D1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2026-05-07T09:01:25Z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