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0d27da46ce2eeca/Documents/"/>
    </mc:Choice>
  </mc:AlternateContent>
  <xr:revisionPtr revIDLastSave="0" documentId="8_{8968EEE9-E28D-445D-B3EB-D019D85F328A}" xr6:coauthVersionLast="47" xr6:coauthVersionMax="47" xr10:uidLastSave="{00000000-0000-0000-0000-000000000000}"/>
  <bookViews>
    <workbookView xWindow="-108" yWindow="-108" windowWidth="23256" windowHeight="12456" activeTab="2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4" i="3" l="1"/>
  <c r="AD15" i="3"/>
  <c r="AD16" i="3"/>
  <c r="AD18" i="3"/>
  <c r="AB5" i="3"/>
  <c r="AC5" i="3"/>
  <c r="AD5" i="3"/>
  <c r="AE5" i="3"/>
  <c r="AB6" i="3"/>
  <c r="AM6" i="3" s="1"/>
  <c r="AC6" i="3"/>
  <c r="AD6" i="3"/>
  <c r="AE6" i="3"/>
  <c r="AB7" i="3"/>
  <c r="AC7" i="3"/>
  <c r="AD7" i="3"/>
  <c r="AE7" i="3"/>
  <c r="AB8" i="3"/>
  <c r="AC8" i="3"/>
  <c r="AM8" i="3" s="1"/>
  <c r="AD8" i="3"/>
  <c r="AE8" i="3"/>
  <c r="AB9" i="3"/>
  <c r="AC9" i="3"/>
  <c r="AM9" i="3" s="1"/>
  <c r="AD9" i="3"/>
  <c r="AE9" i="3"/>
  <c r="AB10" i="3"/>
  <c r="AM10" i="3" s="1"/>
  <c r="AC10" i="3"/>
  <c r="AD10" i="3"/>
  <c r="AE10" i="3"/>
  <c r="AB11" i="3"/>
  <c r="AC11" i="3"/>
  <c r="AM11" i="3" s="1"/>
  <c r="AD11" i="3"/>
  <c r="AE11" i="3"/>
  <c r="AB12" i="3"/>
  <c r="AM12" i="3" s="1"/>
  <c r="AC12" i="3"/>
  <c r="AD12" i="3"/>
  <c r="AE12" i="3"/>
  <c r="AE4" i="3"/>
  <c r="AD4" i="3"/>
  <c r="AC4" i="3"/>
  <c r="AB4" i="3"/>
  <c r="AM5" i="3"/>
  <c r="AB5" i="2"/>
  <c r="AC5" i="2"/>
  <c r="AD5" i="2"/>
  <c r="AB6" i="2"/>
  <c r="AC6" i="2"/>
  <c r="AD6" i="2"/>
  <c r="AB7" i="2"/>
  <c r="AC7" i="2"/>
  <c r="AD7" i="2"/>
  <c r="AB8" i="2"/>
  <c r="AC8" i="2"/>
  <c r="AD8" i="2"/>
  <c r="AB9" i="2"/>
  <c r="AC9" i="2"/>
  <c r="AD9" i="2"/>
  <c r="AB10" i="2"/>
  <c r="AC10" i="2"/>
  <c r="AD10" i="2"/>
  <c r="AB11" i="2"/>
  <c r="AC11" i="2"/>
  <c r="AD11" i="2"/>
  <c r="AB12" i="2"/>
  <c r="AC12" i="2"/>
  <c r="AD12" i="2"/>
  <c r="AD4" i="2"/>
  <c r="AC4" i="2"/>
  <c r="AB4" i="2"/>
  <c r="AM7" i="3"/>
  <c r="O5" i="4"/>
  <c r="O6" i="4"/>
  <c r="O7" i="4"/>
  <c r="O8" i="4"/>
  <c r="O9" i="4"/>
  <c r="O10" i="4"/>
  <c r="O11" i="4"/>
  <c r="O12" i="4"/>
  <c r="O13" i="4"/>
  <c r="O14" i="4"/>
  <c r="O15" i="4"/>
  <c r="O16" i="4"/>
  <c r="O4" i="4"/>
  <c r="P5" i="4"/>
  <c r="P6" i="4"/>
  <c r="P7" i="4"/>
  <c r="P8" i="4"/>
  <c r="P9" i="4"/>
  <c r="P10" i="4"/>
  <c r="P11" i="4"/>
  <c r="P12" i="4"/>
  <c r="P13" i="4"/>
  <c r="P14" i="4"/>
  <c r="P15" i="4"/>
  <c r="P16" i="4"/>
  <c r="N5" i="4"/>
  <c r="N6" i="4"/>
  <c r="N7" i="4"/>
  <c r="N8" i="4"/>
  <c r="N9" i="4"/>
  <c r="N10" i="4"/>
  <c r="N11" i="4"/>
  <c r="N12" i="4"/>
  <c r="N13" i="4"/>
  <c r="N14" i="4"/>
  <c r="N15" i="4"/>
  <c r="N16" i="4"/>
  <c r="M5" i="4"/>
  <c r="M6" i="4"/>
  <c r="M7" i="4"/>
  <c r="M8" i="4"/>
  <c r="M9" i="4"/>
  <c r="M10" i="4"/>
  <c r="M11" i="4"/>
  <c r="M12" i="4"/>
  <c r="M13" i="4"/>
  <c r="M14" i="4"/>
  <c r="M15" i="4"/>
  <c r="M16" i="4"/>
  <c r="P4" i="4"/>
  <c r="N4" i="4"/>
  <c r="M4" i="4"/>
  <c r="AB18" i="2"/>
  <c r="AC18" i="2"/>
  <c r="AD18" i="2"/>
  <c r="AB14" i="2"/>
  <c r="AC14" i="2"/>
  <c r="AD14" i="2"/>
  <c r="AB16" i="2"/>
  <c r="AC16" i="2"/>
  <c r="AD16" i="2"/>
  <c r="AD15" i="2"/>
  <c r="AC15" i="2"/>
  <c r="AB15" i="2"/>
  <c r="AE18" i="3"/>
  <c r="AB14" i="3"/>
  <c r="AC14" i="3"/>
  <c r="AE14" i="3"/>
  <c r="AB15" i="3"/>
  <c r="AC15" i="3"/>
  <c r="AE15" i="3"/>
  <c r="AB16" i="3"/>
  <c r="AC16" i="3"/>
  <c r="AE16" i="3"/>
  <c r="AB18" i="3"/>
  <c r="AC18" i="3"/>
  <c r="AM4" i="3" l="1"/>
</calcChain>
</file>

<file path=xl/sharedStrings.xml><?xml version="1.0" encoding="utf-8"?>
<sst xmlns="http://schemas.openxmlformats.org/spreadsheetml/2006/main" count="74" uniqueCount="56">
  <si>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</si>
  <si>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</si>
  <si>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</si>
  <si>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</si>
  <si>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</si>
  <si>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</si>
  <si>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</si>
  <si>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</si>
  <si>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</si>
  <si>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</si>
  <si>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</si>
  <si>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</si>
  <si>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</si>
  <si>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</si>
  <si>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</si>
  <si>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</si>
  <si>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</si>
  <si>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</si>
  <si>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</si>
  <si>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</si>
  <si>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</si>
  <si>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</si>
  <si>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</si>
  <si>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</si>
  <si>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</si>
  <si>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</si>
  <si>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</si>
  <si>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</si>
  <si>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</si>
  <si>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</si>
  <si>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</si>
  <si>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</si>
  <si>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</si>
  <si>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</si>
  <si>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</si>
  <si>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</si>
  <si>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</si>
  <si>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</si>
  <si>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</si>
  <si>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</si>
  <si>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</si>
  <si>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</si>
  <si>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</si>
  <si>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</si>
  <si>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</si>
  <si>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</si>
  <si>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</si>
  <si>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</si>
  <si>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AVG.</t>
  </si>
  <si>
    <t>MEDIAN</t>
  </si>
  <si>
    <t>STDEV</t>
  </si>
  <si>
    <t>STDEV (%)</t>
  </si>
  <si>
    <t>MED.</t>
  </si>
  <si>
    <t xml:space="preserve"> </t>
  </si>
  <si>
    <t>RANGE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</si>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</sst>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9" fontId="3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5" fillId="2" borderId="0" xfId="0" applyFont="1" applyFill="1"/>
    <xf numFmtId="0" fontId="5" fillId="2" borderId="2" xfId="0" applyFont="1" applyFill="1" applyBorder="1"/>
    <xf numFmtId="0" fontId="4" fillId="3" borderId="0" xfId="0" applyFont="1" applyFill="1"/>
    <xf numFmtId="0" fontId="5" fillId="3" borderId="0" xfId="0" applyFont="1" applyFill="1"/>
    <xf numFmtId="0" fontId="5" fillId="3" borderId="2" xfId="0" applyFont="1" applyFill="1" applyBorder="1"/>
    <xf numFmtId="9" fontId="5" fillId="2" borderId="2" xfId="2" applyFont="1" applyFill="1" applyBorder="1"/>
    <xf numFmtId="0" fontId="0" fillId="0" borderId="2" xfId="0" applyBorder="1" applyAlignment="1">
      <alignment horizontal="center" vertical="center"/>
    </xf>
    <xf numFmtId="9" fontId="5" fillId="3" borderId="2" xfId="2" applyFont="1" applyFill="1" applyBorder="1"/>
    <xf numFmtId="0" fontId="6" fillId="0" borderId="0" xfId="0" applyFont="1"/>
    <xf numFmtId="0" fontId="5" fillId="4" borderId="0" xfId="0" applyFont="1" applyFill="1"/>
    <xf numFmtId="0" fontId="5" fillId="4" borderId="2" xfId="0" applyFont="1" applyFill="1" applyBorder="1"/>
    <xf numFmtId="9" fontId="5" fillId="4" borderId="2" xfId="2" applyFont="1" applyFill="1" applyBorder="1"/>
    <xf numFmtId="0" fontId="5" fillId="5" borderId="0" xfId="0" applyFont="1" applyFill="1"/>
    <xf numFmtId="0" fontId="5" fillId="5" borderId="2" xfId="0" applyFont="1" applyFill="1" applyBorder="1"/>
    <xf numFmtId="9" fontId="5" fillId="5" borderId="2" xfId="2" applyFont="1" applyFill="1" applyBorder="1"/>
    <xf numFmtId="0" fontId="4" fillId="5" borderId="0" xfId="0" applyFont="1" applyFill="1"/>
    <xf numFmtId="0" fontId="4" fillId="2" borderId="0" xfId="0" applyFont="1" applyFill="1"/>
    <xf numFmtId="0" fontId="4" fillId="4" borderId="0" xfId="0" applyFont="1" applyFill="1"/>
    <xf numFmtId="0" fontId="5" fillId="4" borderId="3" xfId="0" applyFont="1" applyFill="1" applyBorder="1"/>
    <xf numFmtId="0" fontId="5" fillId="0" borderId="0" xfId="0" applyFont="1"/>
    <xf numFmtId="0" fontId="6" fillId="6" borderId="2" xfId="0" applyFont="1" applyFill="1" applyBorder="1"/>
    <xf numFmtId="0" fontId="7" fillId="6" borderId="2" xfId="0" applyFont="1" applyFill="1" applyBorder="1"/>
    <xf numFmtId="0" fontId="2" fillId="6" borderId="2" xfId="0" applyFont="1" applyFill="1" applyBorder="1"/>
    <xf numFmtId="0" fontId="0" fillId="6" borderId="2" xfId="0" applyFill="1" applyBorder="1"/>
  </cellXfs>
  <cellStyles count="3">
    <cellStyle name="Heading 1 2" xfId="1" xr:uid="{18D023CE-241C-4325-9960-B6A78C1F79C8}"/>
    <cellStyle name="Normal" xfId="0" builtinId="0"/>
    <cellStyle name="Per 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</a:t>
            </a:r>
            <a:r>
              <a:rPr lang="en-GB" baseline="0"/>
              <a:t> Firms, by size, GB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C7-496A-AEA7-F6DED4EDB565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C7-496A-AEA7-F6DED4EDB565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C7-496A-AEA7-F6DED4EDB565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9C7-496A-AEA7-F6DED4EDB565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9C7-496A-AEA7-F6DED4EDB565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9C7-496A-AEA7-F6DED4EDB565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99C7-496A-AEA7-F6DED4EDB565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99C7-496A-AEA7-F6DED4EDB565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99C7-496A-AEA7-F6DED4EDB565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9C7-496A-AEA7-F6DED4EDB565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99C7-496A-AEA7-F6DED4EDB565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99C7-496A-AEA7-F6DED4EDB565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99C7-496A-AEA7-F6DED4EDB5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1603903"/>
        <c:axId val="411611103"/>
      </c:lineChart>
      <c:catAx>
        <c:axId val="4116039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11103"/>
        <c:crosses val="autoZero"/>
        <c:auto val="1"/>
        <c:lblAlgn val="ctr"/>
        <c:lblOffset val="100"/>
        <c:noMultiLvlLbl val="0"/>
      </c:catAx>
      <c:valAx>
        <c:axId val="411611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039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18-4FD2-B207-A71FB92C7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8423391"/>
        <c:axId val="388427231"/>
      </c:lineChart>
      <c:catAx>
        <c:axId val="388423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427231"/>
        <c:crosses val="autoZero"/>
        <c:auto val="1"/>
        <c:lblAlgn val="ctr"/>
        <c:lblOffset val="100"/>
        <c:noMultiLvlLbl val="0"/>
      </c:catAx>
      <c:valAx>
        <c:axId val="388427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842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Cons</a:t>
            </a:r>
            <a:r>
              <a:rPr lang="en-GB" baseline="0"/>
              <a:t>. Industry Growth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Total Firms</c:v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2'!$B$18:$AA$18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43-487D-A706-BA978E344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0192544"/>
        <c:axId val="411610143"/>
      </c:lineChart>
      <c:lineChart>
        <c:grouping val="standard"/>
        <c:varyColors val="0"/>
        <c:ser>
          <c:idx val="0"/>
          <c:order val="0"/>
          <c:tx>
            <c:v>Total Employees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3'!$B$18:$AA$18</c:f>
              <c:numCache>
                <c:formatCode>General</c:formatCode>
                <c:ptCount val="26"/>
                <c:pt idx="0">
                  <c:v>778.5</c:v>
                </c:pt>
                <c:pt idx="1">
                  <c:v>813.6</c:v>
                </c:pt>
                <c:pt idx="2">
                  <c:v>958.8</c:v>
                </c:pt>
                <c:pt idx="3">
                  <c:v>945.9</c:v>
                </c:pt>
                <c:pt idx="4">
                  <c:v>972.6</c:v>
                </c:pt>
                <c:pt idx="5">
                  <c:v>989.9</c:v>
                </c:pt>
                <c:pt idx="6">
                  <c:v>1142.8</c:v>
                </c:pt>
                <c:pt idx="7">
                  <c:v>1074.0999999999999</c:v>
                </c:pt>
                <c:pt idx="8">
                  <c:v>1169</c:v>
                </c:pt>
                <c:pt idx="9">
                  <c:v>1215.3</c:v>
                </c:pt>
                <c:pt idx="10">
                  <c:v>1286.3</c:v>
                </c:pt>
                <c:pt idx="11">
                  <c:v>1266.3</c:v>
                </c:pt>
                <c:pt idx="12">
                  <c:v>1114.4000000000001</c:v>
                </c:pt>
                <c:pt idx="13">
                  <c:v>1222.2</c:v>
                </c:pt>
                <c:pt idx="14">
                  <c:v>1159.8</c:v>
                </c:pt>
                <c:pt idx="15">
                  <c:v>1154.0999999999999</c:v>
                </c:pt>
                <c:pt idx="16">
                  <c:v>1151.8</c:v>
                </c:pt>
                <c:pt idx="17">
                  <c:v>1151</c:v>
                </c:pt>
                <c:pt idx="18">
                  <c:v>1218.9000000000001</c:v>
                </c:pt>
                <c:pt idx="19">
                  <c:v>1274.7</c:v>
                </c:pt>
                <c:pt idx="20">
                  <c:v>1323.5</c:v>
                </c:pt>
                <c:pt idx="21">
                  <c:v>1359.92</c:v>
                </c:pt>
                <c:pt idx="22">
                  <c:v>1378.4</c:v>
                </c:pt>
                <c:pt idx="23">
                  <c:v>1390.5</c:v>
                </c:pt>
                <c:pt idx="24">
                  <c:v>1391.1</c:v>
                </c:pt>
                <c:pt idx="25">
                  <c:v>1436.7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43-487D-A706-BA978E344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3408816"/>
        <c:axId val="1151027552"/>
      </c:lineChart>
      <c:catAx>
        <c:axId val="1150192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10143"/>
        <c:crosses val="autoZero"/>
        <c:auto val="1"/>
        <c:lblAlgn val="ctr"/>
        <c:lblOffset val="100"/>
        <c:noMultiLvlLbl val="0"/>
      </c:catAx>
      <c:valAx>
        <c:axId val="411610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0192544"/>
        <c:crosses val="autoZero"/>
        <c:crossBetween val="between"/>
      </c:valAx>
      <c:valAx>
        <c:axId val="1151027552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408816"/>
        <c:crosses val="max"/>
        <c:crossBetween val="between"/>
      </c:valAx>
      <c:catAx>
        <c:axId val="693408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51027552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ofPieChart>
        <c:ofPieType val="pie"/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A2D-4E65-BE7D-BC7EF8A68B8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0A2D-4E65-BE7D-BC7EF8A68B88}"/>
              </c:ext>
            </c:extLst>
          </c:dPt>
          <c:dPt>
            <c:idx val="2"/>
            <c:bubble3D val="0"/>
            <c:spPr>
              <a:solidFill>
                <a:srgbClr val="0070C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A2D-4E65-BE7D-BC7EF8A68B88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0A2D-4E65-BE7D-BC7EF8A68B88}"/>
              </c:ext>
            </c:extLst>
          </c:dPt>
          <c:dLbls>
            <c:dLbl>
              <c:idx val="0"/>
              <c:layout>
                <c:manualLayout>
                  <c:x val="7.7312992125984248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A2D-4E65-BE7D-BC7EF8A68B88}"/>
                </c:ext>
              </c:extLst>
            </c:dLbl>
            <c:dLbl>
              <c:idx val="1"/>
              <c:layout>
                <c:manualLayout>
                  <c:x val="-4.5585301837270338E-2"/>
                  <c:y val="-0.1605734179060950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A2D-4E65-BE7D-BC7EF8A68B88}"/>
                </c:ext>
              </c:extLst>
            </c:dLbl>
            <c:dLbl>
              <c:idx val="2"/>
              <c:layout>
                <c:manualLayout>
                  <c:x val="7.3019685039370077E-2"/>
                  <c:y val="0.1790919364246135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A2D-4E65-BE7D-BC7EF8A68B88}"/>
                </c:ext>
              </c:extLst>
            </c:dLbl>
            <c:dLbl>
              <c:idx val="3"/>
              <c:layout>
                <c:manualLayout>
                  <c:x val="-0.11970253718285219"/>
                  <c:y val="-4.629629629629629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A2D-4E65-BE7D-BC7EF8A68B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3'!$A$14:$A$16</c:f>
              <c:strCache>
                <c:ptCount val="3"/>
                <c:pt idx="0">
                  <c:v>England</c:v>
                </c:pt>
                <c:pt idx="1">
                  <c:v>Wales</c:v>
                </c:pt>
                <c:pt idx="2">
                  <c:v>Scotland</c:v>
                </c:pt>
              </c:strCache>
            </c:strRef>
          </c:cat>
          <c:val>
            <c:numRef>
              <c:f>'Table 3'!$AC$14:$AC$16</c:f>
              <c:numCache>
                <c:formatCode>General</c:formatCode>
                <c:ptCount val="3"/>
                <c:pt idx="0">
                  <c:v>1012.05</c:v>
                </c:pt>
                <c:pt idx="1">
                  <c:v>44.75</c:v>
                </c:pt>
                <c:pt idx="2">
                  <c:v>110.1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2D-4E65-BE7D-BC7EF8A68B88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12"/>
        <c:splitType val="pos"/>
        <c:splitPos val="2"/>
        <c:secondPieSize val="6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 in England</a:t>
            </a:r>
            <a:r>
              <a:rPr lang="en-GB" baseline="0"/>
              <a:t> Regions, by Employees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3'!$A$4</c:f>
              <c:strCache>
                <c:ptCount val="1"/>
                <c:pt idx="0">
                  <c:v>North East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3'!$B$4:$AA$4</c:f>
              <c:numCache>
                <c:formatCode>General</c:formatCode>
                <c:ptCount val="26"/>
                <c:pt idx="0">
                  <c:v>30.3</c:v>
                </c:pt>
                <c:pt idx="1">
                  <c:v>29.8</c:v>
                </c:pt>
                <c:pt idx="2">
                  <c:v>36.1</c:v>
                </c:pt>
                <c:pt idx="3">
                  <c:v>31.9</c:v>
                </c:pt>
                <c:pt idx="4">
                  <c:v>28.9</c:v>
                </c:pt>
                <c:pt idx="5">
                  <c:v>44.8</c:v>
                </c:pt>
                <c:pt idx="6">
                  <c:v>42.6</c:v>
                </c:pt>
                <c:pt idx="7">
                  <c:v>38.6</c:v>
                </c:pt>
                <c:pt idx="8">
                  <c:v>45.8</c:v>
                </c:pt>
                <c:pt idx="9">
                  <c:v>49</c:v>
                </c:pt>
                <c:pt idx="10">
                  <c:v>52.1</c:v>
                </c:pt>
                <c:pt idx="11">
                  <c:v>44.7</c:v>
                </c:pt>
                <c:pt idx="12">
                  <c:v>38.4</c:v>
                </c:pt>
                <c:pt idx="13">
                  <c:v>44.4</c:v>
                </c:pt>
                <c:pt idx="14">
                  <c:v>40.4</c:v>
                </c:pt>
                <c:pt idx="15">
                  <c:v>38.5</c:v>
                </c:pt>
                <c:pt idx="16">
                  <c:v>36.5</c:v>
                </c:pt>
                <c:pt idx="17">
                  <c:v>36.799999999999997</c:v>
                </c:pt>
                <c:pt idx="18">
                  <c:v>42.4</c:v>
                </c:pt>
                <c:pt idx="19">
                  <c:v>42.2</c:v>
                </c:pt>
                <c:pt idx="20">
                  <c:v>42.2</c:v>
                </c:pt>
                <c:pt idx="21">
                  <c:v>43.936999999999998</c:v>
                </c:pt>
                <c:pt idx="22">
                  <c:v>51.1</c:v>
                </c:pt>
                <c:pt idx="23">
                  <c:v>43.1</c:v>
                </c:pt>
                <c:pt idx="24">
                  <c:v>41.3</c:v>
                </c:pt>
                <c:pt idx="25">
                  <c:v>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BA-4168-A213-4967BBBF8C40}"/>
            </c:ext>
          </c:extLst>
        </c:ser>
        <c:ser>
          <c:idx val="1"/>
          <c:order val="1"/>
          <c:tx>
            <c:strRef>
              <c:f>'Table 3'!$A$5</c:f>
              <c:strCache>
                <c:ptCount val="1"/>
                <c:pt idx="0">
                  <c:v>North West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3'!$B$5:$AA$5</c:f>
              <c:numCache>
                <c:formatCode>General</c:formatCode>
                <c:ptCount val="26"/>
                <c:pt idx="0">
                  <c:v>85</c:v>
                </c:pt>
                <c:pt idx="1">
                  <c:v>89.1</c:v>
                </c:pt>
                <c:pt idx="2">
                  <c:v>106.4</c:v>
                </c:pt>
                <c:pt idx="3">
                  <c:v>100.2</c:v>
                </c:pt>
                <c:pt idx="4">
                  <c:v>105.9</c:v>
                </c:pt>
                <c:pt idx="5">
                  <c:v>103.2</c:v>
                </c:pt>
                <c:pt idx="6">
                  <c:v>115.7</c:v>
                </c:pt>
                <c:pt idx="7">
                  <c:v>109.4</c:v>
                </c:pt>
                <c:pt idx="8">
                  <c:v>123.4</c:v>
                </c:pt>
                <c:pt idx="9">
                  <c:v>127.5</c:v>
                </c:pt>
                <c:pt idx="10">
                  <c:v>134.19999999999999</c:v>
                </c:pt>
                <c:pt idx="11">
                  <c:v>136.6</c:v>
                </c:pt>
                <c:pt idx="12">
                  <c:v>117.4</c:v>
                </c:pt>
                <c:pt idx="13">
                  <c:v>134.1</c:v>
                </c:pt>
                <c:pt idx="14">
                  <c:v>129</c:v>
                </c:pt>
                <c:pt idx="15">
                  <c:v>135.5</c:v>
                </c:pt>
                <c:pt idx="16">
                  <c:v>133.80000000000001</c:v>
                </c:pt>
                <c:pt idx="17">
                  <c:v>133.6</c:v>
                </c:pt>
                <c:pt idx="18">
                  <c:v>151.30000000000001</c:v>
                </c:pt>
                <c:pt idx="19">
                  <c:v>155.1</c:v>
                </c:pt>
                <c:pt idx="20">
                  <c:v>160.9</c:v>
                </c:pt>
                <c:pt idx="21">
                  <c:v>160.084</c:v>
                </c:pt>
                <c:pt idx="22">
                  <c:v>162.30000000000001</c:v>
                </c:pt>
                <c:pt idx="23">
                  <c:v>163.5</c:v>
                </c:pt>
                <c:pt idx="24">
                  <c:v>161.5</c:v>
                </c:pt>
                <c:pt idx="25">
                  <c:v>144.9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BA-4168-A213-4967BBBF8C40}"/>
            </c:ext>
          </c:extLst>
        </c:ser>
        <c:ser>
          <c:idx val="2"/>
          <c:order val="2"/>
          <c:tx>
            <c:strRef>
              <c:f>'Table 3'!$A$6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3'!$B$6:$AA$6</c:f>
              <c:numCache>
                <c:formatCode>General</c:formatCode>
                <c:ptCount val="26"/>
                <c:pt idx="0">
                  <c:v>75.3</c:v>
                </c:pt>
                <c:pt idx="1">
                  <c:v>81.900000000000006</c:v>
                </c:pt>
                <c:pt idx="2">
                  <c:v>90</c:v>
                </c:pt>
                <c:pt idx="3">
                  <c:v>90.4</c:v>
                </c:pt>
                <c:pt idx="4">
                  <c:v>90.3</c:v>
                </c:pt>
                <c:pt idx="5">
                  <c:v>88.9</c:v>
                </c:pt>
                <c:pt idx="6">
                  <c:v>103.6</c:v>
                </c:pt>
                <c:pt idx="7">
                  <c:v>96.3</c:v>
                </c:pt>
                <c:pt idx="8">
                  <c:v>109</c:v>
                </c:pt>
                <c:pt idx="9">
                  <c:v>113.7</c:v>
                </c:pt>
                <c:pt idx="10">
                  <c:v>118</c:v>
                </c:pt>
                <c:pt idx="11">
                  <c:v>113.9</c:v>
                </c:pt>
                <c:pt idx="12">
                  <c:v>100.4</c:v>
                </c:pt>
                <c:pt idx="13">
                  <c:v>108.4</c:v>
                </c:pt>
                <c:pt idx="14">
                  <c:v>98</c:v>
                </c:pt>
                <c:pt idx="15">
                  <c:v>95.4</c:v>
                </c:pt>
                <c:pt idx="16">
                  <c:v>94.6</c:v>
                </c:pt>
                <c:pt idx="17">
                  <c:v>93.9</c:v>
                </c:pt>
                <c:pt idx="18">
                  <c:v>91</c:v>
                </c:pt>
                <c:pt idx="19">
                  <c:v>107.9</c:v>
                </c:pt>
                <c:pt idx="20">
                  <c:v>103.7</c:v>
                </c:pt>
                <c:pt idx="21">
                  <c:v>105.033</c:v>
                </c:pt>
                <c:pt idx="22">
                  <c:v>101.4</c:v>
                </c:pt>
                <c:pt idx="23">
                  <c:v>106.1</c:v>
                </c:pt>
                <c:pt idx="24">
                  <c:v>111</c:v>
                </c:pt>
                <c:pt idx="25">
                  <c:v>111.7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BA-4168-A213-4967BBBF8C40}"/>
            </c:ext>
          </c:extLst>
        </c:ser>
        <c:ser>
          <c:idx val="3"/>
          <c:order val="3"/>
          <c:tx>
            <c:strRef>
              <c:f>'Table 3'!$A$7</c:f>
              <c:strCache>
                <c:ptCount val="1"/>
                <c:pt idx="0">
                  <c:v>East Midlands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3'!$B$7:$AA$7</c:f>
              <c:numCache>
                <c:formatCode>General</c:formatCode>
                <c:ptCount val="26"/>
                <c:pt idx="0">
                  <c:v>51.6</c:v>
                </c:pt>
                <c:pt idx="1">
                  <c:v>55</c:v>
                </c:pt>
                <c:pt idx="2">
                  <c:v>61.5</c:v>
                </c:pt>
                <c:pt idx="3">
                  <c:v>63.2</c:v>
                </c:pt>
                <c:pt idx="4">
                  <c:v>67.2</c:v>
                </c:pt>
                <c:pt idx="5">
                  <c:v>71</c:v>
                </c:pt>
                <c:pt idx="6">
                  <c:v>83.8</c:v>
                </c:pt>
                <c:pt idx="7">
                  <c:v>72.7</c:v>
                </c:pt>
                <c:pt idx="8">
                  <c:v>83.5</c:v>
                </c:pt>
                <c:pt idx="9">
                  <c:v>86</c:v>
                </c:pt>
                <c:pt idx="10">
                  <c:v>92.4</c:v>
                </c:pt>
                <c:pt idx="11">
                  <c:v>88.1</c:v>
                </c:pt>
                <c:pt idx="12">
                  <c:v>74.7</c:v>
                </c:pt>
                <c:pt idx="13">
                  <c:v>80.599999999999994</c:v>
                </c:pt>
                <c:pt idx="14">
                  <c:v>76.3</c:v>
                </c:pt>
                <c:pt idx="15">
                  <c:v>73.8</c:v>
                </c:pt>
                <c:pt idx="16">
                  <c:v>76.3</c:v>
                </c:pt>
                <c:pt idx="17">
                  <c:v>76.099999999999994</c:v>
                </c:pt>
                <c:pt idx="18">
                  <c:v>80.7</c:v>
                </c:pt>
                <c:pt idx="19">
                  <c:v>79.2</c:v>
                </c:pt>
                <c:pt idx="20">
                  <c:v>84.7</c:v>
                </c:pt>
                <c:pt idx="21">
                  <c:v>85.313999999999993</c:v>
                </c:pt>
                <c:pt idx="22">
                  <c:v>89</c:v>
                </c:pt>
                <c:pt idx="23">
                  <c:v>91.1</c:v>
                </c:pt>
                <c:pt idx="24">
                  <c:v>90.1</c:v>
                </c:pt>
                <c:pt idx="25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BA-4168-A213-4967BBBF8C40}"/>
            </c:ext>
          </c:extLst>
        </c:ser>
        <c:ser>
          <c:idx val="4"/>
          <c:order val="4"/>
          <c:tx>
            <c:strRef>
              <c:f>'Table 3'!$A$8</c:f>
              <c:strCache>
                <c:ptCount val="1"/>
                <c:pt idx="0">
                  <c:v>West Midlands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9BA-4168-A213-4967BBBF8C40}"/>
            </c:ext>
          </c:extLst>
        </c:ser>
        <c:ser>
          <c:idx val="5"/>
          <c:order val="5"/>
          <c:tx>
            <c:strRef>
              <c:f>'Table 3'!$A$9</c:f>
              <c:strCache>
                <c:ptCount val="1"/>
                <c:pt idx="0">
                  <c:v>East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3'!$B$9:$AA$9</c:f>
              <c:numCache>
                <c:formatCode>General</c:formatCode>
                <c:ptCount val="26"/>
                <c:pt idx="0">
                  <c:v>77.900000000000006</c:v>
                </c:pt>
                <c:pt idx="1">
                  <c:v>83.9</c:v>
                </c:pt>
                <c:pt idx="2">
                  <c:v>97.6</c:v>
                </c:pt>
                <c:pt idx="3">
                  <c:v>97.4</c:v>
                </c:pt>
                <c:pt idx="4">
                  <c:v>101.4</c:v>
                </c:pt>
                <c:pt idx="5">
                  <c:v>98.1</c:v>
                </c:pt>
                <c:pt idx="6">
                  <c:v>118.2</c:v>
                </c:pt>
                <c:pt idx="7">
                  <c:v>117</c:v>
                </c:pt>
                <c:pt idx="8">
                  <c:v>122.6</c:v>
                </c:pt>
                <c:pt idx="9">
                  <c:v>130.1</c:v>
                </c:pt>
                <c:pt idx="10">
                  <c:v>143.6</c:v>
                </c:pt>
                <c:pt idx="11">
                  <c:v>138.30000000000001</c:v>
                </c:pt>
                <c:pt idx="12">
                  <c:v>126.8</c:v>
                </c:pt>
                <c:pt idx="13">
                  <c:v>127.2</c:v>
                </c:pt>
                <c:pt idx="14">
                  <c:v>128.4</c:v>
                </c:pt>
                <c:pt idx="15">
                  <c:v>126.5</c:v>
                </c:pt>
                <c:pt idx="16">
                  <c:v>133.80000000000001</c:v>
                </c:pt>
                <c:pt idx="17">
                  <c:v>133.9</c:v>
                </c:pt>
                <c:pt idx="18">
                  <c:v>136.4</c:v>
                </c:pt>
                <c:pt idx="19">
                  <c:v>138.69999999999999</c:v>
                </c:pt>
                <c:pt idx="20">
                  <c:v>149.30000000000001</c:v>
                </c:pt>
                <c:pt idx="21">
                  <c:v>173.28100000000001</c:v>
                </c:pt>
                <c:pt idx="22">
                  <c:v>169.5</c:v>
                </c:pt>
                <c:pt idx="23">
                  <c:v>171.9</c:v>
                </c:pt>
                <c:pt idx="24">
                  <c:v>164.6</c:v>
                </c:pt>
                <c:pt idx="25">
                  <c:v>170.4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9BA-4168-A213-4967BBBF8C40}"/>
            </c:ext>
          </c:extLst>
        </c:ser>
        <c:ser>
          <c:idx val="6"/>
          <c:order val="6"/>
          <c:tx>
            <c:strRef>
              <c:f>'Table 3'!$A$10</c:f>
              <c:strCache>
                <c:ptCount val="1"/>
                <c:pt idx="0">
                  <c:v>London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9BA-4168-A213-4967BBBF8C40}"/>
            </c:ext>
          </c:extLst>
        </c:ser>
        <c:ser>
          <c:idx val="7"/>
          <c:order val="7"/>
          <c:tx>
            <c:strRef>
              <c:f>'Table 3'!$A$11</c:f>
              <c:strCache>
                <c:ptCount val="1"/>
                <c:pt idx="0">
                  <c:v>South East: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3'!$B$11:$AA$11</c:f>
              <c:numCache>
                <c:formatCode>General</c:formatCode>
                <c:ptCount val="26"/>
                <c:pt idx="0">
                  <c:v>110.5</c:v>
                </c:pt>
                <c:pt idx="1">
                  <c:v>117.8</c:v>
                </c:pt>
                <c:pt idx="2">
                  <c:v>158.4</c:v>
                </c:pt>
                <c:pt idx="3">
                  <c:v>152.9</c:v>
                </c:pt>
                <c:pt idx="4">
                  <c:v>152.30000000000001</c:v>
                </c:pt>
                <c:pt idx="5">
                  <c:v>152.6</c:v>
                </c:pt>
                <c:pt idx="6">
                  <c:v>174.4</c:v>
                </c:pt>
                <c:pt idx="7">
                  <c:v>181.4</c:v>
                </c:pt>
                <c:pt idx="8">
                  <c:v>195.3</c:v>
                </c:pt>
                <c:pt idx="9">
                  <c:v>194.2</c:v>
                </c:pt>
                <c:pt idx="10">
                  <c:v>211.8</c:v>
                </c:pt>
                <c:pt idx="11">
                  <c:v>212.8</c:v>
                </c:pt>
                <c:pt idx="12">
                  <c:v>191.3</c:v>
                </c:pt>
                <c:pt idx="13">
                  <c:v>185.8</c:v>
                </c:pt>
                <c:pt idx="14">
                  <c:v>171.7</c:v>
                </c:pt>
                <c:pt idx="15">
                  <c:v>168.3</c:v>
                </c:pt>
                <c:pt idx="16">
                  <c:v>167.5</c:v>
                </c:pt>
                <c:pt idx="17">
                  <c:v>169.1</c:v>
                </c:pt>
                <c:pt idx="18">
                  <c:v>184.8</c:v>
                </c:pt>
                <c:pt idx="19">
                  <c:v>191.6</c:v>
                </c:pt>
                <c:pt idx="20">
                  <c:v>202.7</c:v>
                </c:pt>
                <c:pt idx="21">
                  <c:v>197.429</c:v>
                </c:pt>
                <c:pt idx="22">
                  <c:v>209.2</c:v>
                </c:pt>
                <c:pt idx="23">
                  <c:v>209.5</c:v>
                </c:pt>
                <c:pt idx="24">
                  <c:v>209.1</c:v>
                </c:pt>
                <c:pt idx="25">
                  <c:v>234.3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9BA-4168-A213-4967BBBF8C40}"/>
            </c:ext>
          </c:extLst>
        </c:ser>
        <c:ser>
          <c:idx val="8"/>
          <c:order val="8"/>
          <c:tx>
            <c:strRef>
              <c:f>'Table 3'!$A$12</c:f>
              <c:strCache>
                <c:ptCount val="1"/>
                <c:pt idx="0">
                  <c:v>South West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3'!$B$12:$AA$12</c:f>
              <c:numCache>
                <c:formatCode>General</c:formatCode>
                <c:ptCount val="26"/>
                <c:pt idx="0">
                  <c:v>61.2</c:v>
                </c:pt>
                <c:pt idx="1">
                  <c:v>61.8</c:v>
                </c:pt>
                <c:pt idx="2">
                  <c:v>76.599999999999994</c:v>
                </c:pt>
                <c:pt idx="3">
                  <c:v>80</c:v>
                </c:pt>
                <c:pt idx="4">
                  <c:v>105.6</c:v>
                </c:pt>
                <c:pt idx="5">
                  <c:v>83.9</c:v>
                </c:pt>
                <c:pt idx="6">
                  <c:v>97.5</c:v>
                </c:pt>
                <c:pt idx="7">
                  <c:v>87.2</c:v>
                </c:pt>
                <c:pt idx="8">
                  <c:v>95.7</c:v>
                </c:pt>
                <c:pt idx="9">
                  <c:v>98</c:v>
                </c:pt>
                <c:pt idx="10">
                  <c:v>110.8</c:v>
                </c:pt>
                <c:pt idx="11">
                  <c:v>109.6</c:v>
                </c:pt>
                <c:pt idx="12">
                  <c:v>98.1</c:v>
                </c:pt>
                <c:pt idx="13">
                  <c:v>112.8</c:v>
                </c:pt>
                <c:pt idx="14">
                  <c:v>96.6</c:v>
                </c:pt>
                <c:pt idx="15">
                  <c:v>93.1</c:v>
                </c:pt>
                <c:pt idx="16">
                  <c:v>94.1</c:v>
                </c:pt>
                <c:pt idx="17">
                  <c:v>94.2</c:v>
                </c:pt>
                <c:pt idx="18">
                  <c:v>101.7</c:v>
                </c:pt>
                <c:pt idx="19">
                  <c:v>104.7</c:v>
                </c:pt>
                <c:pt idx="20">
                  <c:v>112.3</c:v>
                </c:pt>
                <c:pt idx="21">
                  <c:v>111.197</c:v>
                </c:pt>
                <c:pt idx="22">
                  <c:v>116.5</c:v>
                </c:pt>
                <c:pt idx="23">
                  <c:v>119.9</c:v>
                </c:pt>
                <c:pt idx="24">
                  <c:v>123.4</c:v>
                </c:pt>
                <c:pt idx="25">
                  <c:v>128.30000000000001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9BA-4168-A213-4967BBBF8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1610623"/>
        <c:axId val="411609183"/>
      </c:lineChart>
      <c:catAx>
        <c:axId val="411610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09183"/>
        <c:crosses val="autoZero"/>
        <c:auto val="1"/>
        <c:lblAlgn val="ctr"/>
        <c:lblOffset val="100"/>
        <c:noMultiLvlLbl val="0"/>
      </c:catAx>
      <c:valAx>
        <c:axId val="41160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106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</a:t>
            </a:r>
            <a:r>
              <a:rPr lang="en-GB" baseline="0"/>
              <a:t> in England Regions, by Avg. amount of Employees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3'!$AM$4:$AM$12</c:f>
              <c:numCache>
                <c:formatCode>General</c:formatCode>
                <c:ptCount val="9"/>
                <c:pt idx="0">
                  <c:v>39.438158941965206</c:v>
                </c:pt>
                <c:pt idx="1">
                  <c:v>133.95847072854968</c:v>
                </c:pt>
                <c:pt idx="2">
                  <c:v>94.558543267682964</c:v>
                </c:pt>
                <c:pt idx="3">
                  <c:v>76.400823926388043</c:v>
                </c:pt>
                <c:pt idx="4">
                  <c:v>94.091981428440519</c:v>
                </c:pt>
                <c:pt idx="5">
                  <c:v>135.27904357690767</c:v>
                </c:pt>
                <c:pt idx="6">
                  <c:v>162.2279490526069</c:v>
                </c:pt>
                <c:pt idx="7">
                  <c:v>180.22618680007955</c:v>
                </c:pt>
                <c:pt idx="8">
                  <c:v>99.875798949843656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DF-4C82-801C-2CD77F0B7E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1482367"/>
        <c:axId val="701482847"/>
      </c:barChart>
      <c:catAx>
        <c:axId val="701482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482847"/>
        <c:crosses val="autoZero"/>
        <c:auto val="1"/>
        <c:lblAlgn val="ctr"/>
        <c:lblOffset val="100"/>
        <c:noMultiLvlLbl val="0"/>
      </c:catAx>
      <c:valAx>
        <c:axId val="701482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482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</a:t>
            </a:r>
            <a:r>
              <a:rPr lang="en-GB" baseline="0"/>
              <a:t> Firms, by size, GB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18-47D1-86D0-2C4E32264B8E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18-47D1-86D0-2C4E32264B8E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18-47D1-86D0-2C4E32264B8E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218-47D1-86D0-2C4E32264B8E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218-47D1-86D0-2C4E32264B8E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218-47D1-86D0-2C4E32264B8E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218-47D1-86D0-2C4E32264B8E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218-47D1-86D0-2C4E32264B8E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2218-47D1-86D0-2C4E32264B8E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2218-47D1-86D0-2C4E32264B8E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2218-47D1-86D0-2C4E32264B8E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218-47D1-86D0-2C4E32264B8E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218-47D1-86D0-2C4E32264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1603903"/>
        <c:axId val="411611103"/>
      </c:lineChart>
      <c:catAx>
        <c:axId val="4116039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11103"/>
        <c:crosses val="autoZero"/>
        <c:auto val="1"/>
        <c:lblAlgn val="ctr"/>
        <c:lblOffset val="100"/>
        <c:noMultiLvlLbl val="0"/>
      </c:catAx>
      <c:valAx>
        <c:axId val="411611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6039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533400</xdr:colOff>
      <xdr:row>6</xdr:row>
      <xdr:rowOff>41910</xdr:rowOff>
    </xdr:from>
    <xdr:to>
      <xdr:col>20</xdr:col>
      <xdr:colOff>228600</xdr:colOff>
      <xdr:row>21</xdr:row>
      <xdr:rowOff>41910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DAC8E24-F0B4-3074-1791-2AEC58214F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182880</xdr:colOff>
      <xdr:row>6</xdr:row>
      <xdr:rowOff>49530</xdr:rowOff>
    </xdr:from>
    <xdr:to>
      <xdr:col>19</xdr:col>
      <xdr:colOff>487680</xdr:colOff>
      <xdr:row>21</xdr:row>
      <xdr:rowOff>49530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6A45F2C-F9C1-74C6-2E72-102D624704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424112</xdr:colOff>
      <xdr:row>18</xdr:row>
      <xdr:rowOff>134986</xdr:rowOff>
    </xdr:from>
    <xdr:to>
      <xdr:col>14</xdr:col>
      <xdr:colOff>92808</xdr:colOff>
      <xdr:row>33</xdr:row>
      <xdr:rowOff>141952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60995A0-09B9-DB3D-B89E-2C7D85602C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152497</xdr:colOff>
      <xdr:row>18</xdr:row>
      <xdr:rowOff>168073</xdr:rowOff>
    </xdr:from>
    <xdr:to>
      <xdr:col>25</xdr:col>
      <xdr:colOff>450109</xdr:colOff>
      <xdr:row>34</xdr:row>
      <xdr:rowOff>36778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707B07F-15AB-77CC-13E1-0718FD2742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216449</xdr:colOff>
      <xdr:row>19</xdr:row>
      <xdr:rowOff>18928</xdr:rowOff>
    </xdr:from>
    <xdr:to>
      <xdr:col>16</xdr:col>
      <xdr:colOff>535015</xdr:colOff>
      <xdr:row>34</xdr:row>
      <xdr:rowOff>13142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747D9CCB-3BB8-996D-5441-AB60F2BD6A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80873</xdr:colOff>
      <xdr:row>18</xdr:row>
      <xdr:rowOff>156143</xdr:rowOff>
    </xdr:from>
    <xdr:to>
      <xdr:col>33</xdr:col>
      <xdr:colOff>494584</xdr:colOff>
      <xdr:row>33</xdr:row>
      <xdr:rowOff>171729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F1A819A8-2A7D-D0E9-97D2-081982D613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253999</xdr:colOff>
      <xdr:row>19</xdr:row>
      <xdr:rowOff>28222</xdr:rowOff>
    </xdr:from>
    <xdr:to>
      <xdr:col>8</xdr:col>
      <xdr:colOff>545629</xdr:colOff>
      <xdr:row>34</xdr:row>
      <xdr:rowOff>90311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18148E5C-EABE-42D2-9B5E-C978BD949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17"/>
  <sheetViews>
    <sheetView topLeftCell="F1" workbookViewId="0">
      <selection activeCell="B17" sqref="B17:AA17"/>
    </sheetView>
  </sheetViews>
  <sheetFormatPr defaultRowHeight="14.4"/>
  <cols>
    <col min="1" max="1" width="26.6640625" customWidth="1"/>
  </cols>
  <sheetData>
    <row r="1" spans="1:27">
      <c r="A1" t="s">
        <v>0</v>
      </c>
    </row>
    <row r="3" spans="1:27" s="1" customFormat="1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D18"/>
  <sheetViews>
    <sheetView zoomScale="61" workbookViewId="0">
      <selection activeCell="R25" sqref="R25"/>
    </sheetView>
  </sheetViews>
  <sheetFormatPr defaultRowHeight="14.4"/>
  <cols>
    <col min="1" max="1" width="26.6640625" customWidth="1"/>
    <col min="30" max="30" width="13.33203125" bestFit="1" customWidth="1"/>
  </cols>
  <sheetData>
    <row r="1" spans="1:30">
      <c r="A1" t="s">
        <v>16</v>
      </c>
    </row>
    <row r="3" spans="1:30" s="1" customFormat="1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9" t="s">
        <v>48</v>
      </c>
      <c r="AC3" s="9" t="s">
        <v>52</v>
      </c>
      <c r="AD3" s="9" t="s">
        <v>51</v>
      </c>
    </row>
    <row r="4" spans="1:30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B4" s="24">
        <f>AVERAGE(B4:AA4)</f>
        <v>6473.3076923076924</v>
      </c>
      <c r="AC4" s="24">
        <f>MEDIAN(B4:AA4)</f>
        <v>6184</v>
      </c>
      <c r="AD4" s="24">
        <f>STDEV(B4:AA4)</f>
        <v>2032.5144972517312</v>
      </c>
    </row>
    <row r="5" spans="1:30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B5" s="24">
        <f t="shared" ref="AB5:AB12" si="0">AVERAGE(B5:AA5)</f>
        <v>22372.076923076922</v>
      </c>
      <c r="AC5" s="24">
        <f t="shared" ref="AC5:AC12" si="1">MEDIAN(B5:AA5)</f>
        <v>21264.5</v>
      </c>
      <c r="AD5" s="24">
        <f t="shared" ref="AD5:AD12" si="2">STDEV(B5:AA5)</f>
        <v>6393.1047476047297</v>
      </c>
    </row>
    <row r="6" spans="1:30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B6" s="24">
        <f t="shared" si="0"/>
        <v>17745.538461538461</v>
      </c>
      <c r="AC6" s="24">
        <f t="shared" si="1"/>
        <v>17333.5</v>
      </c>
      <c r="AD6" s="24">
        <f t="shared" si="2"/>
        <v>4647.3941535511631</v>
      </c>
    </row>
    <row r="7" spans="1:30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B7" s="24">
        <f t="shared" si="0"/>
        <v>17249.615384615383</v>
      </c>
      <c r="AC7" s="24">
        <f t="shared" si="1"/>
        <v>16800</v>
      </c>
      <c r="AD7" s="24">
        <f t="shared" si="2"/>
        <v>4711.400709571818</v>
      </c>
    </row>
    <row r="8" spans="1:30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B8" s="24">
        <f t="shared" si="0"/>
        <v>19475.807692307691</v>
      </c>
      <c r="AC8" s="24">
        <f t="shared" si="1"/>
        <v>18683</v>
      </c>
      <c r="AD8" s="24">
        <f t="shared" si="2"/>
        <v>4753.3671435665965</v>
      </c>
    </row>
    <row r="9" spans="1:30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B9" s="24">
        <f t="shared" si="0"/>
        <v>30313.73076923077</v>
      </c>
      <c r="AC9" s="24">
        <f t="shared" si="1"/>
        <v>28741.5</v>
      </c>
      <c r="AD9" s="24">
        <f t="shared" si="2"/>
        <v>8709.2859985543782</v>
      </c>
    </row>
    <row r="10" spans="1:30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B10" s="24">
        <f t="shared" si="0"/>
        <v>31847</v>
      </c>
      <c r="AC10" s="24">
        <f t="shared" si="1"/>
        <v>25997.5</v>
      </c>
      <c r="AD10" s="24">
        <f t="shared" si="2"/>
        <v>16526.200480449217</v>
      </c>
    </row>
    <row r="11" spans="1:30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B11" s="24">
        <f t="shared" si="0"/>
        <v>41345.115384615383</v>
      </c>
      <c r="AC11" s="24">
        <f t="shared" si="1"/>
        <v>39474</v>
      </c>
      <c r="AD11" s="24">
        <f t="shared" si="2"/>
        <v>11176.094395903869</v>
      </c>
    </row>
    <row r="12" spans="1:30" ht="13.95" customHeight="1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B12" s="24">
        <f t="shared" si="0"/>
        <v>24084.153846153848</v>
      </c>
      <c r="AC12" s="24">
        <f t="shared" si="1"/>
        <v>23748</v>
      </c>
      <c r="AD12" s="24">
        <f t="shared" si="2"/>
        <v>5945.7606254695957</v>
      </c>
    </row>
    <row r="13" spans="1:30" ht="13.95" customHeight="1">
      <c r="A13" s="1"/>
    </row>
    <row r="14" spans="1:30">
      <c r="A14" s="18" t="s">
        <v>27</v>
      </c>
      <c r="B14" s="15">
        <v>139500</v>
      </c>
      <c r="C14" s="15">
        <v>142804</v>
      </c>
      <c r="D14" s="15">
        <v>144093</v>
      </c>
      <c r="E14" s="15">
        <v>143001</v>
      </c>
      <c r="F14" s="15">
        <v>148382</v>
      </c>
      <c r="G14" s="15">
        <v>146774</v>
      </c>
      <c r="H14" s="15">
        <v>151170</v>
      </c>
      <c r="I14" s="15">
        <v>156008</v>
      </c>
      <c r="J14" s="15">
        <v>161133</v>
      </c>
      <c r="K14" s="15">
        <v>164059</v>
      </c>
      <c r="L14" s="15">
        <v>169182</v>
      </c>
      <c r="M14" s="15">
        <v>178138</v>
      </c>
      <c r="N14" s="15">
        <v>170608</v>
      </c>
      <c r="O14" s="15">
        <v>227710</v>
      </c>
      <c r="P14" s="15">
        <v>224567</v>
      </c>
      <c r="Q14" s="15">
        <v>219357</v>
      </c>
      <c r="R14" s="15">
        <v>223252</v>
      </c>
      <c r="S14" s="15">
        <v>223875</v>
      </c>
      <c r="T14" s="15">
        <v>244818</v>
      </c>
      <c r="U14" s="15">
        <v>264954</v>
      </c>
      <c r="V14" s="15">
        <v>281931</v>
      </c>
      <c r="W14" s="15">
        <v>292349</v>
      </c>
      <c r="X14" s="15">
        <v>301761</v>
      </c>
      <c r="Y14" s="15">
        <v>308135</v>
      </c>
      <c r="Z14" s="15">
        <v>318194</v>
      </c>
      <c r="AA14" s="15">
        <v>337778</v>
      </c>
      <c r="AB14" s="16">
        <f>AVERAGE(B14:AA14)</f>
        <v>210905.11538461538</v>
      </c>
      <c r="AC14" s="16">
        <f>MEDIAN(B14:AA14)</f>
        <v>198747.5</v>
      </c>
      <c r="AD14" s="16">
        <f>STDEV(B14:AA14)</f>
        <v>64637.992600839272</v>
      </c>
    </row>
    <row r="15" spans="1:30">
      <c r="A15" s="19" t="s">
        <v>28</v>
      </c>
      <c r="B15" s="3">
        <v>8392</v>
      </c>
      <c r="C15" s="3">
        <v>8273</v>
      </c>
      <c r="D15" s="3">
        <v>8382</v>
      </c>
      <c r="E15" s="3">
        <v>7676</v>
      </c>
      <c r="F15" s="3">
        <v>7916</v>
      </c>
      <c r="G15" s="3">
        <v>7784</v>
      </c>
      <c r="H15" s="3">
        <v>7830</v>
      </c>
      <c r="I15" s="3">
        <v>8115</v>
      </c>
      <c r="J15" s="3">
        <v>8503</v>
      </c>
      <c r="K15" s="3">
        <v>8727</v>
      </c>
      <c r="L15" s="3">
        <v>8905</v>
      </c>
      <c r="M15" s="3">
        <v>9235</v>
      </c>
      <c r="N15" s="3">
        <v>8854</v>
      </c>
      <c r="O15" s="3">
        <v>11064</v>
      </c>
      <c r="P15" s="3">
        <v>10865</v>
      </c>
      <c r="Q15" s="3">
        <v>10475</v>
      </c>
      <c r="R15" s="3">
        <v>10538</v>
      </c>
      <c r="S15" s="3">
        <v>10565</v>
      </c>
      <c r="T15" s="3">
        <v>11123</v>
      </c>
      <c r="U15" s="3">
        <v>12015</v>
      </c>
      <c r="V15" s="3">
        <v>12578</v>
      </c>
      <c r="W15" s="3">
        <v>13094</v>
      </c>
      <c r="X15" s="3">
        <v>13155</v>
      </c>
      <c r="Y15" s="3">
        <v>13448</v>
      </c>
      <c r="Z15" s="3">
        <v>13973</v>
      </c>
      <c r="AA15" s="3">
        <v>14587</v>
      </c>
      <c r="AB15" s="4">
        <f>AVERAGE(B15:AA15)</f>
        <v>10233.538461538461</v>
      </c>
      <c r="AC15" s="4">
        <f>MEDIAN(B15:AA15)</f>
        <v>9855</v>
      </c>
      <c r="AD15" s="4">
        <f>STDEV(B15:AA15)</f>
        <v>2186.9330530360394</v>
      </c>
    </row>
    <row r="16" spans="1:30">
      <c r="A16" s="20" t="s">
        <v>29</v>
      </c>
      <c r="B16" s="12">
        <v>12256</v>
      </c>
      <c r="C16" s="12">
        <v>12159</v>
      </c>
      <c r="D16" s="12">
        <v>13179</v>
      </c>
      <c r="E16" s="12">
        <v>12748</v>
      </c>
      <c r="F16" s="12">
        <v>11824</v>
      </c>
      <c r="G16" s="12">
        <v>11624</v>
      </c>
      <c r="H16" s="12">
        <v>12092</v>
      </c>
      <c r="I16" s="12">
        <v>12280</v>
      </c>
      <c r="J16" s="12">
        <v>13008</v>
      </c>
      <c r="K16" s="12">
        <v>13321</v>
      </c>
      <c r="L16" s="12">
        <v>14113</v>
      </c>
      <c r="M16" s="12">
        <v>15034</v>
      </c>
      <c r="N16" s="12">
        <v>14563</v>
      </c>
      <c r="O16" s="12">
        <v>17667</v>
      </c>
      <c r="P16" s="12">
        <v>17689</v>
      </c>
      <c r="Q16" s="12">
        <v>17273</v>
      </c>
      <c r="R16" s="12">
        <v>17174</v>
      </c>
      <c r="S16" s="12">
        <v>17207</v>
      </c>
      <c r="T16" s="12">
        <v>17834</v>
      </c>
      <c r="U16" s="12">
        <v>19124</v>
      </c>
      <c r="V16" s="12">
        <v>20081</v>
      </c>
      <c r="W16" s="12">
        <v>20293</v>
      </c>
      <c r="X16" s="12">
        <v>20815</v>
      </c>
      <c r="Y16" s="12">
        <v>20873</v>
      </c>
      <c r="Z16" s="12">
        <v>21198</v>
      </c>
      <c r="AA16" s="12">
        <v>21967</v>
      </c>
      <c r="AB16" s="21">
        <f>AVERAGE(B16:AA16)</f>
        <v>16053.692307692309</v>
      </c>
      <c r="AC16" s="21">
        <f>MEDIAN(B16:AA16)</f>
        <v>16104</v>
      </c>
      <c r="AD16" s="21">
        <f>STDEV(B16:AA16)</f>
        <v>3484.0543941704568</v>
      </c>
    </row>
    <row r="17" spans="1:30">
      <c r="A17" s="1"/>
      <c r="AB17" s="22"/>
      <c r="AC17" s="22"/>
      <c r="AD17" s="22"/>
    </row>
    <row r="18" spans="1:30">
      <c r="A18" s="5" t="s">
        <v>30</v>
      </c>
      <c r="B18" s="6">
        <v>160148</v>
      </c>
      <c r="C18" s="6">
        <v>163236</v>
      </c>
      <c r="D18" s="6">
        <v>165561</v>
      </c>
      <c r="E18" s="6">
        <v>163426</v>
      </c>
      <c r="F18" s="6">
        <v>168123</v>
      </c>
      <c r="G18" s="6">
        <v>166181</v>
      </c>
      <c r="H18" s="6">
        <v>171092</v>
      </c>
      <c r="I18" s="6">
        <v>176403</v>
      </c>
      <c r="J18" s="6">
        <v>182644</v>
      </c>
      <c r="K18" s="6">
        <v>186107</v>
      </c>
      <c r="L18" s="6">
        <v>192199</v>
      </c>
      <c r="M18" s="6">
        <v>202407</v>
      </c>
      <c r="N18" s="6">
        <v>194025</v>
      </c>
      <c r="O18" s="6">
        <v>256441</v>
      </c>
      <c r="P18" s="6">
        <v>253121</v>
      </c>
      <c r="Q18" s="6">
        <v>247105</v>
      </c>
      <c r="R18" s="6">
        <v>250964</v>
      </c>
      <c r="S18" s="6">
        <v>251647</v>
      </c>
      <c r="T18" s="6">
        <v>273775</v>
      </c>
      <c r="U18" s="6">
        <v>296093</v>
      </c>
      <c r="V18" s="6">
        <v>314590</v>
      </c>
      <c r="W18" s="6">
        <v>325736</v>
      </c>
      <c r="X18" s="6">
        <v>335731</v>
      </c>
      <c r="Y18" s="6">
        <v>342456</v>
      </c>
      <c r="Z18" s="6">
        <v>353365</v>
      </c>
      <c r="AA18" s="6">
        <v>374332</v>
      </c>
      <c r="AB18" s="7">
        <f t="shared" ref="AB18" si="3">AVERAGE(B18:AA18)</f>
        <v>237188.76923076922</v>
      </c>
      <c r="AC18" s="7">
        <f t="shared" ref="AC18" si="4">MEDIAN(B18:AA18)</f>
        <v>224756</v>
      </c>
      <c r="AD18" s="7">
        <f t="shared" ref="AD18" si="5">STDEV(B18:AA18)</f>
        <v>70254.244856411475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M23"/>
  <sheetViews>
    <sheetView tabSelected="1" topLeftCell="L1" zoomScale="81" zoomScaleNormal="400" workbookViewId="0">
      <selection activeCell="AK25" sqref="AK25"/>
    </sheetView>
  </sheetViews>
  <sheetFormatPr defaultRowHeight="14.4"/>
  <cols>
    <col min="1" max="1" width="26.6640625" customWidth="1"/>
    <col min="30" max="30" width="7.6640625" bestFit="1" customWidth="1"/>
    <col min="39" max="39" width="12" bestFit="1" customWidth="1"/>
  </cols>
  <sheetData>
    <row r="1" spans="1:39">
      <c r="A1" t="s">
        <v>31</v>
      </c>
    </row>
    <row r="3" spans="1:39" s="1" customFormat="1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23" t="s">
        <v>55</v>
      </c>
      <c r="AC3" s="23" t="s">
        <v>49</v>
      </c>
      <c r="AD3" s="25" t="s">
        <v>54</v>
      </c>
      <c r="AE3" s="23" t="s">
        <v>50</v>
      </c>
    </row>
    <row r="4" spans="1:39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B4" s="24">
        <f>AVERAGE(B4:AA4)</f>
        <v>41.016807692307687</v>
      </c>
      <c r="AC4" s="24">
        <f>MEDIAN(B4:AA4)</f>
        <v>42.2</v>
      </c>
      <c r="AD4" s="26">
        <f>MAX(B4:AA4)-MIN(B4:AA4)</f>
        <v>23.200000000000003</v>
      </c>
      <c r="AE4" s="24">
        <f>STDEV(B4:AA4)</f>
        <v>6.3712122050312079</v>
      </c>
      <c r="AM4" s="16">
        <f>AVERAGE(M4:AL4)</f>
        <v>39.438158941965206</v>
      </c>
    </row>
    <row r="5" spans="1:39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B5" s="24">
        <f t="shared" ref="AB5:AB12" si="0">AVERAGE(B5:AA5)</f>
        <v>129.98400000000001</v>
      </c>
      <c r="AC5" s="24">
        <f t="shared" ref="AC5:AC12" si="1">MEDIAN(B5:AA5)</f>
        <v>133.69999999999999</v>
      </c>
      <c r="AD5" s="26">
        <f t="shared" ref="AD5:AD18" si="2">MAX(B5:AA5)-MIN(B5:AA5)</f>
        <v>78.5</v>
      </c>
      <c r="AE5" s="24">
        <f t="shared" ref="AE5:AE12" si="3">STDEV(B5:AA5)</f>
        <v>23.442943842444262</v>
      </c>
      <c r="AM5" s="16">
        <f t="shared" ref="AM5:AM12" si="4">AVERAGE(M5:AL5)</f>
        <v>133.95847072854968</v>
      </c>
    </row>
    <row r="6" spans="1:39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B6" s="24">
        <f t="shared" si="0"/>
        <v>99.99357692307693</v>
      </c>
      <c r="AC6" s="24">
        <f t="shared" si="1"/>
        <v>100.9</v>
      </c>
      <c r="AD6" s="26">
        <f t="shared" si="2"/>
        <v>42.7</v>
      </c>
      <c r="AE6" s="24">
        <f t="shared" si="3"/>
        <v>10.5857451628993</v>
      </c>
      <c r="AM6" s="16">
        <f t="shared" si="4"/>
        <v>94.558543267682964</v>
      </c>
    </row>
    <row r="7" spans="1:39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B7" s="24">
        <f t="shared" si="0"/>
        <v>77.9966923076923</v>
      </c>
      <c r="AC7" s="24">
        <f t="shared" si="1"/>
        <v>79.900000000000006</v>
      </c>
      <c r="AD7" s="26">
        <f t="shared" si="2"/>
        <v>42.4</v>
      </c>
      <c r="AE7" s="24">
        <f t="shared" si="3"/>
        <v>11.304962293680582</v>
      </c>
      <c r="AM7" s="16">
        <f t="shared" si="4"/>
        <v>76.400823926388043</v>
      </c>
    </row>
    <row r="8" spans="1:39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B8" s="24">
        <f t="shared" si="0"/>
        <v>99.008192307692312</v>
      </c>
      <c r="AC8" s="24">
        <f t="shared" si="1"/>
        <v>101.55</v>
      </c>
      <c r="AD8" s="26">
        <f t="shared" si="2"/>
        <v>37.299999999999997</v>
      </c>
      <c r="AE8" s="24">
        <f t="shared" si="3"/>
        <v>10.176454832678047</v>
      </c>
      <c r="AM8" s="16">
        <f t="shared" si="4"/>
        <v>94.091981428440519</v>
      </c>
    </row>
    <row r="9" spans="1:39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B9" s="24">
        <f t="shared" si="0"/>
        <v>129.87619230769229</v>
      </c>
      <c r="AC9" s="24">
        <f t="shared" si="1"/>
        <v>129.25</v>
      </c>
      <c r="AD9" s="26">
        <f t="shared" si="2"/>
        <v>95.381</v>
      </c>
      <c r="AE9" s="24">
        <f t="shared" si="3"/>
        <v>26.813635653553884</v>
      </c>
      <c r="AM9" s="16">
        <f t="shared" si="4"/>
        <v>135.27904357690767</v>
      </c>
    </row>
    <row r="10" spans="1:39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B10" s="24">
        <f t="shared" si="0"/>
        <v>154.1032692307692</v>
      </c>
      <c r="AC10" s="24">
        <f t="shared" si="1"/>
        <v>154.14999999999998</v>
      </c>
      <c r="AD10" s="26">
        <f t="shared" si="2"/>
        <v>112.39999999999999</v>
      </c>
      <c r="AE10" s="24">
        <f t="shared" si="3"/>
        <v>33.492762768762681</v>
      </c>
      <c r="AM10" s="16">
        <f t="shared" si="4"/>
        <v>162.2279490526069</v>
      </c>
    </row>
    <row r="11" spans="1:39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B11" s="24">
        <f t="shared" si="0"/>
        <v>181.02803846153847</v>
      </c>
      <c r="AC11" s="24">
        <f t="shared" si="1"/>
        <v>185.3</v>
      </c>
      <c r="AD11" s="26">
        <f t="shared" si="2"/>
        <v>123.80000000000001</v>
      </c>
      <c r="AE11" s="24">
        <f t="shared" si="3"/>
        <v>29.040510739972504</v>
      </c>
      <c r="AM11" s="16">
        <f t="shared" si="4"/>
        <v>180.22618680007955</v>
      </c>
    </row>
    <row r="12" spans="1:39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B12" s="24">
        <f t="shared" si="0"/>
        <v>99.030653846153854</v>
      </c>
      <c r="AC12" s="24">
        <f t="shared" si="1"/>
        <v>98.05</v>
      </c>
      <c r="AD12" s="26">
        <f t="shared" si="2"/>
        <v>67.100000000000009</v>
      </c>
      <c r="AE12" s="24">
        <f t="shared" si="3"/>
        <v>16.962526200875388</v>
      </c>
      <c r="AM12" s="16">
        <f t="shared" si="4"/>
        <v>99.875798949843656</v>
      </c>
    </row>
    <row r="13" spans="1:39">
      <c r="A13" s="1"/>
    </row>
    <row r="14" spans="1:39">
      <c r="A14" s="1" t="s">
        <v>27</v>
      </c>
      <c r="B14" s="15">
        <v>663.7</v>
      </c>
      <c r="C14" s="15">
        <v>697.6</v>
      </c>
      <c r="D14" s="15">
        <v>820.4</v>
      </c>
      <c r="E14" s="15">
        <v>808.7</v>
      </c>
      <c r="F14" s="15">
        <v>846.2</v>
      </c>
      <c r="G14" s="15">
        <v>861</v>
      </c>
      <c r="H14" s="15">
        <v>996.4</v>
      </c>
      <c r="I14" s="15">
        <v>946.5</v>
      </c>
      <c r="J14" s="15">
        <v>1019.2</v>
      </c>
      <c r="K14" s="15">
        <v>1052.3</v>
      </c>
      <c r="L14" s="15">
        <v>1124.0999999999999</v>
      </c>
      <c r="M14" s="15">
        <v>1106.8</v>
      </c>
      <c r="N14" s="15">
        <v>978.5</v>
      </c>
      <c r="O14" s="15">
        <v>1047.7</v>
      </c>
      <c r="P14" s="15">
        <v>1004.9</v>
      </c>
      <c r="Q14" s="15">
        <v>1000.1</v>
      </c>
      <c r="R14" s="15">
        <v>1000.1</v>
      </c>
      <c r="S14" s="15">
        <v>999.3</v>
      </c>
      <c r="T14" s="15">
        <v>1056.0999999999999</v>
      </c>
      <c r="U14" s="15">
        <v>1097</v>
      </c>
      <c r="V14" s="15">
        <v>1138.5999999999999</v>
      </c>
      <c r="W14" s="15">
        <v>1168.973</v>
      </c>
      <c r="X14" s="15">
        <v>1193.7</v>
      </c>
      <c r="Y14" s="15">
        <v>1216.5999999999999</v>
      </c>
      <c r="Z14" s="15">
        <v>1213.5999999999999</v>
      </c>
      <c r="AA14" s="15">
        <v>1255.7</v>
      </c>
      <c r="AB14" s="16">
        <f>AVERAGE(B14:AA14)</f>
        <v>1012.068192307692</v>
      </c>
      <c r="AC14" s="16">
        <f>MEDIAN(B14:AA14)</f>
        <v>1012.05</v>
      </c>
      <c r="AD14" s="16">
        <f t="shared" si="2"/>
        <v>592</v>
      </c>
      <c r="AE14" s="17">
        <f>STDEV(B14:AA14)</f>
        <v>155.42111334359302</v>
      </c>
    </row>
    <row r="15" spans="1:39">
      <c r="A15" s="1" t="s">
        <v>28</v>
      </c>
      <c r="B15" s="3">
        <v>30.6</v>
      </c>
      <c r="C15" s="3">
        <v>32</v>
      </c>
      <c r="D15" s="3">
        <v>37.5</v>
      </c>
      <c r="E15" s="3">
        <v>39.9</v>
      </c>
      <c r="F15" s="3">
        <v>37.700000000000003</v>
      </c>
      <c r="G15" s="3">
        <v>35.5</v>
      </c>
      <c r="H15" s="3">
        <v>46.5</v>
      </c>
      <c r="I15" s="3">
        <v>37.200000000000003</v>
      </c>
      <c r="J15" s="3">
        <v>44.1</v>
      </c>
      <c r="K15" s="3">
        <v>47</v>
      </c>
      <c r="L15" s="3">
        <v>49.7</v>
      </c>
      <c r="M15" s="3">
        <v>49.9</v>
      </c>
      <c r="N15" s="3">
        <v>38.9</v>
      </c>
      <c r="O15" s="3">
        <v>45.1</v>
      </c>
      <c r="P15" s="3">
        <v>43.5</v>
      </c>
      <c r="Q15" s="3">
        <v>43.4</v>
      </c>
      <c r="R15" s="3">
        <v>44.3</v>
      </c>
      <c r="S15" s="3">
        <v>44.4</v>
      </c>
      <c r="T15" s="3">
        <v>46.9</v>
      </c>
      <c r="U15" s="3">
        <v>48.4</v>
      </c>
      <c r="V15" s="3">
        <v>50.8</v>
      </c>
      <c r="W15" s="3">
        <v>52.886000000000003</v>
      </c>
      <c r="X15" s="3">
        <v>51.4</v>
      </c>
      <c r="Y15" s="3">
        <v>53</v>
      </c>
      <c r="Z15" s="3">
        <v>54.5</v>
      </c>
      <c r="AA15" s="3">
        <v>55.6</v>
      </c>
      <c r="AB15" s="4">
        <f>AVERAGE(B15:AA15)</f>
        <v>44.641769230769221</v>
      </c>
      <c r="AC15" s="4">
        <f>MEDIAN(B15:AA15)</f>
        <v>44.75</v>
      </c>
      <c r="AD15" s="4">
        <f t="shared" si="2"/>
        <v>25</v>
      </c>
      <c r="AE15" s="8">
        <f>STDEV(B15:AA15)</f>
        <v>6.8535317453570066</v>
      </c>
    </row>
    <row r="16" spans="1:39">
      <c r="A16" s="1" t="s">
        <v>29</v>
      </c>
      <c r="B16" s="12">
        <v>84.2</v>
      </c>
      <c r="C16" s="12">
        <v>83.9</v>
      </c>
      <c r="D16" s="12">
        <v>100.3</v>
      </c>
      <c r="E16" s="12">
        <v>97.5</v>
      </c>
      <c r="F16" s="12">
        <v>88.8</v>
      </c>
      <c r="G16" s="12">
        <v>93.6</v>
      </c>
      <c r="H16" s="12">
        <v>99.8</v>
      </c>
      <c r="I16" s="12">
        <v>90.4</v>
      </c>
      <c r="J16" s="12">
        <v>105.6</v>
      </c>
      <c r="K16" s="12">
        <v>116.1</v>
      </c>
      <c r="L16" s="12">
        <v>112.6</v>
      </c>
      <c r="M16" s="12">
        <v>109.6</v>
      </c>
      <c r="N16" s="12">
        <v>97</v>
      </c>
      <c r="O16" s="12">
        <v>129.4</v>
      </c>
      <c r="P16" s="12">
        <v>111.5</v>
      </c>
      <c r="Q16" s="12">
        <v>110.6</v>
      </c>
      <c r="R16" s="12">
        <v>107.3</v>
      </c>
      <c r="S16" s="12">
        <v>107.3</v>
      </c>
      <c r="T16" s="12">
        <v>115.9</v>
      </c>
      <c r="U16" s="12">
        <v>129.4</v>
      </c>
      <c r="V16" s="12">
        <v>134.1</v>
      </c>
      <c r="W16" s="12">
        <v>138.06100000000001</v>
      </c>
      <c r="X16" s="12">
        <v>133.19999999999999</v>
      </c>
      <c r="Y16" s="12">
        <v>120.9</v>
      </c>
      <c r="Z16" s="12">
        <v>123</v>
      </c>
      <c r="AA16" s="12">
        <v>125.4</v>
      </c>
      <c r="AB16" s="13">
        <f>AVERAGE(B16:AA16)</f>
        <v>110.21003846153846</v>
      </c>
      <c r="AC16" s="13">
        <f>MEDIAN(B16:AA16)</f>
        <v>110.1</v>
      </c>
      <c r="AD16" s="13">
        <f t="shared" si="2"/>
        <v>54.161000000000001</v>
      </c>
      <c r="AE16" s="14">
        <f>STDEV(B16:AA16)</f>
        <v>15.838298773493982</v>
      </c>
    </row>
    <row r="17" spans="1:31">
      <c r="A17" s="1"/>
    </row>
    <row r="18" spans="1:31">
      <c r="A18" s="11" t="s">
        <v>30</v>
      </c>
      <c r="B18" s="6">
        <v>778.5</v>
      </c>
      <c r="C18" s="6">
        <v>813.6</v>
      </c>
      <c r="D18" s="6">
        <v>958.8</v>
      </c>
      <c r="E18" s="6">
        <v>945.9</v>
      </c>
      <c r="F18" s="6">
        <v>972.6</v>
      </c>
      <c r="G18" s="6">
        <v>989.9</v>
      </c>
      <c r="H18" s="6">
        <v>1142.8</v>
      </c>
      <c r="I18" s="6">
        <v>1074.0999999999999</v>
      </c>
      <c r="J18" s="6">
        <v>1169</v>
      </c>
      <c r="K18" s="6">
        <v>1215.3</v>
      </c>
      <c r="L18" s="6">
        <v>1286.3</v>
      </c>
      <c r="M18" s="6">
        <v>1266.3</v>
      </c>
      <c r="N18" s="6">
        <v>1114.4000000000001</v>
      </c>
      <c r="O18" s="6">
        <v>1222.2</v>
      </c>
      <c r="P18" s="6">
        <v>1159.8</v>
      </c>
      <c r="Q18" s="6">
        <v>1154.0999999999999</v>
      </c>
      <c r="R18" s="6">
        <v>1151.8</v>
      </c>
      <c r="S18" s="6">
        <v>1151</v>
      </c>
      <c r="T18" s="6">
        <v>1218.9000000000001</v>
      </c>
      <c r="U18" s="6">
        <v>1274.7</v>
      </c>
      <c r="V18" s="6">
        <v>1323.5</v>
      </c>
      <c r="W18" s="6">
        <v>1359.92</v>
      </c>
      <c r="X18" s="6">
        <v>1378.4</v>
      </c>
      <c r="Y18" s="6">
        <v>1390.5</v>
      </c>
      <c r="Z18" s="6">
        <v>1391.1</v>
      </c>
      <c r="AA18" s="6">
        <v>1436.7</v>
      </c>
      <c r="AB18" s="7">
        <f t="shared" ref="AB18" si="5">AVERAGE(B18:AA18)</f>
        <v>1166.9276923076923</v>
      </c>
      <c r="AC18" s="7">
        <f t="shared" ref="AC18" si="6">MEDIAN(B18:AA18)</f>
        <v>1164.4000000000001</v>
      </c>
      <c r="AD18" s="7">
        <f t="shared" si="2"/>
        <v>658.2</v>
      </c>
      <c r="AE18" s="10">
        <f>STDEV(B18:AA18)</f>
        <v>175.83870910144134</v>
      </c>
    </row>
    <row r="23" spans="1:31">
      <c r="AC23" t="s">
        <v>53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P16"/>
  <sheetViews>
    <sheetView workbookViewId="0">
      <selection activeCell="M4" sqref="M3:P4"/>
    </sheetView>
  </sheetViews>
  <sheetFormatPr defaultRowHeight="14.4"/>
  <cols>
    <col min="1" max="1" width="28.6640625" customWidth="1"/>
  </cols>
  <sheetData>
    <row r="1" spans="1:16">
      <c r="A1" t="s">
        <v>47</v>
      </c>
    </row>
    <row r="3" spans="1:16" s="1" customFormat="1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M3" s="23" t="s">
        <v>55</v>
      </c>
      <c r="N3" s="23" t="s">
        <v>49</v>
      </c>
      <c r="O3" s="25" t="s">
        <v>54</v>
      </c>
      <c r="P3" s="23" t="s">
        <v>50</v>
      </c>
    </row>
    <row r="4" spans="1:16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M4" s="24">
        <f t="shared" ref="M4:M16" si="0">AVERAGE(B4:I4)</f>
        <v>270625</v>
      </c>
      <c r="N4" s="24">
        <f t="shared" ref="N4:N16" si="1">MEDIAN(B4:I4)</f>
        <v>273138</v>
      </c>
      <c r="O4" s="26">
        <f>MAX(B4:I4)-MIN(B4:I4)</f>
        <v>83629</v>
      </c>
      <c r="P4" s="24">
        <f t="shared" ref="P4:P16" si="2">STDEV(B4:I4)</f>
        <v>25876.653940238433</v>
      </c>
    </row>
    <row r="5" spans="1:16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M5" s="24">
        <f t="shared" si="0"/>
        <v>26535.125</v>
      </c>
      <c r="N5" s="24">
        <f t="shared" si="1"/>
        <v>26478</v>
      </c>
      <c r="O5" s="26">
        <f t="shared" ref="O5:O16" si="3">MAX(B5:I5)-MIN(B5:I5)</f>
        <v>9937</v>
      </c>
      <c r="P5" s="24">
        <f t="shared" si="2"/>
        <v>3588.9489682118037</v>
      </c>
    </row>
    <row r="6" spans="1:16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M6" s="24">
        <f t="shared" si="0"/>
        <v>23846.875</v>
      </c>
      <c r="N6" s="24">
        <f t="shared" si="1"/>
        <v>24603</v>
      </c>
      <c r="O6" s="26">
        <f t="shared" si="3"/>
        <v>7284</v>
      </c>
      <c r="P6" s="24">
        <f t="shared" si="2"/>
        <v>2391.4989583642187</v>
      </c>
    </row>
    <row r="7" spans="1:16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M7" s="24">
        <f t="shared" si="0"/>
        <v>3192.25</v>
      </c>
      <c r="N7" s="24">
        <f t="shared" si="1"/>
        <v>3289</v>
      </c>
      <c r="O7" s="26">
        <f t="shared" si="3"/>
        <v>1025</v>
      </c>
      <c r="P7" s="24">
        <f t="shared" si="2"/>
        <v>347.83729776187846</v>
      </c>
    </row>
    <row r="8" spans="1:16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M8" s="24">
        <f t="shared" si="0"/>
        <v>1441.25</v>
      </c>
      <c r="N8" s="24">
        <f t="shared" si="1"/>
        <v>1486.5</v>
      </c>
      <c r="O8" s="26">
        <f t="shared" si="3"/>
        <v>639</v>
      </c>
      <c r="P8" s="24">
        <f t="shared" si="2"/>
        <v>219.41724766168355</v>
      </c>
    </row>
    <row r="9" spans="1:16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M9" s="24">
        <f t="shared" si="0"/>
        <v>437.125</v>
      </c>
      <c r="N9" s="24">
        <f t="shared" si="1"/>
        <v>450</v>
      </c>
      <c r="O9" s="26">
        <f t="shared" si="3"/>
        <v>175</v>
      </c>
      <c r="P9" s="24">
        <f t="shared" si="2"/>
        <v>60.541455690649343</v>
      </c>
    </row>
    <row r="10" spans="1:16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M10" s="24">
        <f t="shared" si="0"/>
        <v>236.125</v>
      </c>
      <c r="N10" s="24">
        <f t="shared" si="1"/>
        <v>243</v>
      </c>
      <c r="O10" s="26">
        <f t="shared" si="3"/>
        <v>107</v>
      </c>
      <c r="P10" s="24">
        <f t="shared" si="2"/>
        <v>39.458613037677118</v>
      </c>
    </row>
    <row r="11" spans="1:16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t="s">
        <v>53</v>
      </c>
      <c r="M11" s="24">
        <f t="shared" si="0"/>
        <v>144.125</v>
      </c>
      <c r="N11" s="24">
        <f t="shared" si="1"/>
        <v>145</v>
      </c>
      <c r="O11" s="26">
        <f t="shared" si="3"/>
        <v>63</v>
      </c>
      <c r="P11" s="24">
        <f t="shared" si="2"/>
        <v>22.119400017696165</v>
      </c>
    </row>
    <row r="12" spans="1:16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M12" s="24">
        <f t="shared" si="0"/>
        <v>280.75</v>
      </c>
      <c r="N12" s="24">
        <f t="shared" si="1"/>
        <v>279.5</v>
      </c>
      <c r="O12" s="26">
        <f t="shared" si="3"/>
        <v>152</v>
      </c>
      <c r="P12" s="24">
        <f t="shared" si="2"/>
        <v>42.734228502621711</v>
      </c>
    </row>
    <row r="13" spans="1:16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M13" s="24">
        <f t="shared" si="0"/>
        <v>233.625</v>
      </c>
      <c r="N13" s="24">
        <f t="shared" si="1"/>
        <v>235.5</v>
      </c>
      <c r="O13" s="26">
        <f t="shared" si="3"/>
        <v>53</v>
      </c>
      <c r="P13" s="24">
        <f t="shared" si="2"/>
        <v>19.573579131063383</v>
      </c>
    </row>
    <row r="14" spans="1:16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M14" s="24">
        <f t="shared" si="0"/>
        <v>21.75</v>
      </c>
      <c r="N14" s="24">
        <f t="shared" si="1"/>
        <v>20.5</v>
      </c>
      <c r="O14" s="26">
        <f t="shared" si="3"/>
        <v>15</v>
      </c>
      <c r="P14" s="24">
        <f t="shared" si="2"/>
        <v>4.5903625751598938</v>
      </c>
    </row>
    <row r="15" spans="1:16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M15" s="24">
        <f t="shared" si="0"/>
        <v>15.75</v>
      </c>
      <c r="N15" s="24">
        <f t="shared" si="1"/>
        <v>17.5</v>
      </c>
      <c r="O15" s="26">
        <f t="shared" si="3"/>
        <v>12</v>
      </c>
      <c r="P15" s="24">
        <f t="shared" si="2"/>
        <v>4.8623921214621451</v>
      </c>
    </row>
    <row r="16" spans="1:16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M16" s="24">
        <f t="shared" si="0"/>
        <v>327009.75</v>
      </c>
      <c r="N16" s="24">
        <f t="shared" si="1"/>
        <v>330733.5</v>
      </c>
      <c r="O16" s="26">
        <f t="shared" si="3"/>
        <v>100557</v>
      </c>
      <c r="P16" s="24">
        <f t="shared" si="2"/>
        <v>32058.647274509705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046B49-9339-41E4-8109-DFA904D968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Oliver Thomas</cp:lastModifiedBy>
  <dcterms:created xsi:type="dcterms:W3CDTF">2024-11-13T19:48:53Z</dcterms:created>
  <dcterms:modified xsi:type="dcterms:W3CDTF">2024-12-12T17:39:00Z</dcterms:modified>
</cp:coreProperties>
</file>