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https://d.docs.live.net/651283503db3ba96/"/>
    </mc:Choice>
  </mc:AlternateContent>
  <xr:revisionPtr revIDLastSave="0" documentId="8_{206F8D09-BB6D-43A6-9190-808F6C0597CF}" xr6:coauthVersionLast="47" xr6:coauthVersionMax="47" xr10:uidLastSave="{00000000-0000-0000-0000-000000000000}"/>
  <bookViews>
    <workbookView xWindow="-108" yWindow="-108" windowWidth="23256" windowHeight="12456" xr2:uid="{407ADEA5-6DB8-43F6-ABC6-BABF0B8709C3}"/>
  </bookViews>
  <sheets>
    <sheet name="Sheet1" sheetId="1" r:id="rId1"/>
  </sheets>
  <definedNames>
    <definedName name="_xlchart.v1.0" hidden="1">Sheet1!$B$2:$AA$2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G22" i="1"/>
  <c r="G23" i="1"/>
  <c r="G24" i="1"/>
  <c r="G25" i="1"/>
  <c r="G26" i="1"/>
  <c r="G27" i="1"/>
  <c r="G28" i="1"/>
  <c r="G29" i="1"/>
  <c r="G30" i="1"/>
  <c r="G31" i="1"/>
  <c r="G32" i="1"/>
  <c r="G33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D33" i="1"/>
  <c r="D32" i="1"/>
  <c r="D31" i="1"/>
  <c r="D30" i="1"/>
  <c r="D29" i="1"/>
  <c r="D28" i="1"/>
  <c r="D27" i="1"/>
  <c r="D26" i="1"/>
  <c r="D25" i="1"/>
  <c r="D24" i="1"/>
  <c r="D23" i="1"/>
  <c r="C23" i="1"/>
  <c r="D22" i="1"/>
  <c r="D21" i="1"/>
  <c r="C21" i="1"/>
  <c r="C22" i="1"/>
  <c r="C24" i="1"/>
  <c r="C25" i="1"/>
  <c r="C26" i="1"/>
  <c r="C27" i="1"/>
  <c r="C28" i="1"/>
  <c r="C29" i="1"/>
  <c r="C30" i="1"/>
  <c r="C31" i="1"/>
  <c r="C32" i="1"/>
  <c r="C33" i="1"/>
  <c r="F20" i="1"/>
  <c r="B2" i="1"/>
  <c r="E20" i="1"/>
  <c r="D20" i="1"/>
  <c r="C20" i="1"/>
  <c r="B2" i="1" a="1"/>
  <c r="G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<sst xmlns="http://schemas.openxmlformats.org/spreadsheetml/2006/main" count="36" uniqueCount="35">
  <si>
    <t xml:space="preserve">Size of Firm </t>
  </si>
  <si>
    <t>1</t>
  </si>
  <si>
    <t xml:space="preserve"> 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</si>
  <si>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</si>
  <si>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</si>
  <si>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</si>
  <si>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</si>
  <si>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</si>
  <si>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</si>
  <si>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</si>
  <si>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</si>
  <si>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</si>
  <si>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</si>
  <si>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</si>
  <si>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</si>
  <si>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Part 2 </t>
  </si>
  <si>
    <t xml:space="preserve">Size of firm </t>
  </si>
  <si>
    <t>Mean</t>
  </si>
  <si>
    <t>Median</t>
  </si>
  <si>
    <t>Mode</t>
  </si>
  <si>
    <t>Range</t>
  </si>
  <si>
    <t>Standard Deviation</t>
  </si>
  <si>
    <t>Column1</t>
  </si>
  <si>
    <t xml:space="preserve">  4-7</t>
  </si>
  <si>
    <t xml:space="preserve"> 8-13</t>
  </si>
  <si>
    <t xml:space="preserve"> 14-24</t>
  </si>
  <si>
    <t xml:space="preserve"> 25-34</t>
  </si>
  <si>
    <t xml:space="preserve"> 35 - 59</t>
  </si>
  <si>
    <t xml:space="preserve"> 60-79</t>
  </si>
  <si>
    <t xml:space="preserve"> 80-114</t>
  </si>
  <si>
    <t xml:space="preserve"> 115-299</t>
  </si>
  <si>
    <t xml:space="preserve"> 300-599</t>
  </si>
  <si>
    <t xml:space="preserve"> 600-1,199</t>
  </si>
  <si>
    <t xml:space="preserve"> 1,200 and over</t>
  </si>
  <si>
    <t>All Firms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</si>
</sst>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0" fillId="0" borderId="0" xfId="0" applyNumberFormat="1"/>
    <xf numFmtId="16" fontId="1" fillId="0" borderId="0" xfId="0" applyNumberFormat="1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Firm Size 1: 1997-2022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81714785651795"/>
          <c:y val="0.1902314814814815"/>
          <c:w val="0.67097003499562557"/>
          <c:h val="0.62308654126567509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Sheet1!$C$2:$AA$2</c:f>
              <c:numCache>
                <c:formatCode>General</c:formatCode>
                <c:ptCount val="25"/>
                <c:pt idx="0">
                  <c:v>87837</c:v>
                </c:pt>
                <c:pt idx="1">
                  <c:v>88018</c:v>
                </c:pt>
                <c:pt idx="2">
                  <c:v>87712</c:v>
                </c:pt>
                <c:pt idx="3">
                  <c:v>77926</c:v>
                </c:pt>
                <c:pt idx="4">
                  <c:v>71431</c:v>
                </c:pt>
                <c:pt idx="5">
                  <c:v>70370</c:v>
                </c:pt>
                <c:pt idx="6">
                  <c:v>71620</c:v>
                </c:pt>
                <c:pt idx="7">
                  <c:v>73117</c:v>
                </c:pt>
                <c:pt idx="8">
                  <c:v>71960</c:v>
                </c:pt>
                <c:pt idx="9">
                  <c:v>74325</c:v>
                </c:pt>
                <c:pt idx="10">
                  <c:v>78826</c:v>
                </c:pt>
                <c:pt idx="11">
                  <c:v>75382</c:v>
                </c:pt>
                <c:pt idx="12">
                  <c:v>86274</c:v>
                </c:pt>
                <c:pt idx="13">
                  <c:v>89132</c:v>
                </c:pt>
                <c:pt idx="14">
                  <c:v>90647</c:v>
                </c:pt>
                <c:pt idx="15">
                  <c:v>92635</c:v>
                </c:pt>
                <c:pt idx="16">
                  <c:v>92926</c:v>
                </c:pt>
                <c:pt idx="17">
                  <c:v>108691</c:v>
                </c:pt>
                <c:pt idx="18">
                  <c:v>123489</c:v>
                </c:pt>
                <c:pt idx="19">
                  <c:v>133472</c:v>
                </c:pt>
                <c:pt idx="20">
                  <c:v>138069</c:v>
                </c:pt>
                <c:pt idx="21">
                  <c:v>144229</c:v>
                </c:pt>
                <c:pt idx="22">
                  <c:v>148584</c:v>
                </c:pt>
                <c:pt idx="23">
                  <c:v>153622</c:v>
                </c:pt>
                <c:pt idx="24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8C-464D-AD2F-5839B448B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45783887"/>
        <c:axId val="845784367"/>
      </c:barChart>
      <c:catAx>
        <c:axId val="84578388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5784367"/>
        <c:crosses val="autoZero"/>
        <c:auto val="1"/>
        <c:lblAlgn val="ctr"/>
        <c:lblOffset val="100"/>
        <c:noMultiLvlLbl val="0"/>
      </c:catAx>
      <c:valAx>
        <c:axId val="845784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Firm</a:t>
                </a:r>
                <a:r>
                  <a:rPr lang="en-GB" baseline="0"/>
                  <a:t>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57838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u="none" strike="noStrike" baseline="0"/>
              <a:t>All Firm Size Distribution in 1997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4717147856517933"/>
          <c:y val="0.24523148148148149"/>
          <c:w val="0.4528611111111111"/>
          <c:h val="0.7547685185185185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76E-4D40-B58A-F6696CCCBFE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76E-4D40-B58A-F6696CCCBFE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76E-4D40-B58A-F6696CCCBF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76E-4D40-B58A-F6696CCCBFE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76E-4D40-B58A-F6696CCCBFE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76E-4D40-B58A-F6696CCCBFE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76E-4D40-B58A-F6696CCCBFE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876E-4D40-B58A-F6696CCCBFE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876E-4D40-B58A-F6696CCCBFE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876E-4D40-B58A-F6696CCCBFE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876E-4D40-B58A-F6696CCCBFE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876E-4D40-B58A-F6696CCCBFE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876E-4D40-B58A-F6696CCCBFE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876E-4D40-B58A-F6696CCCBFE0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Sheet1!$B$2:$B$15</c:f>
              <c:numCache>
                <c:formatCode>General</c:formatCode>
                <c:ptCount val="14"/>
                <c:pt idx="0">
                  <c:v>0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  <c:pt idx="13">
                  <c:v>160148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9A-4755-A220-56C2A8E2BCB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All Firm Size Distribution (1997-2022)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103937007874015"/>
          <c:y val="0.1902314814814815"/>
          <c:w val="0.65830336832895886"/>
          <c:h val="0.623086541265675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Sheet1!$B$15:$AA$15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B4-497D-8F0D-36876A3DB1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39751487"/>
        <c:axId val="1239745727"/>
      </c:barChart>
      <c:catAx>
        <c:axId val="1239751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1997</a:t>
                </a:r>
                <a:r>
                  <a:rPr lang="en-GB" baseline="0"/>
                  <a:t> (1) to 2022 (26)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9745727"/>
        <c:crosses val="autoZero"/>
        <c:auto val="1"/>
        <c:lblAlgn val="ctr"/>
        <c:lblOffset val="100"/>
        <c:noMultiLvlLbl val="0"/>
      </c:catAx>
      <c:valAx>
        <c:axId val="123974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Firm</a:t>
                </a:r>
                <a:r>
                  <a:rPr lang="en-GB" baseline="0"/>
                  <a:t>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9751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_xlchart.v1.0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n-GB"/>
              <a:t>Firm Size Distribution (1997-2022)</a:t>
            </a:r>
            <a:endParaRPr lang="en-GB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endParaRPr>
          </a:p>
        </cx:rich>
      </cx:tx>
    </cx:title>
    <cx:plotArea>
      <cx:plotAreaRegion>
        <cx:series layoutId="clusteredColumn" uniqueId="{32850C1B-C916-4119-A01E-02B6BAD8EBBF}">
          <cx:dataId val="0"/>
          <cx:layoutPr>
            <cx:binning intervalClosed="r"/>
          </cx:layoutPr>
        </cx:series>
      </cx:plotAreaRegion>
      <cx:axis id="0">
        <cx:catScaling gapWidth="0"/>
        <cx:tickLabels/>
        <cx:txPr>
          <a:bodyPr vertOverflow="overflow" horzOverflow="overflow" wrap="square" lIns="0" tIns="0" rIns="0" bIns="0"/>
          <a:lstStyle/>
          <a:p>
            <a:pPr algn="ctr" rtl="0">
              <a:defRPr sz="1200" b="0" i="0">
                <a:solidFill>
                  <a:srgbClr val="0000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/>
          </a:p>
        </cx:txPr>
      </cx:axis>
      <cx:axis id="1">
        <cx:valScaling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sz="1200" b="0" i="0">
                <a:solidFill>
                  <a:srgbClr val="000000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/>
          </a:p>
        </cx:txPr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36</xdr:row>
      <xdr:rowOff>19050</xdr:rowOff>
    </xdr:from>
    <xdr:to>
      <xdr:col>7</xdr:col>
      <xdr:colOff>22860</xdr:colOff>
      <xdr:row>51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EF59AEA-015C-6351-8012-5718F57126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606334</xdr:colOff>
      <xdr:row>68</xdr:row>
      <xdr:rowOff>3810</xdr:rowOff>
    </xdr:from>
    <xdr:to>
      <xdr:col>7</xdr:col>
      <xdr:colOff>76563</xdr:colOff>
      <xdr:row>83</xdr:row>
      <xdr:rowOff>3810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C28950-353C-C89D-72A9-3BA94084AE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570174</xdr:colOff>
      <xdr:row>51</xdr:row>
      <xdr:rowOff>118442</xdr:rowOff>
    </xdr:from>
    <xdr:to>
      <xdr:col>7</xdr:col>
      <xdr:colOff>21534</xdr:colOff>
      <xdr:row>66</xdr:row>
      <xdr:rowOff>118442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4CDE4BF-EFCA-AF53-E058-F6D47F5E3E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494847</xdr:colOff>
      <xdr:row>92</xdr:row>
      <xdr:rowOff>130447</xdr:rowOff>
    </xdr:from>
    <xdr:to>
      <xdr:col>6</xdr:col>
      <xdr:colOff>1155701</xdr:colOff>
      <xdr:row>107</xdr:row>
      <xdr:rowOff>130447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Chart 6">
              <a:extLst>
                <a:ext uri="{FF2B5EF4-FFF2-40B4-BE49-F238E27FC236}">
                  <a16:creationId xmlns:a16="http://schemas.microsoft.com/office/drawing/2014/main" id="{D437D8E4-9ED6-CC3B-1D58-823713C6D504}"/>
                </a:ext>
                <a:ext uri="{147F2762-F138-4A5C-976F-8EAC2B608ADB}">
                  <a16:predDERef xmlns:a16="http://schemas.microsoft.com/office/drawing/2014/main" pred="{84CDE4BF-EFCA-AF53-E058-F6D47F5E3E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0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sz="1100"/>
                <a:t>This chart isn't available in your version of Excel.
Editing this shape or saving this workbook in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8</xdr:col>
      <xdr:colOff>57978</xdr:colOff>
      <xdr:row>37</xdr:row>
      <xdr:rowOff>157370</xdr:rowOff>
    </xdr:from>
    <xdr:to>
      <xdr:col>14</xdr:col>
      <xdr:colOff>16565</xdr:colOff>
      <xdr:row>49</xdr:row>
      <xdr:rowOff>157370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E119D8D-E9F2-CB70-57C4-CC6CF9FBA141}"/>
            </a:ext>
          </a:extLst>
        </xdr:cNvPr>
        <xdr:cNvSpPr txBox="1"/>
      </xdr:nvSpPr>
      <xdr:spPr>
        <a:xfrm>
          <a:off x="5797826" y="6899413"/>
          <a:ext cx="3636065" cy="2186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/>
            <a:t>This graph is a horizontal bar chart showing the the</a:t>
          </a:r>
          <a:r>
            <a:rPr lang="en-GB" baseline="0"/>
            <a:t> size of firm 1</a:t>
          </a:r>
          <a:r>
            <a:rPr lang="en-GB"/>
            <a:t> from 1997 to 2022. The horizontal axis represents the firm size, ranging from 0 to 200,000, the vertical axis shows the years. Each bar represents the number of firms in a given year. The data shows that the number of Firm Size 1 firms was relatively high in the early years (1997-2003) but gradually decreased in later years, with some fluctuations between 2007 and 2022. The largest bar, around 100,000 firms, appears in the years 2007-2009, </a:t>
          </a:r>
          <a:endParaRPr lang="en-GB" sz="1100" kern="1200"/>
        </a:p>
      </xdr:txBody>
    </xdr:sp>
    <xdr:clientData/>
  </xdr:twoCellAnchor>
  <xdr:twoCellAnchor>
    <xdr:from>
      <xdr:col>8</xdr:col>
      <xdr:colOff>16565</xdr:colOff>
      <xdr:row>52</xdr:row>
      <xdr:rowOff>115957</xdr:rowOff>
    </xdr:from>
    <xdr:to>
      <xdr:col>13</xdr:col>
      <xdr:colOff>381000</xdr:colOff>
      <xdr:row>65</xdr:row>
      <xdr:rowOff>57979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FB69242-6683-B6A4-D147-2027489D996B}"/>
            </a:ext>
          </a:extLst>
        </xdr:cNvPr>
        <xdr:cNvSpPr txBox="1"/>
      </xdr:nvSpPr>
      <xdr:spPr>
        <a:xfrm>
          <a:off x="5756413" y="9591261"/>
          <a:ext cx="3429000" cy="23108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kern="1200"/>
            <a:t>This is a bar chart showing distribution in firm sizes from the years 1997 to 2022. Horizontal axis represents years based in numbers from 1 - 26. Vertical axis</a:t>
          </a:r>
          <a:r>
            <a:rPr lang="en-GB" sz="1100" kern="1200" baseline="0"/>
            <a:t> shows the firm sizes from 0 to 400,000. Each bar represents the firm sizes as you can see the general trend is that they increase across the years , ignoring the small dips in the numbers 13 and 16.</a:t>
          </a:r>
          <a:endParaRPr lang="en-GB" sz="1100" kern="1200"/>
        </a:p>
      </xdr:txBody>
    </xdr:sp>
    <xdr:clientData/>
  </xdr:twoCellAnchor>
  <xdr:twoCellAnchor>
    <xdr:from>
      <xdr:col>8</xdr:col>
      <xdr:colOff>24848</xdr:colOff>
      <xdr:row>68</xdr:row>
      <xdr:rowOff>82826</xdr:rowOff>
    </xdr:from>
    <xdr:to>
      <xdr:col>13</xdr:col>
      <xdr:colOff>397565</xdr:colOff>
      <xdr:row>82</xdr:row>
      <xdr:rowOff>49696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43B979B-B1EE-CAF6-00CD-41A12A43EE29}"/>
            </a:ext>
          </a:extLst>
        </xdr:cNvPr>
        <xdr:cNvSpPr txBox="1"/>
      </xdr:nvSpPr>
      <xdr:spPr>
        <a:xfrm>
          <a:off x="5764696" y="12473609"/>
          <a:ext cx="3437282" cy="25179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pie chart shows the distribution of All Firm Size in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year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1997. Each slice represents each firm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sizes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1997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with the largest slice indicating the highest number of firms. Smaller slices represent fewer firms. This chart makes it easy to compare the firm sizes over the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year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spot trends like increases or decreases in the number of firms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at the beginning.</a:t>
          </a:r>
          <a:endParaRPr lang="en-GB">
            <a:effectLst/>
          </a:endParaRPr>
        </a:p>
        <a:p>
          <a:endParaRPr lang="en-GB" sz="1100" kern="1200"/>
        </a:p>
      </xdr:txBody>
    </xdr:sp>
    <xdr:clientData/>
  </xdr:twoCellAnchor>
  <xdr:twoCellAnchor>
    <xdr:from>
      <xdr:col>7</xdr:col>
      <xdr:colOff>198782</xdr:colOff>
      <xdr:row>93</xdr:row>
      <xdr:rowOff>155299</xdr:rowOff>
    </xdr:from>
    <xdr:to>
      <xdr:col>13</xdr:col>
      <xdr:colOff>49696</xdr:colOff>
      <xdr:row>108</xdr:row>
      <xdr:rowOff>40585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6F364CB-13D5-7A34-40B8-293EF4AF7638}"/>
            </a:ext>
            <a:ext uri="{147F2762-F138-4A5C-976F-8EAC2B608ADB}">
              <a16:predDERef xmlns:a16="http://schemas.microsoft.com/office/drawing/2014/main" pred="{F43B979B-B1EE-CAF6-00CD-41A12A43EE29}"/>
            </a:ext>
          </a:extLst>
        </xdr:cNvPr>
        <xdr:cNvSpPr txBox="1"/>
      </xdr:nvSpPr>
      <xdr:spPr>
        <a:xfrm>
          <a:off x="5237507" y="16985974"/>
          <a:ext cx="3508514" cy="25999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/>
            <a:t>The histogram</a:t>
          </a:r>
          <a:r>
            <a:rPr lang="en-GB" baseline="0"/>
            <a:t> shows</a:t>
          </a:r>
          <a:r>
            <a:rPr lang="en-GB"/>
            <a:t> the distribution of Firm Sizes across different years from 1997 to 2022. The bars represent the number of firms in each year, with the height of each bar relating</a:t>
          </a:r>
          <a:r>
            <a:rPr lang="en-GB" baseline="0"/>
            <a:t> </a:t>
          </a:r>
          <a:r>
            <a:rPr lang="en-GB"/>
            <a:t>to the number of firms for that specific year. The histogram highlights trends in the data, showing changes in the number of firms over time. It shows a general increase in firms sizes during the earlier years, followed by periods of decline and changing in later years, making it easy to identify patterns and changes over the years</a:t>
          </a:r>
          <a:endParaRPr lang="en-GB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D84F9F-CE41-4B33-830A-889356D089F9}" name="Table1" displayName="Table1" ref="B19:H33" totalsRowShown="0">
  <autoFilter ref="B19:H33" xr:uid="{F6D84F9F-CE41-4B33-830A-889356D089F9}"/>
  <tableColumns count="7">
    <tableColumn id="1" xr3:uid="{587B66B2-D2AD-4E4A-BFC8-6359AA5C2663}" name="Size of firm "/>
    <tableColumn id="2" xr3:uid="{240AF8BE-B9D6-4DD6-88F7-025A3355EADB}" name="Mean" dataDxfId="0">
      <calculatedColumnFormula>AVERAGE(B2:Z2)</calculatedColumnFormula>
    </tableColumn>
    <tableColumn id="3" xr3:uid="{A18CEAD7-F90C-48BB-9003-6B2F7D6EB8A7}" name="Median"/>
    <tableColumn id="4" xr3:uid="{B3E85376-BD6B-4933-AAE6-8BEF13175FF6}" name="Mode"/>
    <tableColumn id="5" xr3:uid="{5DD7E21F-3431-429C-A5D7-99695DC9A2EB}" name="Range">
      <calculatedColumnFormula>MAX(B2:Z2) - MIN(B2:Z2)</calculatedColumnFormula>
    </tableColumn>
    <tableColumn id="6" xr3:uid="{C49CB258-6169-493D-812F-ACB9AE8292EE}" name="Standard Deviation">
      <calculatedColumnFormula>_xlfn.STDEV.P(B2:Z2)</calculatedColumnFormula>
    </tableColumn>
    <tableColumn id="7" xr3:uid="{94D555F4-B921-41A1-B1EF-02E5019E7BAF}" name="Column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E779E-9AEC-469F-9450-A8B45B53B49C}">
  <dimension ref="A1:AA33"/>
  <sheetViews>
    <sheetView tabSelected="1" topLeftCell="A81" zoomScale="92" zoomScaleNormal="92" workbookViewId="0">
      <selection activeCell="O58" sqref="O58"/>
    </sheetView>
  </sheetViews>
  <sheetFormatPr defaultRowHeight="14.45"/>
  <cols>
    <col min="2" max="2" width="11.85546875" customWidth="1"/>
    <col min="4" max="4" width="9.28515625" customWidth="1"/>
    <col min="7" max="7" width="17.85546875" customWidth="1"/>
  </cols>
  <sheetData>
    <row r="1" spans="1:27">
      <c r="A1" s="1" t="s">
        <v>0</v>
      </c>
      <c r="B1" s="1">
        <v>1997</v>
      </c>
      <c r="C1" s="1">
        <v>1998</v>
      </c>
      <c r="D1" s="1">
        <v>1999</v>
      </c>
      <c r="E1" s="1">
        <v>2000</v>
      </c>
      <c r="F1" s="1">
        <v>2001</v>
      </c>
      <c r="G1" s="1">
        <v>2002</v>
      </c>
      <c r="H1" s="1">
        <v>2003</v>
      </c>
      <c r="I1" s="1">
        <v>2004</v>
      </c>
      <c r="J1" s="1">
        <v>2005</v>
      </c>
      <c r="K1" s="1">
        <v>2006</v>
      </c>
      <c r="L1" s="1">
        <v>2007</v>
      </c>
      <c r="M1" s="1">
        <v>2008</v>
      </c>
      <c r="N1" s="1">
        <v>2009</v>
      </c>
      <c r="O1" s="1">
        <v>2010</v>
      </c>
      <c r="P1" s="1">
        <v>2011</v>
      </c>
      <c r="Q1" s="1">
        <v>2012</v>
      </c>
      <c r="R1" s="1">
        <v>2013</v>
      </c>
      <c r="S1" s="1">
        <v>2014</v>
      </c>
      <c r="T1" s="1">
        <v>2015</v>
      </c>
      <c r="U1" s="1">
        <v>2016</v>
      </c>
      <c r="V1" s="1">
        <v>2017</v>
      </c>
      <c r="W1" s="1">
        <v>2018</v>
      </c>
      <c r="X1" s="1">
        <v>2019</v>
      </c>
      <c r="Y1" s="1">
        <v>2020</v>
      </c>
      <c r="Z1" s="1">
        <v>2021</v>
      </c>
      <c r="AA1" s="1">
        <v>2022</v>
      </c>
    </row>
    <row r="2" spans="1:27">
      <c r="A2" s="1" t="s">
        <v>1</v>
      </c>
      <c r="B2" cm="1">
        <f t="array" aca="1" ref="B2" ca="1">+C21+B2:W16+B2+B2:Z15</f>
        <v>0</v>
      </c>
      <c r="C2">
        <v>87837</v>
      </c>
      <c r="D2">
        <v>88018</v>
      </c>
      <c r="E2">
        <v>87712</v>
      </c>
      <c r="F2">
        <v>77926</v>
      </c>
      <c r="G2">
        <v>71431</v>
      </c>
      <c r="H2">
        <v>70370</v>
      </c>
      <c r="I2">
        <v>71620</v>
      </c>
      <c r="J2">
        <v>73117</v>
      </c>
      <c r="K2">
        <v>71960</v>
      </c>
      <c r="L2">
        <v>74325</v>
      </c>
      <c r="M2">
        <v>78826</v>
      </c>
      <c r="N2">
        <v>75382</v>
      </c>
      <c r="O2">
        <v>86274</v>
      </c>
      <c r="P2">
        <v>89132</v>
      </c>
      <c r="Q2">
        <v>90647</v>
      </c>
      <c r="R2">
        <v>92635</v>
      </c>
      <c r="S2">
        <v>92926</v>
      </c>
      <c r="T2">
        <v>108691</v>
      </c>
      <c r="U2">
        <v>123489</v>
      </c>
      <c r="V2">
        <v>133472</v>
      </c>
      <c r="W2">
        <v>138069</v>
      </c>
      <c r="X2">
        <v>144229</v>
      </c>
      <c r="Y2">
        <v>148584</v>
      </c>
      <c r="Z2">
        <v>153622</v>
      </c>
      <c r="AA2">
        <v>157012</v>
      </c>
    </row>
    <row r="3" spans="1:27">
      <c r="A3" s="3" t="s">
        <v>2</v>
      </c>
      <c r="B3">
        <v>47644</v>
      </c>
      <c r="C3">
        <v>47918</v>
      </c>
      <c r="D3">
        <v>49350</v>
      </c>
      <c r="E3">
        <v>48773</v>
      </c>
      <c r="F3">
        <v>50653</v>
      </c>
      <c r="G3">
        <v>50306</v>
      </c>
      <c r="H3">
        <v>53022</v>
      </c>
      <c r="I3">
        <v>55027</v>
      </c>
      <c r="J3">
        <v>57320</v>
      </c>
      <c r="K3">
        <v>58910</v>
      </c>
      <c r="L3">
        <v>60313</v>
      </c>
      <c r="M3">
        <v>62910</v>
      </c>
      <c r="N3">
        <v>60625</v>
      </c>
      <c r="O3">
        <v>65432</v>
      </c>
      <c r="P3">
        <v>65689</v>
      </c>
      <c r="Q3">
        <v>62008</v>
      </c>
      <c r="R3">
        <v>66054</v>
      </c>
      <c r="S3">
        <v>66135</v>
      </c>
      <c r="T3">
        <v>72128</v>
      </c>
      <c r="U3">
        <v>76845</v>
      </c>
      <c r="V3">
        <v>82783</v>
      </c>
      <c r="W3">
        <v>88297</v>
      </c>
      <c r="X3">
        <v>91843</v>
      </c>
      <c r="Y3">
        <v>94651</v>
      </c>
      <c r="Z3">
        <v>100218</v>
      </c>
      <c r="AA3">
        <v>103938</v>
      </c>
    </row>
    <row r="4" spans="1:27">
      <c r="A4" s="1" t="s">
        <v>3</v>
      </c>
      <c r="B4">
        <v>15737</v>
      </c>
      <c r="C4">
        <v>16391</v>
      </c>
      <c r="D4">
        <v>16969</v>
      </c>
      <c r="E4">
        <v>16584</v>
      </c>
      <c r="F4">
        <v>22455</v>
      </c>
      <c r="G4">
        <v>23963</v>
      </c>
      <c r="H4">
        <v>25704</v>
      </c>
      <c r="I4">
        <v>26865</v>
      </c>
      <c r="J4">
        <v>28435</v>
      </c>
      <c r="K4">
        <v>30375</v>
      </c>
      <c r="L4">
        <v>31814</v>
      </c>
      <c r="M4">
        <v>33594</v>
      </c>
      <c r="N4">
        <v>33069</v>
      </c>
      <c r="O4">
        <v>32119</v>
      </c>
      <c r="P4">
        <v>30142</v>
      </c>
      <c r="Q4">
        <v>28875</v>
      </c>
      <c r="R4">
        <v>29014</v>
      </c>
      <c r="S4">
        <v>29142</v>
      </c>
      <c r="T4">
        <v>30855</v>
      </c>
      <c r="U4">
        <v>32339</v>
      </c>
      <c r="V4">
        <v>33933</v>
      </c>
      <c r="W4">
        <v>35434</v>
      </c>
      <c r="X4">
        <v>36071</v>
      </c>
      <c r="Y4">
        <v>36725</v>
      </c>
      <c r="Z4">
        <v>38353</v>
      </c>
      <c r="AA4">
        <v>41044</v>
      </c>
    </row>
    <row r="5" spans="1:27">
      <c r="A5" s="1" t="s">
        <v>4</v>
      </c>
      <c r="B5">
        <v>3787</v>
      </c>
      <c r="C5">
        <v>3988</v>
      </c>
      <c r="D5">
        <v>4148</v>
      </c>
      <c r="E5">
        <v>3790</v>
      </c>
      <c r="F5">
        <v>8044</v>
      </c>
      <c r="G5">
        <v>9819</v>
      </c>
      <c r="H5">
        <v>10508</v>
      </c>
      <c r="I5">
        <v>10982</v>
      </c>
      <c r="J5">
        <v>11599</v>
      </c>
      <c r="K5">
        <v>12230</v>
      </c>
      <c r="L5">
        <v>12669</v>
      </c>
      <c r="M5">
        <v>13459</v>
      </c>
      <c r="N5">
        <v>12390</v>
      </c>
      <c r="O5">
        <v>11774</v>
      </c>
      <c r="P5">
        <v>11234</v>
      </c>
      <c r="Q5">
        <v>11455</v>
      </c>
      <c r="R5">
        <v>11425</v>
      </c>
      <c r="S5">
        <v>11455</v>
      </c>
      <c r="T5">
        <v>11923</v>
      </c>
      <c r="U5">
        <v>12255</v>
      </c>
      <c r="V5">
        <v>12665</v>
      </c>
      <c r="W5">
        <v>12890</v>
      </c>
      <c r="X5">
        <v>12908</v>
      </c>
      <c r="Y5">
        <v>13269</v>
      </c>
      <c r="Z5">
        <v>13509</v>
      </c>
      <c r="AA5">
        <v>14378</v>
      </c>
    </row>
    <row r="6" spans="1:27">
      <c r="A6" s="1" t="s">
        <v>5</v>
      </c>
      <c r="B6">
        <v>3101</v>
      </c>
      <c r="C6">
        <v>3274</v>
      </c>
      <c r="D6">
        <v>3271</v>
      </c>
      <c r="E6">
        <v>3104</v>
      </c>
      <c r="F6">
        <v>4920</v>
      </c>
      <c r="G6">
        <v>5427</v>
      </c>
      <c r="H6">
        <v>5892</v>
      </c>
      <c r="I6">
        <v>6161</v>
      </c>
      <c r="J6">
        <v>6341</v>
      </c>
      <c r="K6">
        <v>6656</v>
      </c>
      <c r="L6">
        <v>6860</v>
      </c>
      <c r="M6">
        <v>7102</v>
      </c>
      <c r="N6">
        <v>6502</v>
      </c>
      <c r="O6">
        <v>6029</v>
      </c>
      <c r="P6">
        <v>5778</v>
      </c>
      <c r="Q6">
        <v>6078</v>
      </c>
      <c r="R6">
        <v>5985</v>
      </c>
      <c r="S6">
        <v>6016</v>
      </c>
      <c r="T6">
        <v>6203</v>
      </c>
      <c r="U6">
        <v>6230</v>
      </c>
      <c r="V6">
        <v>6328</v>
      </c>
      <c r="W6">
        <v>6444</v>
      </c>
      <c r="X6">
        <v>6508</v>
      </c>
      <c r="Y6">
        <v>6633</v>
      </c>
      <c r="Z6">
        <v>6648</v>
      </c>
      <c r="AA6">
        <v>7089</v>
      </c>
    </row>
    <row r="7" spans="1:27">
      <c r="A7" s="1" t="s">
        <v>6</v>
      </c>
      <c r="B7">
        <v>1176</v>
      </c>
      <c r="C7">
        <v>1201</v>
      </c>
      <c r="D7">
        <v>1332</v>
      </c>
      <c r="E7">
        <v>1201</v>
      </c>
      <c r="F7">
        <v>1782</v>
      </c>
      <c r="G7">
        <v>1809</v>
      </c>
      <c r="H7">
        <v>1932</v>
      </c>
      <c r="I7">
        <v>1985</v>
      </c>
      <c r="J7">
        <v>2037</v>
      </c>
      <c r="K7">
        <v>2056</v>
      </c>
      <c r="L7">
        <v>2128</v>
      </c>
      <c r="M7">
        <v>2262</v>
      </c>
      <c r="N7">
        <v>2104</v>
      </c>
      <c r="O7">
        <v>1864</v>
      </c>
      <c r="P7">
        <v>1713</v>
      </c>
      <c r="Q7">
        <v>1815</v>
      </c>
      <c r="R7">
        <v>1757</v>
      </c>
      <c r="S7">
        <v>1756</v>
      </c>
      <c r="T7">
        <v>1722</v>
      </c>
      <c r="U7">
        <v>1842</v>
      </c>
      <c r="V7">
        <v>1885</v>
      </c>
      <c r="W7">
        <v>1939</v>
      </c>
      <c r="X7">
        <v>1905</v>
      </c>
      <c r="Y7">
        <v>1937</v>
      </c>
      <c r="Z7">
        <v>1993</v>
      </c>
      <c r="AA7">
        <v>2068</v>
      </c>
    </row>
    <row r="8" spans="1:27">
      <c r="A8" s="1" t="s">
        <v>7</v>
      </c>
      <c r="B8">
        <v>1156</v>
      </c>
      <c r="C8">
        <v>1263</v>
      </c>
      <c r="D8">
        <v>1188</v>
      </c>
      <c r="E8">
        <v>1109</v>
      </c>
      <c r="F8">
        <v>999</v>
      </c>
      <c r="G8">
        <v>1782</v>
      </c>
      <c r="H8">
        <v>1821</v>
      </c>
      <c r="I8">
        <v>1906</v>
      </c>
      <c r="J8">
        <v>1928</v>
      </c>
      <c r="K8">
        <v>2034</v>
      </c>
      <c r="L8">
        <v>2129</v>
      </c>
      <c r="M8">
        <v>2211</v>
      </c>
      <c r="N8">
        <v>2064</v>
      </c>
      <c r="O8">
        <v>1896</v>
      </c>
      <c r="P8">
        <v>1774</v>
      </c>
      <c r="Q8">
        <v>1796</v>
      </c>
      <c r="R8">
        <v>1756</v>
      </c>
      <c r="S8">
        <v>1752</v>
      </c>
      <c r="T8">
        <v>1849</v>
      </c>
      <c r="U8">
        <v>1848</v>
      </c>
      <c r="V8">
        <v>1879</v>
      </c>
      <c r="W8">
        <v>1932</v>
      </c>
      <c r="X8">
        <v>1918</v>
      </c>
      <c r="Y8">
        <v>1913</v>
      </c>
      <c r="Z8">
        <v>1847</v>
      </c>
      <c r="AA8">
        <v>1860</v>
      </c>
    </row>
    <row r="9" spans="1:27">
      <c r="A9" s="1" t="s">
        <v>8</v>
      </c>
      <c r="B9">
        <v>396</v>
      </c>
      <c r="C9">
        <v>419</v>
      </c>
      <c r="D9">
        <v>397</v>
      </c>
      <c r="E9">
        <v>364</v>
      </c>
      <c r="F9">
        <v>354</v>
      </c>
      <c r="G9">
        <v>457</v>
      </c>
      <c r="H9">
        <v>583</v>
      </c>
      <c r="I9">
        <v>550</v>
      </c>
      <c r="J9">
        <v>573</v>
      </c>
      <c r="K9">
        <v>583</v>
      </c>
      <c r="L9">
        <v>597</v>
      </c>
      <c r="M9">
        <v>647</v>
      </c>
      <c r="N9">
        <v>596</v>
      </c>
      <c r="O9">
        <v>593</v>
      </c>
      <c r="P9">
        <v>547</v>
      </c>
      <c r="Q9">
        <v>530</v>
      </c>
      <c r="R9">
        <v>523</v>
      </c>
      <c r="S9">
        <v>521</v>
      </c>
      <c r="T9">
        <v>511</v>
      </c>
      <c r="U9">
        <v>534</v>
      </c>
      <c r="V9">
        <v>542</v>
      </c>
      <c r="W9">
        <v>556</v>
      </c>
      <c r="X9">
        <v>549</v>
      </c>
      <c r="Y9">
        <v>584</v>
      </c>
      <c r="Z9">
        <v>602</v>
      </c>
      <c r="AA9">
        <v>617</v>
      </c>
    </row>
    <row r="10" spans="1:27">
      <c r="A10" s="1" t="s">
        <v>9</v>
      </c>
      <c r="B10">
        <v>296</v>
      </c>
      <c r="C10">
        <v>319</v>
      </c>
      <c r="D10">
        <v>304</v>
      </c>
      <c r="E10">
        <v>271</v>
      </c>
      <c r="F10">
        <v>304</v>
      </c>
      <c r="G10">
        <v>425</v>
      </c>
      <c r="H10">
        <v>451</v>
      </c>
      <c r="I10">
        <v>464</v>
      </c>
      <c r="J10">
        <v>469</v>
      </c>
      <c r="K10">
        <v>467</v>
      </c>
      <c r="L10">
        <v>490</v>
      </c>
      <c r="M10">
        <v>511</v>
      </c>
      <c r="N10">
        <v>484</v>
      </c>
      <c r="O10">
        <v>472</v>
      </c>
      <c r="P10">
        <v>450</v>
      </c>
      <c r="Q10">
        <v>417</v>
      </c>
      <c r="R10">
        <v>406</v>
      </c>
      <c r="S10">
        <v>405</v>
      </c>
      <c r="T10">
        <v>436</v>
      </c>
      <c r="U10">
        <v>468</v>
      </c>
      <c r="V10">
        <v>486</v>
      </c>
      <c r="W10">
        <v>474</v>
      </c>
      <c r="X10">
        <v>445</v>
      </c>
      <c r="Y10">
        <v>441</v>
      </c>
      <c r="Z10">
        <v>441</v>
      </c>
      <c r="AA10">
        <v>433</v>
      </c>
    </row>
    <row r="11" spans="1:27">
      <c r="A11" s="1" t="s">
        <v>10</v>
      </c>
      <c r="B11">
        <v>381</v>
      </c>
      <c r="C11">
        <v>405</v>
      </c>
      <c r="D11">
        <v>379</v>
      </c>
      <c r="E11">
        <v>341</v>
      </c>
      <c r="F11">
        <v>433</v>
      </c>
      <c r="G11">
        <v>520</v>
      </c>
      <c r="H11">
        <v>535</v>
      </c>
      <c r="I11">
        <v>560</v>
      </c>
      <c r="J11">
        <v>556</v>
      </c>
      <c r="K11">
        <v>562</v>
      </c>
      <c r="L11">
        <v>595</v>
      </c>
      <c r="M11">
        <v>602</v>
      </c>
      <c r="N11">
        <v>531</v>
      </c>
      <c r="O11">
        <v>525</v>
      </c>
      <c r="P11">
        <v>483</v>
      </c>
      <c r="Q11">
        <v>483</v>
      </c>
      <c r="R11">
        <v>481</v>
      </c>
      <c r="S11">
        <v>482</v>
      </c>
      <c r="T11">
        <v>489</v>
      </c>
      <c r="U11">
        <v>498</v>
      </c>
      <c r="V11">
        <v>538</v>
      </c>
      <c r="W11">
        <v>554</v>
      </c>
      <c r="X11">
        <v>573</v>
      </c>
      <c r="Y11">
        <v>573</v>
      </c>
      <c r="Z11">
        <v>544</v>
      </c>
      <c r="AA11">
        <v>553</v>
      </c>
    </row>
    <row r="12" spans="1:27">
      <c r="A12" s="1" t="s">
        <v>11</v>
      </c>
      <c r="B12">
        <v>107</v>
      </c>
      <c r="C12">
        <v>125</v>
      </c>
      <c r="D12">
        <v>105</v>
      </c>
      <c r="E12">
        <v>91</v>
      </c>
      <c r="F12">
        <v>129</v>
      </c>
      <c r="G12">
        <v>123</v>
      </c>
      <c r="H12">
        <v>135</v>
      </c>
      <c r="I12">
        <v>148</v>
      </c>
      <c r="J12">
        <v>148</v>
      </c>
      <c r="K12">
        <v>148</v>
      </c>
      <c r="L12">
        <v>154</v>
      </c>
      <c r="M12">
        <v>164</v>
      </c>
      <c r="N12">
        <v>154</v>
      </c>
      <c r="O12">
        <v>145</v>
      </c>
      <c r="P12">
        <v>147</v>
      </c>
      <c r="Q12">
        <v>145</v>
      </c>
      <c r="R12">
        <v>136</v>
      </c>
      <c r="S12">
        <v>138</v>
      </c>
      <c r="T12">
        <v>143</v>
      </c>
      <c r="U12">
        <v>147</v>
      </c>
      <c r="V12">
        <v>144</v>
      </c>
      <c r="W12">
        <v>145</v>
      </c>
      <c r="X12">
        <v>149</v>
      </c>
      <c r="Y12">
        <v>143</v>
      </c>
      <c r="Z12">
        <v>124</v>
      </c>
      <c r="AA12">
        <v>125</v>
      </c>
    </row>
    <row r="13" spans="1:27">
      <c r="A13" s="1" t="s">
        <v>12</v>
      </c>
      <c r="B13">
        <v>60</v>
      </c>
      <c r="C13">
        <v>56</v>
      </c>
      <c r="D13">
        <v>58</v>
      </c>
      <c r="E13">
        <v>51</v>
      </c>
      <c r="F13">
        <v>68</v>
      </c>
      <c r="G13">
        <v>62</v>
      </c>
      <c r="H13">
        <v>75</v>
      </c>
      <c r="I13">
        <v>75</v>
      </c>
      <c r="J13">
        <v>65</v>
      </c>
      <c r="K13">
        <v>72</v>
      </c>
      <c r="L13">
        <v>65</v>
      </c>
      <c r="M13">
        <v>60</v>
      </c>
      <c r="N13">
        <v>62</v>
      </c>
      <c r="O13">
        <v>60</v>
      </c>
      <c r="P13">
        <v>56</v>
      </c>
      <c r="Q13">
        <v>55</v>
      </c>
      <c r="R13">
        <v>51</v>
      </c>
      <c r="S13">
        <v>48</v>
      </c>
      <c r="T13">
        <v>56</v>
      </c>
      <c r="U13">
        <v>57</v>
      </c>
      <c r="V13">
        <v>60</v>
      </c>
      <c r="W13">
        <v>56</v>
      </c>
      <c r="X13">
        <v>59</v>
      </c>
      <c r="Y13">
        <v>58</v>
      </c>
      <c r="Z13">
        <v>56</v>
      </c>
      <c r="AA13">
        <v>62</v>
      </c>
    </row>
    <row r="14" spans="1:27">
      <c r="A14" s="1" t="s">
        <v>13</v>
      </c>
      <c r="B14">
        <v>38</v>
      </c>
      <c r="C14">
        <v>40</v>
      </c>
      <c r="D14">
        <v>42</v>
      </c>
      <c r="E14">
        <v>35</v>
      </c>
      <c r="F14">
        <v>56</v>
      </c>
      <c r="G14">
        <v>57</v>
      </c>
      <c r="H14">
        <v>64</v>
      </c>
      <c r="I14">
        <v>60</v>
      </c>
      <c r="J14">
        <v>56</v>
      </c>
      <c r="K14">
        <v>54</v>
      </c>
      <c r="L14">
        <v>60</v>
      </c>
      <c r="M14">
        <v>59</v>
      </c>
      <c r="N14">
        <v>62</v>
      </c>
      <c r="O14">
        <v>62</v>
      </c>
      <c r="P14">
        <v>60</v>
      </c>
      <c r="Q14">
        <v>59</v>
      </c>
      <c r="R14">
        <v>60</v>
      </c>
      <c r="S14">
        <v>60</v>
      </c>
      <c r="T14">
        <v>58</v>
      </c>
      <c r="U14">
        <v>57</v>
      </c>
      <c r="V14">
        <v>56</v>
      </c>
      <c r="W14">
        <v>58</v>
      </c>
      <c r="X14">
        <v>54</v>
      </c>
      <c r="Y14">
        <v>54</v>
      </c>
      <c r="Z14">
        <v>56</v>
      </c>
      <c r="AA14">
        <v>52</v>
      </c>
    </row>
    <row r="15" spans="1:27">
      <c r="A15" s="1" t="s">
        <v>14</v>
      </c>
      <c r="B15">
        <v>160148</v>
      </c>
      <c r="C15">
        <v>163236</v>
      </c>
      <c r="D15">
        <v>165561</v>
      </c>
      <c r="E15">
        <v>163426</v>
      </c>
      <c r="F15">
        <v>168123</v>
      </c>
      <c r="G15">
        <v>166181</v>
      </c>
      <c r="H15">
        <v>171092</v>
      </c>
      <c r="I15">
        <v>176403</v>
      </c>
      <c r="J15">
        <v>182644</v>
      </c>
      <c r="K15">
        <v>186107</v>
      </c>
      <c r="L15">
        <v>192199</v>
      </c>
      <c r="M15">
        <v>202407</v>
      </c>
      <c r="N15">
        <v>194025</v>
      </c>
      <c r="O15">
        <v>256441</v>
      </c>
      <c r="P15">
        <v>253121</v>
      </c>
      <c r="Q15">
        <v>247105</v>
      </c>
      <c r="R15">
        <v>250964</v>
      </c>
      <c r="S15">
        <v>251647</v>
      </c>
      <c r="T15">
        <v>273775</v>
      </c>
      <c r="U15">
        <v>296093</v>
      </c>
      <c r="V15">
        <v>314590</v>
      </c>
      <c r="W15">
        <v>325736</v>
      </c>
      <c r="X15">
        <v>335731</v>
      </c>
      <c r="Y15">
        <v>342456</v>
      </c>
      <c r="Z15">
        <v>353365</v>
      </c>
      <c r="AA15">
        <v>374332</v>
      </c>
    </row>
    <row r="17" spans="2:8">
      <c r="B17" t="s">
        <v>15</v>
      </c>
    </row>
    <row r="19" spans="2:8">
      <c r="B19" t="s">
        <v>16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</row>
    <row r="20" spans="2:8">
      <c r="B20">
        <v>1</v>
      </c>
      <c r="C20">
        <f t="shared" ref="C20:C33" ca="1" si="0">AVERAGE(B2:Z2)</f>
        <v>0</v>
      </c>
      <c r="D20">
        <f ca="1">MEDIAN(B2:Z2)</f>
        <v>0</v>
      </c>
      <c r="E20">
        <f ca="1">_xlfn.MODE.SNGL(B2:Z2)</f>
        <v>0</v>
      </c>
      <c r="F20">
        <f ca="1">MAX(B2:Z2) - MIN(B2:Z2)</f>
        <v>0</v>
      </c>
      <c r="G20">
        <f ca="1">_xlfn.STDEV.P(B2:Z2)</f>
        <v>0</v>
      </c>
    </row>
    <row r="21" spans="2:8">
      <c r="B21" s="2" t="s">
        <v>2</v>
      </c>
      <c r="C21">
        <f>AVERAGE(B3:AA3)</f>
        <v>66876.61538461539</v>
      </c>
      <c r="D21">
        <f>MEDIAN(B3:Z3)</f>
        <v>62008</v>
      </c>
      <c r="E21" t="str">
        <f>IFERROR(_xlfn.MODE.SNGL(B3:Z3), "No Mode")</f>
        <v>No Mode</v>
      </c>
      <c r="F21">
        <f t="shared" ref="F21:F33" si="1">MAX(B3:Z3) - MIN(B3:Z3)</f>
        <v>52574</v>
      </c>
      <c r="G21">
        <f t="shared" ref="G21:G33" si="2">_xlfn.STDEV.P(B3:Z3)</f>
        <v>15239.102492417327</v>
      </c>
    </row>
    <row r="22" spans="2:8">
      <c r="B22" s="2" t="s">
        <v>23</v>
      </c>
      <c r="C22">
        <f t="shared" si="0"/>
        <v>28598.28</v>
      </c>
      <c r="D22">
        <f>MEDIAN(B3:Z4)</f>
        <v>42998.5</v>
      </c>
      <c r="E22" t="str">
        <f>IFERROR(_xlfn.MODE.SNGL(B4:Z4), "No Mode")</f>
        <v>No Mode</v>
      </c>
      <c r="F22">
        <f t="shared" si="1"/>
        <v>22616</v>
      </c>
      <c r="G22">
        <f t="shared" si="2"/>
        <v>6479.8896504184386</v>
      </c>
    </row>
    <row r="23" spans="2:8">
      <c r="B23" t="s">
        <v>24</v>
      </c>
      <c r="C23">
        <f>AVERAGE(B5:Z5)</f>
        <v>10567</v>
      </c>
      <c r="D23">
        <f>MEDIAN(B5:Z5)</f>
        <v>11599</v>
      </c>
      <c r="E23">
        <f>IFERROR(_xlfn.MODE.SNGL(B5:Z5), "No Mode")</f>
        <v>11455</v>
      </c>
      <c r="F23">
        <f t="shared" si="1"/>
        <v>9722</v>
      </c>
      <c r="G23">
        <f t="shared" si="2"/>
        <v>3121.2632827110247</v>
      </c>
    </row>
    <row r="24" spans="2:8">
      <c r="B24" t="s">
        <v>25</v>
      </c>
      <c r="C24">
        <f t="shared" si="0"/>
        <v>5739.64</v>
      </c>
      <c r="D24">
        <f>MEDIAN(B6:Z6)</f>
        <v>6161</v>
      </c>
      <c r="E24" t="str">
        <f>IFERROR(_xlfn.MODE.SNGL(B6:Z6), "No Mode")</f>
        <v>No Mode</v>
      </c>
      <c r="F24">
        <f t="shared" si="1"/>
        <v>4001</v>
      </c>
      <c r="G24">
        <f t="shared" si="2"/>
        <v>1196.5611686829889</v>
      </c>
    </row>
    <row r="25" spans="2:8">
      <c r="B25" t="s">
        <v>26</v>
      </c>
      <c r="C25">
        <f t="shared" si="0"/>
        <v>1805.32</v>
      </c>
      <c r="D25">
        <f>MEDIAN(B7:Z7)</f>
        <v>1864</v>
      </c>
      <c r="E25">
        <f>IFERROR(_xlfn.MODE.SNGL(B7:Z7), "No Mode")</f>
        <v>1201</v>
      </c>
      <c r="F25">
        <f t="shared" si="1"/>
        <v>1086</v>
      </c>
      <c r="G25">
        <f t="shared" si="2"/>
        <v>284.92872371875745</v>
      </c>
    </row>
    <row r="26" spans="2:8">
      <c r="B26" t="s">
        <v>27</v>
      </c>
      <c r="C26">
        <f t="shared" si="0"/>
        <v>1750</v>
      </c>
      <c r="D26">
        <f>MEDIAN(B8:Z8)</f>
        <v>1848</v>
      </c>
      <c r="E26" t="str">
        <f>IFERROR(_xlfn.MODE.SNGL(B8:Z8), "No Mode")</f>
        <v>No Mode</v>
      </c>
      <c r="F26">
        <f t="shared" si="1"/>
        <v>1212</v>
      </c>
      <c r="G26">
        <f t="shared" si="2"/>
        <v>324.69370181757455</v>
      </c>
    </row>
    <row r="27" spans="2:8">
      <c r="B27" t="s">
        <v>28</v>
      </c>
      <c r="C27">
        <f t="shared" si="0"/>
        <v>524.32000000000005</v>
      </c>
      <c r="D27">
        <f>MEDIAN(B9:Z9)</f>
        <v>547</v>
      </c>
      <c r="E27">
        <f>IFERROR(_xlfn.MODE.SNGL(B9:Z9), "No Mode")</f>
        <v>583</v>
      </c>
      <c r="F27">
        <f t="shared" si="1"/>
        <v>293</v>
      </c>
      <c r="G27">
        <f t="shared" si="2"/>
        <v>78.858719238902182</v>
      </c>
    </row>
    <row r="28" spans="2:8">
      <c r="B28" t="s">
        <v>29</v>
      </c>
      <c r="C28">
        <f t="shared" si="0"/>
        <v>423.84</v>
      </c>
      <c r="D28">
        <f>MEDIAN(B10:Z10)</f>
        <v>445</v>
      </c>
      <c r="E28">
        <f>IFERROR(_xlfn.MODE.SNGL(B10:Z10), "No Mode")</f>
        <v>304</v>
      </c>
      <c r="F28">
        <f t="shared" si="1"/>
        <v>240</v>
      </c>
      <c r="G28">
        <f t="shared" si="2"/>
        <v>67.676690226399216</v>
      </c>
    </row>
    <row r="29" spans="2:8">
      <c r="B29" t="s">
        <v>30</v>
      </c>
      <c r="C29">
        <f t="shared" si="0"/>
        <v>504.92</v>
      </c>
      <c r="D29">
        <f>MEDIAN(B11:Z11)</f>
        <v>525</v>
      </c>
      <c r="E29">
        <f>IFERROR(_xlfn.MODE.SNGL(B11:Z11), "No Mode")</f>
        <v>483</v>
      </c>
      <c r="F29">
        <f t="shared" si="1"/>
        <v>261</v>
      </c>
      <c r="G29">
        <f t="shared" si="2"/>
        <v>68.863296464807718</v>
      </c>
    </row>
    <row r="30" spans="2:8">
      <c r="B30" t="s">
        <v>31</v>
      </c>
      <c r="C30">
        <f t="shared" si="0"/>
        <v>137.47999999999999</v>
      </c>
      <c r="D30">
        <f>MEDIAN(B12:Z12)</f>
        <v>144</v>
      </c>
      <c r="E30">
        <f>IFERROR(_xlfn.MODE.SNGL(B12:Z12), "No Mode")</f>
        <v>148</v>
      </c>
      <c r="F30">
        <f t="shared" si="1"/>
        <v>73</v>
      </c>
      <c r="G30">
        <f t="shared" si="2"/>
        <v>16.661620569440416</v>
      </c>
    </row>
    <row r="31" spans="2:8">
      <c r="B31" t="s">
        <v>32</v>
      </c>
      <c r="C31">
        <f t="shared" si="0"/>
        <v>60.04</v>
      </c>
      <c r="D31">
        <f>MEDIAN(B13:Z13)</f>
        <v>59</v>
      </c>
      <c r="E31">
        <f>IFERROR(_xlfn.MODE.SNGL(B13:Z13), "No Mode")</f>
        <v>56</v>
      </c>
      <c r="F31">
        <f t="shared" si="1"/>
        <v>27</v>
      </c>
      <c r="G31">
        <f t="shared" si="2"/>
        <v>6.767451514418112</v>
      </c>
    </row>
    <row r="32" spans="2:8">
      <c r="B32" t="s">
        <v>33</v>
      </c>
      <c r="C32">
        <f t="shared" si="0"/>
        <v>55.08</v>
      </c>
      <c r="D32">
        <f>MEDIAN(B14:Z14)</f>
        <v>57</v>
      </c>
      <c r="E32">
        <f>IFERROR(_xlfn.MODE.SNGL(B14:Z14), "No Mode")</f>
        <v>60</v>
      </c>
      <c r="F32">
        <f t="shared" si="1"/>
        <v>29</v>
      </c>
      <c r="G32">
        <f t="shared" si="2"/>
        <v>7.6206036506303096</v>
      </c>
    </row>
    <row r="33" spans="2:7">
      <c r="B33" t="s">
        <v>34</v>
      </c>
      <c r="C33">
        <f t="shared" si="0"/>
        <v>231703.04000000001</v>
      </c>
      <c r="D33">
        <f>MEDIAN(B15:Z15)</f>
        <v>202407</v>
      </c>
      <c r="E33" t="str">
        <f>IFERROR(_xlfn.MODE.SNGL(B15:Z15), "No Mode")</f>
        <v>No Mode</v>
      </c>
      <c r="F33">
        <f t="shared" si="1"/>
        <v>193217</v>
      </c>
      <c r="G33">
        <f t="shared" si="2"/>
        <v>64445.597718683624</v>
      </c>
    </row>
  </sheetData>
  <pageMargins left="0.25" right="0.25" top="0.75" bottom="0.75" header="0.3" footer="0.3"/>
  <pageSetup paperSize="9" fitToWidth="0" fitToHeight="0" orientation="landscape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davies</dc:creator>
  <cp:keywords/>
  <dc:description/>
  <cp:lastModifiedBy/>
  <cp:revision/>
  <dcterms:created xsi:type="dcterms:W3CDTF">2024-12-10T16:13:30Z</dcterms:created>
  <dcterms:modified xsi:type="dcterms:W3CDTF">2024-12-12T01:08:33Z</dcterms:modified>
  <cp:category/>
  <cp:contentStatus/>
</cp:coreProperties>
</file>