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WTSD\Academic Sessions\2018-2019\Assessment\L5 - Database Management Systems\"/>
    </mc:Choice>
  </mc:AlternateContent>
  <bookViews>
    <workbookView xWindow="0" yWindow="0" windowWidth="28800" windowHeight="12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F38" i="1" l="1"/>
  <c r="E38" i="1"/>
  <c r="F36" i="1"/>
  <c r="E36" i="1"/>
  <c r="F35" i="1"/>
  <c r="E35" i="1"/>
  <c r="F34" i="1"/>
  <c r="E34" i="1"/>
  <c r="F33" i="1"/>
  <c r="E33" i="1"/>
  <c r="F32" i="1"/>
  <c r="E32" i="1"/>
  <c r="F31" i="1"/>
  <c r="E31" i="1"/>
  <c r="F30" i="1"/>
  <c r="E30" i="1"/>
  <c r="F39" i="1" l="1"/>
  <c r="E39" i="1"/>
  <c r="F43" i="1"/>
  <c r="E43" i="1"/>
  <c r="F42" i="1"/>
  <c r="E42" i="1"/>
  <c r="G2" i="1" l="1"/>
  <c r="G34" i="1" l="1"/>
  <c r="G36" i="1" l="1"/>
  <c r="G43" i="1"/>
  <c r="G30" i="1"/>
  <c r="G31" i="1"/>
  <c r="G32" i="1"/>
  <c r="G33" i="1"/>
  <c r="G35" i="1"/>
  <c r="G42" i="1"/>
  <c r="G38" i="1"/>
  <c r="G39" i="1" l="1"/>
</calcChain>
</file>

<file path=xl/sharedStrings.xml><?xml version="1.0" encoding="utf-8"?>
<sst xmlns="http://schemas.openxmlformats.org/spreadsheetml/2006/main" count="118" uniqueCount="98">
  <si>
    <t>Student No.</t>
  </si>
  <si>
    <t>Firstname</t>
  </si>
  <si>
    <t>Surname</t>
  </si>
  <si>
    <t>Stream</t>
  </si>
  <si>
    <t>Coursework 1</t>
  </si>
  <si>
    <t>DAVIES</t>
  </si>
  <si>
    <t>EVANS</t>
  </si>
  <si>
    <t>1st</t>
  </si>
  <si>
    <t>Exceptional</t>
  </si>
  <si>
    <t>&gt;= 80%</t>
  </si>
  <si>
    <t>Excellent</t>
  </si>
  <si>
    <t>70 - 79%</t>
  </si>
  <si>
    <t>Very Good</t>
  </si>
  <si>
    <t>60 - 69%</t>
  </si>
  <si>
    <t>2.2</t>
  </si>
  <si>
    <t>Good</t>
  </si>
  <si>
    <t>50 - 59%</t>
  </si>
  <si>
    <t>3rd</t>
  </si>
  <si>
    <t>Satisfactory</t>
  </si>
  <si>
    <t>40 - 49%</t>
  </si>
  <si>
    <t>Fail</t>
  </si>
  <si>
    <t>30 - 39%</t>
  </si>
  <si>
    <t>&lt;= 29%</t>
  </si>
  <si>
    <t>No Submission</t>
  </si>
  <si>
    <t>Average</t>
  </si>
  <si>
    <t>Standard Deviation</t>
  </si>
  <si>
    <t>Overall</t>
  </si>
  <si>
    <t>Exam</t>
  </si>
  <si>
    <t>1650049/1</t>
  </si>
  <si>
    <t>1650352/1</t>
  </si>
  <si>
    <t>1651478/2</t>
  </si>
  <si>
    <t>1700481/1</t>
  </si>
  <si>
    <t>1701153/2</t>
  </si>
  <si>
    <t>1701574/1</t>
  </si>
  <si>
    <t>1701602/1</t>
  </si>
  <si>
    <t>1701603/1</t>
  </si>
  <si>
    <t>1701604/1</t>
  </si>
  <si>
    <t>1701633/1</t>
  </si>
  <si>
    <t>1701763/1</t>
  </si>
  <si>
    <t>1702256/1</t>
  </si>
  <si>
    <t>1702330/1</t>
  </si>
  <si>
    <t>1702463/1</t>
  </si>
  <si>
    <t>1703131/1</t>
  </si>
  <si>
    <t>1703645/1</t>
  </si>
  <si>
    <t>1704746/1</t>
  </si>
  <si>
    <t>1705136/1</t>
  </si>
  <si>
    <t>1705149/1</t>
  </si>
  <si>
    <t>1706594/2</t>
  </si>
  <si>
    <t>1708309/1</t>
  </si>
  <si>
    <t>1708455/1</t>
  </si>
  <si>
    <t>RABEA</t>
  </si>
  <si>
    <t>ABDURAHMAN</t>
  </si>
  <si>
    <t>JORDAN CHRISTOPHER DANIEL</t>
  </si>
  <si>
    <t>AUSTIN</t>
  </si>
  <si>
    <t>DYLAN</t>
  </si>
  <si>
    <t>RICHARD DEWI</t>
  </si>
  <si>
    <t>JOSHUA DAVID</t>
  </si>
  <si>
    <t>DANIEL MARK</t>
  </si>
  <si>
    <t>SCOTT ALEX</t>
  </si>
  <si>
    <t>SCOTT MICHAEL</t>
  </si>
  <si>
    <t>SARANN ELIZABETH</t>
  </si>
  <si>
    <t>LIAM JAMES</t>
  </si>
  <si>
    <t>DANIEL RHYS</t>
  </si>
  <si>
    <t>RUNA AMREEN</t>
  </si>
  <si>
    <t>WILLIAM HENRY</t>
  </si>
  <si>
    <t>MATTHEW DENE</t>
  </si>
  <si>
    <t>ANDREW JOHN EDWARD</t>
  </si>
  <si>
    <t>GABOR</t>
  </si>
  <si>
    <t>CALLUM MCCORLEY</t>
  </si>
  <si>
    <t>ASGAR</t>
  </si>
  <si>
    <t>MOHAMAD WAEL</t>
  </si>
  <si>
    <t>JAMES</t>
  </si>
  <si>
    <t>BENKADI</t>
  </si>
  <si>
    <t>IBRAHIM</t>
  </si>
  <si>
    <t>BAILEY</t>
  </si>
  <si>
    <t>HOOPER</t>
  </si>
  <si>
    <t>FORD</t>
  </si>
  <si>
    <t>HOWELLS</t>
  </si>
  <si>
    <t>MAINWARING</t>
  </si>
  <si>
    <t>STRANGE</t>
  </si>
  <si>
    <t>SALTER</t>
  </si>
  <si>
    <t>NEWMAN</t>
  </si>
  <si>
    <t>BIBI</t>
  </si>
  <si>
    <t>BAKER</t>
  </si>
  <si>
    <t>LEWINGTON</t>
  </si>
  <si>
    <t>COOPER</t>
  </si>
  <si>
    <t>JONAS</t>
  </si>
  <si>
    <t>CROSS</t>
  </si>
  <si>
    <t>ALI</t>
  </si>
  <si>
    <t>BAGHDADI</t>
  </si>
  <si>
    <t>MILLNS</t>
  </si>
  <si>
    <t>WEBSH</t>
  </si>
  <si>
    <t>SECSH</t>
  </si>
  <si>
    <t>CWDHND</t>
  </si>
  <si>
    <t>CWDSH</t>
  </si>
  <si>
    <t>MCOMPSECSH</t>
  </si>
  <si>
    <t>BISSH</t>
  </si>
  <si>
    <t>SECHND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</si>
</sst>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2" fontId="0" fillId="0" borderId="1" xfId="0" applyNumberFormat="1" applyBorder="1"/>
    <xf numFmtId="0" fontId="0" fillId="0" borderId="2" xfId="0" applyBorder="1"/>
    <xf numFmtId="2" fontId="1" fillId="0" borderId="3" xfId="0" applyNumberFormat="1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2" fontId="0" fillId="0" borderId="8" xfId="0" applyNumberFormat="1" applyBorder="1"/>
    <xf numFmtId="2" fontId="1" fillId="0" borderId="9" xfId="0" applyNumberFormat="1" applyFont="1" applyBorder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23" totalsRowShown="0" headerRowDxfId="0" headerRowBorderDxfId="9" tableBorderDxfId="10" totalsRowBorderDxfId="8">
  <autoFilter ref="A1:G23"/>
  <tableColumns count="7">
    <tableColumn id="1" name="Student No." dataDxfId="7"/>
    <tableColumn id="2" name="Firstname" dataDxfId="6"/>
    <tableColumn id="3" name="Surname" dataDxfId="5"/>
    <tableColumn id="4" name="Stream" dataDxfId="4"/>
    <tableColumn id="6" name="Coursework 1" dataDxfId="3"/>
    <tableColumn id="7" name="Exam" dataDxfId="2"/>
    <tableColumn id="8" name="Overall" dataDxfId="1">
      <calculatedColumnFormula>(0.5*E2)+(0.5*F2)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13" workbookViewId="0">
      <selection activeCell="K26" sqref="K26"/>
    </sheetView>
  </sheetViews>
  <sheetFormatPr defaultRowHeight="14.25" x14ac:dyDescent="0.45"/>
  <cols>
    <col min="1" max="1" width="12.3984375" customWidth="1"/>
    <col min="2" max="2" width="16.73046875" customWidth="1"/>
    <col min="3" max="3" width="16.59765625" customWidth="1"/>
    <col min="4" max="4" width="23" bestFit="1" customWidth="1"/>
    <col min="5" max="5" width="13.796875" customWidth="1"/>
    <col min="6" max="6" width="13.73046875" bestFit="1" customWidth="1"/>
    <col min="7" max="7" width="10.59765625" bestFit="1" customWidth="1"/>
  </cols>
  <sheetData>
    <row r="1" spans="1:7" x14ac:dyDescent="0.4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27</v>
      </c>
      <c r="G1" s="8" t="s">
        <v>26</v>
      </c>
    </row>
    <row r="2" spans="1:7" x14ac:dyDescent="0.45">
      <c r="A2" s="4" t="s">
        <v>28</v>
      </c>
      <c r="B2" s="1" t="s">
        <v>50</v>
      </c>
      <c r="C2" s="1" t="s">
        <v>72</v>
      </c>
      <c r="D2" s="1" t="s">
        <v>91</v>
      </c>
      <c r="E2" s="1">
        <v>0</v>
      </c>
      <c r="F2" s="3">
        <v>0</v>
      </c>
      <c r="G2" s="5">
        <f t="shared" ref="G2:G23" si="0">(0.5*E2)+(0.5*F2)</f>
        <v>0</v>
      </c>
    </row>
    <row r="3" spans="1:7" x14ac:dyDescent="0.45">
      <c r="A3" s="4" t="s">
        <v>29</v>
      </c>
      <c r="B3" s="1" t="s">
        <v>51</v>
      </c>
      <c r="C3" s="1" t="s">
        <v>73</v>
      </c>
      <c r="D3" s="1" t="s">
        <v>92</v>
      </c>
      <c r="E3" s="1">
        <v>0</v>
      </c>
      <c r="F3" s="3">
        <v>0</v>
      </c>
      <c r="G3" s="5">
        <f t="shared" si="0"/>
        <v>0</v>
      </c>
    </row>
    <row r="4" spans="1:7" x14ac:dyDescent="0.45">
      <c r="A4" s="4" t="s">
        <v>30</v>
      </c>
      <c r="B4" s="1" t="s">
        <v>52</v>
      </c>
      <c r="C4" s="1" t="s">
        <v>74</v>
      </c>
      <c r="D4" s="1" t="s">
        <v>93</v>
      </c>
      <c r="E4" s="1">
        <v>46.5</v>
      </c>
      <c r="F4" s="3">
        <v>40.666666666666664</v>
      </c>
      <c r="G4" s="5">
        <f t="shared" si="0"/>
        <v>43.583333333333329</v>
      </c>
    </row>
    <row r="5" spans="1:7" x14ac:dyDescent="0.45">
      <c r="A5" s="4" t="s">
        <v>31</v>
      </c>
      <c r="B5" s="1" t="s">
        <v>53</v>
      </c>
      <c r="C5" s="1" t="s">
        <v>75</v>
      </c>
      <c r="D5" s="1" t="s">
        <v>92</v>
      </c>
      <c r="E5" s="1">
        <v>88</v>
      </c>
      <c r="F5" s="3">
        <v>82</v>
      </c>
      <c r="G5" s="5">
        <f t="shared" si="0"/>
        <v>85</v>
      </c>
    </row>
    <row r="6" spans="1:7" x14ac:dyDescent="0.45">
      <c r="A6" s="4" t="s">
        <v>32</v>
      </c>
      <c r="B6" s="1" t="s">
        <v>54</v>
      </c>
      <c r="C6" s="1" t="s">
        <v>6</v>
      </c>
      <c r="D6" s="1" t="s">
        <v>92</v>
      </c>
      <c r="E6" s="1">
        <v>61</v>
      </c>
      <c r="F6" s="3">
        <v>65</v>
      </c>
      <c r="G6" s="5">
        <f t="shared" si="0"/>
        <v>63</v>
      </c>
    </row>
    <row r="7" spans="1:7" x14ac:dyDescent="0.45">
      <c r="A7" s="4" t="s">
        <v>33</v>
      </c>
      <c r="B7" s="1" t="s">
        <v>55</v>
      </c>
      <c r="C7" s="1" t="s">
        <v>5</v>
      </c>
      <c r="D7" s="1" t="s">
        <v>92</v>
      </c>
      <c r="E7" s="1">
        <v>62</v>
      </c>
      <c r="F7" s="3">
        <v>48.333333333333336</v>
      </c>
      <c r="G7" s="5">
        <f t="shared" si="0"/>
        <v>55.166666666666671</v>
      </c>
    </row>
    <row r="8" spans="1:7" x14ac:dyDescent="0.45">
      <c r="A8" s="4" t="s">
        <v>34</v>
      </c>
      <c r="B8" s="1" t="s">
        <v>56</v>
      </c>
      <c r="C8" s="1" t="s">
        <v>76</v>
      </c>
      <c r="D8" s="1" t="s">
        <v>94</v>
      </c>
      <c r="E8" s="1">
        <v>58</v>
      </c>
      <c r="F8" s="3">
        <v>62.666666666666664</v>
      </c>
      <c r="G8" s="5">
        <f t="shared" si="0"/>
        <v>60.333333333333329</v>
      </c>
    </row>
    <row r="9" spans="1:7" x14ac:dyDescent="0.45">
      <c r="A9" s="4" t="s">
        <v>35</v>
      </c>
      <c r="B9" s="1" t="s">
        <v>57</v>
      </c>
      <c r="C9" s="1" t="s">
        <v>5</v>
      </c>
      <c r="D9" s="1" t="s">
        <v>95</v>
      </c>
      <c r="E9" s="1">
        <v>58.5</v>
      </c>
      <c r="F9" s="3">
        <v>67.666666666666671</v>
      </c>
      <c r="G9" s="5">
        <f t="shared" si="0"/>
        <v>63.083333333333336</v>
      </c>
    </row>
    <row r="10" spans="1:7" x14ac:dyDescent="0.45">
      <c r="A10" s="4" t="s">
        <v>36</v>
      </c>
      <c r="B10" s="1" t="s">
        <v>58</v>
      </c>
      <c r="C10" s="1" t="s">
        <v>77</v>
      </c>
      <c r="D10" s="1" t="s">
        <v>95</v>
      </c>
      <c r="E10" s="1">
        <v>48.5</v>
      </c>
      <c r="F10" s="3">
        <v>50</v>
      </c>
      <c r="G10" s="5">
        <f t="shared" si="0"/>
        <v>49.25</v>
      </c>
    </row>
    <row r="11" spans="1:7" x14ac:dyDescent="0.45">
      <c r="A11" s="4" t="s">
        <v>37</v>
      </c>
      <c r="B11" s="1" t="s">
        <v>59</v>
      </c>
      <c r="C11" s="1" t="s">
        <v>78</v>
      </c>
      <c r="D11" s="1" t="s">
        <v>94</v>
      </c>
      <c r="E11" s="1">
        <v>28</v>
      </c>
      <c r="F11" s="3">
        <v>27.666666666666668</v>
      </c>
      <c r="G11" s="5">
        <f t="shared" si="0"/>
        <v>27.833333333333336</v>
      </c>
    </row>
    <row r="12" spans="1:7" x14ac:dyDescent="0.45">
      <c r="A12" s="4" t="s">
        <v>38</v>
      </c>
      <c r="B12" s="1" t="s">
        <v>60</v>
      </c>
      <c r="C12" s="1" t="s">
        <v>79</v>
      </c>
      <c r="D12" s="1" t="s">
        <v>92</v>
      </c>
      <c r="E12" s="1">
        <v>87</v>
      </c>
      <c r="F12" s="3">
        <v>60</v>
      </c>
      <c r="G12" s="5">
        <f t="shared" si="0"/>
        <v>73.5</v>
      </c>
    </row>
    <row r="13" spans="1:7" x14ac:dyDescent="0.45">
      <c r="A13" s="4" t="s">
        <v>39</v>
      </c>
      <c r="B13" s="1" t="s">
        <v>61</v>
      </c>
      <c r="C13" s="1" t="s">
        <v>80</v>
      </c>
      <c r="D13" s="1" t="s">
        <v>94</v>
      </c>
      <c r="E13" s="1">
        <v>62.5</v>
      </c>
      <c r="F13" s="3">
        <v>49.333333333333336</v>
      </c>
      <c r="G13" s="5">
        <f t="shared" si="0"/>
        <v>55.916666666666671</v>
      </c>
    </row>
    <row r="14" spans="1:7" x14ac:dyDescent="0.45">
      <c r="A14" s="4" t="s">
        <v>40</v>
      </c>
      <c r="B14" s="1" t="s">
        <v>62</v>
      </c>
      <c r="C14" s="1" t="s">
        <v>81</v>
      </c>
      <c r="D14" s="1" t="s">
        <v>94</v>
      </c>
      <c r="E14" s="1">
        <v>58.5</v>
      </c>
      <c r="F14" s="3">
        <v>45</v>
      </c>
      <c r="G14" s="5">
        <f t="shared" si="0"/>
        <v>51.75</v>
      </c>
    </row>
    <row r="15" spans="1:7" x14ac:dyDescent="0.45">
      <c r="A15" s="4" t="s">
        <v>41</v>
      </c>
      <c r="B15" s="1" t="s">
        <v>63</v>
      </c>
      <c r="C15" s="1" t="s">
        <v>82</v>
      </c>
      <c r="D15" s="1" t="s">
        <v>96</v>
      </c>
      <c r="E15" s="1">
        <v>74</v>
      </c>
      <c r="F15" s="3">
        <v>78</v>
      </c>
      <c r="G15" s="5">
        <f t="shared" si="0"/>
        <v>76</v>
      </c>
    </row>
    <row r="16" spans="1:7" x14ac:dyDescent="0.45">
      <c r="A16" s="4" t="s">
        <v>42</v>
      </c>
      <c r="B16" s="1" t="s">
        <v>64</v>
      </c>
      <c r="C16" s="1" t="s">
        <v>83</v>
      </c>
      <c r="D16" s="1" t="s">
        <v>95</v>
      </c>
      <c r="E16" s="1">
        <v>76</v>
      </c>
      <c r="F16" s="3">
        <v>65</v>
      </c>
      <c r="G16" s="5">
        <f t="shared" si="0"/>
        <v>70.5</v>
      </c>
    </row>
    <row r="17" spans="1:7" x14ac:dyDescent="0.45">
      <c r="A17" s="4" t="s">
        <v>43</v>
      </c>
      <c r="B17" s="1" t="s">
        <v>65</v>
      </c>
      <c r="C17" s="1" t="s">
        <v>84</v>
      </c>
      <c r="D17" s="1" t="s">
        <v>92</v>
      </c>
      <c r="E17" s="1">
        <v>90</v>
      </c>
      <c r="F17" s="3">
        <v>70.666666666666671</v>
      </c>
      <c r="G17" s="5">
        <f t="shared" si="0"/>
        <v>80.333333333333343</v>
      </c>
    </row>
    <row r="18" spans="1:7" x14ac:dyDescent="0.45">
      <c r="A18" s="4" t="s">
        <v>44</v>
      </c>
      <c r="B18" s="1" t="s">
        <v>66</v>
      </c>
      <c r="C18" s="1" t="s">
        <v>85</v>
      </c>
      <c r="D18" s="1" t="s">
        <v>92</v>
      </c>
      <c r="E18" s="1">
        <v>64.5</v>
      </c>
      <c r="F18" s="3">
        <v>55.333333333333336</v>
      </c>
      <c r="G18" s="5">
        <f t="shared" si="0"/>
        <v>59.916666666666671</v>
      </c>
    </row>
    <row r="19" spans="1:7" x14ac:dyDescent="0.45">
      <c r="A19" s="4" t="s">
        <v>45</v>
      </c>
      <c r="B19" s="1" t="s">
        <v>67</v>
      </c>
      <c r="C19" s="1" t="s">
        <v>86</v>
      </c>
      <c r="D19" s="1" t="s">
        <v>93</v>
      </c>
      <c r="E19" s="1">
        <v>78</v>
      </c>
      <c r="F19" s="3">
        <v>55.666666666666664</v>
      </c>
      <c r="G19" s="5">
        <f t="shared" si="0"/>
        <v>66.833333333333329</v>
      </c>
    </row>
    <row r="20" spans="1:7" x14ac:dyDescent="0.45">
      <c r="A20" s="4" t="s">
        <v>46</v>
      </c>
      <c r="B20" s="1" t="s">
        <v>68</v>
      </c>
      <c r="C20" s="1" t="s">
        <v>87</v>
      </c>
      <c r="D20" s="1" t="s">
        <v>92</v>
      </c>
      <c r="E20" s="1">
        <v>72.5</v>
      </c>
      <c r="F20" s="3">
        <v>65.333333333333329</v>
      </c>
      <c r="G20" s="5">
        <f t="shared" si="0"/>
        <v>68.916666666666657</v>
      </c>
    </row>
    <row r="21" spans="1:7" x14ac:dyDescent="0.45">
      <c r="A21" s="4" t="s">
        <v>47</v>
      </c>
      <c r="B21" s="1" t="s">
        <v>69</v>
      </c>
      <c r="C21" s="1" t="s">
        <v>88</v>
      </c>
      <c r="D21" s="1" t="s">
        <v>97</v>
      </c>
      <c r="E21" s="1">
        <v>58</v>
      </c>
      <c r="F21" s="3">
        <v>45.333333333333336</v>
      </c>
      <c r="G21" s="5">
        <f t="shared" si="0"/>
        <v>51.666666666666671</v>
      </c>
    </row>
    <row r="22" spans="1:7" x14ac:dyDescent="0.45">
      <c r="A22" s="4" t="s">
        <v>48</v>
      </c>
      <c r="B22" s="1" t="s">
        <v>70</v>
      </c>
      <c r="C22" s="1" t="s">
        <v>89</v>
      </c>
      <c r="D22" s="1" t="s">
        <v>95</v>
      </c>
      <c r="E22" s="1">
        <v>81</v>
      </c>
      <c r="F22" s="3">
        <v>60.666666666666664</v>
      </c>
      <c r="G22" s="5">
        <f t="shared" si="0"/>
        <v>70.833333333333329</v>
      </c>
    </row>
    <row r="23" spans="1:7" x14ac:dyDescent="0.45">
      <c r="A23" s="9" t="s">
        <v>49</v>
      </c>
      <c r="B23" s="10" t="s">
        <v>71</v>
      </c>
      <c r="C23" s="10" t="s">
        <v>90</v>
      </c>
      <c r="D23" s="10" t="s">
        <v>92</v>
      </c>
      <c r="E23" s="10">
        <v>88</v>
      </c>
      <c r="F23" s="11">
        <v>75</v>
      </c>
      <c r="G23" s="12">
        <f t="shared" si="0"/>
        <v>81.5</v>
      </c>
    </row>
    <row r="30" spans="1:7" x14ac:dyDescent="0.45">
      <c r="B30" s="1" t="s">
        <v>7</v>
      </c>
      <c r="C30" s="1" t="s">
        <v>8</v>
      </c>
      <c r="D30" s="1" t="s">
        <v>9</v>
      </c>
      <c r="E30" s="1">
        <f>COUNTIFS($E$2:$E$23,"&gt;=80")</f>
        <v>5</v>
      </c>
      <c r="F30" s="1">
        <f>COUNTIFS($F$2:$F$23,"&gt;=80")</f>
        <v>1</v>
      </c>
      <c r="G30" s="1">
        <f>COUNTIFS($G$2:$G$23,"&gt;=80")</f>
        <v>3</v>
      </c>
    </row>
    <row r="31" spans="1:7" x14ac:dyDescent="0.45">
      <c r="B31" s="1" t="s">
        <v>7</v>
      </c>
      <c r="C31" s="1" t="s">
        <v>10</v>
      </c>
      <c r="D31" s="1" t="s">
        <v>11</v>
      </c>
      <c r="E31" s="1">
        <f>COUNTIFS($E$2:$E$23,"&gt;=70",$E$2:$E$23,"&lt;80")</f>
        <v>4</v>
      </c>
      <c r="F31" s="1">
        <f>COUNTIFS($F$2:$F$23,"&gt;=70",$F$2:$F$23,"&lt;80")</f>
        <v>3</v>
      </c>
      <c r="G31" s="1">
        <f>COUNTIFS($G$2:$G$23,"&gt;=70",$G$2:$G$23,"&lt;80")</f>
        <v>4</v>
      </c>
    </row>
    <row r="32" spans="1:7" x14ac:dyDescent="0.45">
      <c r="B32" s="2">
        <v>2.1</v>
      </c>
      <c r="C32" s="1" t="s">
        <v>12</v>
      </c>
      <c r="D32" s="1" t="s">
        <v>13</v>
      </c>
      <c r="E32" s="1">
        <f>COUNTIFS($E$2:$E$23,"&gt;=60",$E$2:$E$23,"&lt;70")</f>
        <v>4</v>
      </c>
      <c r="F32" s="1">
        <f>COUNTIFS($F$2:$F$23,"&gt;=60",$F$2:$F$23,"&lt;70")</f>
        <v>7</v>
      </c>
      <c r="G32" s="1">
        <f>COUNTIFS($G$2:$G$23,"&gt;=60",$G$2:$G$23,"&lt;70")</f>
        <v>5</v>
      </c>
    </row>
    <row r="33" spans="2:7" x14ac:dyDescent="0.45">
      <c r="B33" s="1" t="s">
        <v>14</v>
      </c>
      <c r="C33" s="1" t="s">
        <v>15</v>
      </c>
      <c r="D33" s="1" t="s">
        <v>16</v>
      </c>
      <c r="E33" s="1">
        <f>COUNTIFS($E$2:$E$23,"&gt;=50",$E$2:$E$23,"&lt;60")</f>
        <v>4</v>
      </c>
      <c r="F33" s="1">
        <f>COUNTIFS($F$2:$F$23,"&gt;=50",$F$2:$F$23,"&lt;60")</f>
        <v>3</v>
      </c>
      <c r="G33" s="1">
        <f>COUNTIFS($G$2:$G$23,"&gt;=50",$G$2:$G$23,"&lt;60")</f>
        <v>5</v>
      </c>
    </row>
    <row r="34" spans="2:7" x14ac:dyDescent="0.45">
      <c r="B34" s="1" t="s">
        <v>17</v>
      </c>
      <c r="C34" s="1" t="s">
        <v>18</v>
      </c>
      <c r="D34" s="1" t="s">
        <v>19</v>
      </c>
      <c r="E34" s="1">
        <f>COUNTIFS($E$2:$E$23,"&gt;=40",$E$2:$E$23,"&lt;50")</f>
        <v>2</v>
      </c>
      <c r="F34" s="1">
        <f>COUNTIFS($F$2:$F$23,"&gt;=40",$F$2:$F$23,"&lt;50")</f>
        <v>5</v>
      </c>
      <c r="G34" s="1">
        <f>COUNTIFS($G$2:$G$23,"&gt;=40",$G$2:$G$23,"&lt;50")</f>
        <v>2</v>
      </c>
    </row>
    <row r="35" spans="2:7" x14ac:dyDescent="0.45">
      <c r="B35" s="1" t="s">
        <v>20</v>
      </c>
      <c r="C35" s="1" t="s">
        <v>20</v>
      </c>
      <c r="D35" s="1" t="s">
        <v>21</v>
      </c>
      <c r="E35" s="1">
        <f>COUNTIFS($E$2:$E$23,"&gt;=30",$E$2:$E$23,"&lt;40")</f>
        <v>0</v>
      </c>
      <c r="F35" s="1">
        <f>COUNTIFS($F$2:$F$23,"&gt;=30",$F$2:$F$23,"&lt;40")</f>
        <v>0</v>
      </c>
      <c r="G35" s="1">
        <f>COUNTIFS($G$2:$G$23,"&gt;=30",$G$2:$G$23,"&lt;40")</f>
        <v>0</v>
      </c>
    </row>
    <row r="36" spans="2:7" x14ac:dyDescent="0.45">
      <c r="B36" s="1" t="s">
        <v>20</v>
      </c>
      <c r="C36" s="1" t="s">
        <v>20</v>
      </c>
      <c r="D36" s="1" t="s">
        <v>22</v>
      </c>
      <c r="E36" s="1">
        <f>COUNTIFS($E$2:$E$23,"&gt;0",$E$2:$E$23,"&lt;30")</f>
        <v>1</v>
      </c>
      <c r="F36" s="1">
        <f>COUNTIFS($F$2:$F$23,"&gt;0",$F$2:$F$23,"&lt;30")</f>
        <v>1</v>
      </c>
      <c r="G36" s="1">
        <f>COUNTIFS($G$2:$G$23,"&gt;0",$G$2:$G$23,"&lt;30")</f>
        <v>1</v>
      </c>
    </row>
    <row r="37" spans="2:7" x14ac:dyDescent="0.45">
      <c r="B37" s="1"/>
      <c r="C37" s="1"/>
      <c r="D37" s="1"/>
      <c r="E37" s="1"/>
      <c r="F37" s="1"/>
      <c r="G37" s="1"/>
    </row>
    <row r="38" spans="2:7" x14ac:dyDescent="0.45">
      <c r="B38" s="1" t="s">
        <v>23</v>
      </c>
      <c r="C38" s="1"/>
      <c r="D38" s="1">
        <v>0</v>
      </c>
      <c r="E38" s="1">
        <f>COUNTIF(E2:E23, "0")</f>
        <v>2</v>
      </c>
      <c r="F38" s="1">
        <f>COUNTIF(F2:F23, "0")</f>
        <v>2</v>
      </c>
      <c r="G38" s="1">
        <f>COUNTIF(G2:G23, "0")</f>
        <v>2</v>
      </c>
    </row>
    <row r="39" spans="2:7" x14ac:dyDescent="0.45">
      <c r="B39" s="1"/>
      <c r="C39" s="1"/>
      <c r="D39" s="1"/>
      <c r="E39" s="1">
        <f>SUM(E30:E36)</f>
        <v>20</v>
      </c>
      <c r="F39" s="1">
        <f t="shared" ref="F39:G39" si="1">SUM(F30:F36)</f>
        <v>20</v>
      </c>
      <c r="G39" s="1">
        <f t="shared" si="1"/>
        <v>20</v>
      </c>
    </row>
    <row r="42" spans="2:7" x14ac:dyDescent="0.45">
      <c r="B42" s="1" t="s">
        <v>24</v>
      </c>
      <c r="C42" s="1"/>
      <c r="D42" s="1"/>
      <c r="E42" s="3">
        <f>AVERAGEIF(E2:E23, "&gt;0")</f>
        <v>67.025000000000006</v>
      </c>
      <c r="F42" s="3">
        <f>AVERAGEIF(F2:F23, "&gt;0")</f>
        <v>58.466666666666676</v>
      </c>
      <c r="G42" s="3">
        <f>AVERAGEIF(G2:G23, "&gt;0")</f>
        <v>62.745833333333337</v>
      </c>
    </row>
    <row r="43" spans="2:7" x14ac:dyDescent="0.45">
      <c r="B43" s="1" t="s">
        <v>25</v>
      </c>
      <c r="C43" s="1"/>
      <c r="D43" s="1"/>
      <c r="E43" s="3">
        <f>STDEVA(E2:E23)</f>
        <v>25.008234574571556</v>
      </c>
      <c r="F43" s="3">
        <f>STDEVA(F2:F23)</f>
        <v>21.502485957602723</v>
      </c>
      <c r="G43" s="3">
        <f>STDEVA(G2:G23)</f>
        <v>22.799487573142571</v>
      </c>
    </row>
  </sheetData>
  <sortState ref="A2:H23">
    <sortCondition ref="A2:A23"/>
    <sortCondition ref="C2:C23"/>
    <sortCondition ref="B2:B23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Kemi Ademoye</cp:lastModifiedBy>
  <dcterms:created xsi:type="dcterms:W3CDTF">2018-02-08T08:43:08Z</dcterms:created>
  <dcterms:modified xsi:type="dcterms:W3CDTF">2019-05-29T08:31:14Z</dcterms:modified>
</cp:coreProperties>
</file>