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2.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hidePivotFieldList="1"/>
  <mc:AlternateContent xmlns:mc="http://schemas.openxmlformats.org/markup-compatibility/2006">
    <mc:Choice Requires="x15">
      <x15ac:absPath xmlns:x15ac="http://schemas.microsoft.com/office/spreadsheetml/2010/11/ac" url="https://uowtsd-my.sharepoint.com/personal/mohamed_asim_uwtsd_ac_uk/Documents/CRP Converting research into Practice LCDB7010/"/>
    </mc:Choice>
  </mc:AlternateContent>
  <xr:revisionPtr revIDLastSave="0" documentId="8_{777FA18E-B4D1-4954-89E6-C6408A7206AD}" xr6:coauthVersionLast="47" xr6:coauthVersionMax="47" xr10:uidLastSave="{00000000-0000-0000-0000-000000000000}"/>
  <bookViews>
    <workbookView xWindow="-120" yWindow="-120" windowWidth="29040" windowHeight="15720" activeTab="3" xr2:uid="{82B26E86-70D0-0947-B2C1-D24353982A72}"/>
  </bookViews>
  <sheets>
    <sheet name="Questions" sheetId="15" r:id="rId1"/>
    <sheet name="Coding" sheetId="18" r:id="rId2"/>
    <sheet name="Chart worksheet" sheetId="17" r:id="rId3"/>
    <sheet name="Findings " sheetId="14" r:id="rId4"/>
  </sheets>
  <definedNames>
    <definedName name="_xlnm._FilterDatabase" localSheetId="2" hidden="1">'Chart worksheet'!$A$2:$L$22</definedName>
    <definedName name="_xlnm._FilterDatabase" localSheetId="1" hidden="1">Coding!$A$2:$L$22</definedName>
    <definedName name="_xlnm._FilterDatabase" localSheetId="3" hidden="1">'Findings '!#REF!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97" i="14" l="1"/>
  <c r="D96" i="14"/>
  <c r="D95" i="14"/>
  <c r="D94" i="14"/>
  <c r="D93" i="14"/>
  <c r="D92" i="14"/>
  <c r="D91" i="14"/>
  <c r="C74" i="17"/>
  <c r="C75" i="17"/>
  <c r="C76" i="17"/>
  <c r="C77" i="17"/>
  <c r="C78" i="17"/>
  <c r="C79" i="17"/>
  <c r="C80" i="17"/>
  <c r="D70" i="14"/>
  <c r="D69" i="14"/>
  <c r="D68" i="14"/>
  <c r="G57" i="17"/>
  <c r="G56" i="17"/>
  <c r="G55" i="17"/>
  <c r="D49" i="14"/>
  <c r="D48" i="14"/>
  <c r="C56" i="17"/>
  <c r="C55" i="17"/>
  <c r="D28" i="14"/>
  <c r="D27" i="14"/>
  <c r="D26" i="14"/>
  <c r="D25" i="14"/>
  <c r="D24" i="14"/>
  <c r="G32" i="17"/>
  <c r="G31" i="17"/>
  <c r="G30" i="17"/>
  <c r="G29" i="17"/>
  <c r="G28" i="17"/>
  <c r="D6" i="14"/>
  <c r="D5" i="14"/>
  <c r="C29" i="17"/>
  <c r="C28" i="17"/>
  <c r="K22" i="18"/>
  <c r="J22" i="18"/>
  <c r="I22" i="18"/>
  <c r="H22" i="18"/>
  <c r="G22" i="18"/>
  <c r="F22" i="18"/>
  <c r="E22" i="18"/>
  <c r="D22" i="18"/>
  <c r="L21" i="18"/>
  <c r="L20" i="18"/>
  <c r="L19" i="18"/>
  <c r="L18" i="18"/>
  <c r="L17" i="18"/>
  <c r="L16" i="18"/>
  <c r="L15" i="18"/>
  <c r="L14" i="18"/>
  <c r="L13" i="18"/>
  <c r="L12" i="18"/>
  <c r="L11" i="18"/>
  <c r="L10" i="18"/>
  <c r="L9" i="18"/>
  <c r="L8" i="18"/>
  <c r="L7" i="18"/>
  <c r="L6" i="18"/>
  <c r="L5" i="18"/>
  <c r="L4" i="18"/>
  <c r="L3" i="18"/>
  <c r="L4" i="17"/>
  <c r="L5" i="17"/>
  <c r="L6" i="17"/>
  <c r="L7" i="17"/>
  <c r="L8" i="17"/>
  <c r="L9" i="17"/>
  <c r="L10" i="17"/>
  <c r="L11" i="17"/>
  <c r="L12" i="17"/>
  <c r="L13" i="17"/>
  <c r="L14" i="17"/>
  <c r="L15" i="17"/>
  <c r="L16" i="17"/>
  <c r="L17" i="17"/>
  <c r="L18" i="17"/>
  <c r="L19" i="17"/>
  <c r="L20" i="17"/>
  <c r="L21" i="17"/>
  <c r="K22" i="17"/>
  <c r="J22" i="17"/>
  <c r="I22" i="17"/>
  <c r="H22" i="17"/>
  <c r="G22" i="17"/>
  <c r="F22" i="17"/>
  <c r="E22" i="17"/>
  <c r="D22" i="17"/>
  <c r="L3" i="17"/>
</calcChain>
</file>

<file path=xl/sharedStrings.xml><?xml version="1.0" encoding="utf-8"?>
<sst xmlns="http://schemas.openxmlformats.org/spreadsheetml/2006/main" count="421" uniqueCount="195">
  <si>
    <t>Q1</t>
  </si>
  <si>
    <t>UK offers better quality education and opprtunities</t>
  </si>
  <si>
    <t>A</t>
  </si>
  <si>
    <t xml:space="preserve">High quality in education systems.The duration of the course is shorter </t>
  </si>
  <si>
    <t xml:space="preserve">The UK offers high quality standard of education </t>
  </si>
  <si>
    <t>The UK education is well know worldwide for the high standard of the education</t>
  </si>
  <si>
    <t>The UK has the best education environment. Also one of my cousins is studying in the UK</t>
  </si>
  <si>
    <t>It was suggested from my father.</t>
  </si>
  <si>
    <t>B</t>
  </si>
  <si>
    <t>Q2</t>
  </si>
  <si>
    <t>Familliriarizing with a totally new education system including platforms, policies and rules</t>
  </si>
  <si>
    <t>C</t>
  </si>
  <si>
    <t>The university doesn’t have a well equpped physical library</t>
  </si>
  <si>
    <t>D</t>
  </si>
  <si>
    <t>University campus is very small</t>
  </si>
  <si>
    <t>I find the self-directed nature of UK academics challenging. It requires excellent time management. Language barrier and logical thinking.</t>
  </si>
  <si>
    <t>E</t>
  </si>
  <si>
    <t xml:space="preserve">Language, weather and food. </t>
  </si>
  <si>
    <t>Food</t>
  </si>
  <si>
    <t>G</t>
  </si>
  <si>
    <t>F</t>
  </si>
  <si>
    <t>Q3</t>
  </si>
  <si>
    <t>K</t>
  </si>
  <si>
    <t>H</t>
  </si>
  <si>
    <t>I</t>
  </si>
  <si>
    <t>J</t>
  </si>
  <si>
    <t>London is a fast paced city, feels lonely, very expensive, very cold.</t>
  </si>
  <si>
    <t>I have moved to the UK together with my family and I had so many challenges related to the settlement. Unstable weather, not good coffee, traveling distances, financai challenges because international students have extra living costs and are not allowed to work more than 20 hour a week. also tution fees are much higher than national students.</t>
  </si>
  <si>
    <t>N</t>
  </si>
  <si>
    <t>travel distances:transport</t>
  </si>
  <si>
    <t>M</t>
  </si>
  <si>
    <t>tution fees: financial</t>
  </si>
  <si>
    <t>L</t>
  </si>
  <si>
    <t>the weather has been a bid difficult to adjust ot , and the social norms are quite different from back home.</t>
  </si>
  <si>
    <t>culture shock, language barriers, financial challenges, academic differences, visa restrictions.</t>
  </si>
  <si>
    <t xml:space="preserve">culture shock:culture.  
 </t>
  </si>
  <si>
    <t>financial</t>
  </si>
  <si>
    <t>P</t>
  </si>
  <si>
    <t>Q4</t>
  </si>
  <si>
    <t>contacted and communicate with the well-being officers in the university.</t>
  </si>
  <si>
    <t>tried to reach the management team of the university for employment opportunities</t>
  </si>
  <si>
    <t>I am coping by organizing study groups and joining clubs to meet people and understand the culture</t>
  </si>
  <si>
    <t>Q</t>
  </si>
  <si>
    <t>I have had the support of family member living in the UK to face these challenges. Work remotly to reduce costs and have life balance. Weather affects my mood, but I try to walk or shopping. The coffee is not good so I brought my coffee machine.</t>
  </si>
  <si>
    <t>Keep communication with the university career team and the professor</t>
  </si>
  <si>
    <t>trying to socialize with the classmates, attending uni students events, check and participate in any community activities.</t>
  </si>
  <si>
    <t>Events and group:community support</t>
  </si>
  <si>
    <t>Q5</t>
  </si>
  <si>
    <t>it's expensive, but I was prepared for it. still budgeting is essential.</t>
  </si>
  <si>
    <t>expensive:expected</t>
  </si>
  <si>
    <t>R</t>
  </si>
  <si>
    <t xml:space="preserve">the cost of living is higher than I expected, </t>
  </si>
  <si>
    <t>high cost of living:not expected</t>
  </si>
  <si>
    <t>S</t>
  </si>
  <si>
    <t>education costs are as expected, but daily expenses are higher, especially transport.</t>
  </si>
  <si>
    <t>the tution fees are manegeable with my scholarship, but living costs are substancial.</t>
  </si>
  <si>
    <t>although I did research beforehand on the cost of living and educatin, I found that expenses were much higer, particualr in terms of rents, transportation and bills.</t>
  </si>
  <si>
    <t>the education fee is within the expectations whereas the cost of living is almost 10 times more expensive.</t>
  </si>
  <si>
    <t>Q6</t>
  </si>
  <si>
    <t>unless I am mistaken, there is no such services. As you mentioned, it could be a good idea for the university to think about it. I will propose it.</t>
  </si>
  <si>
    <t>Yes, my university offers a student support service, but its often overwhelmed and hard to get personalised help</t>
  </si>
  <si>
    <t>the university provides counselling and academic writing help, which have been quite helpful</t>
  </si>
  <si>
    <t>there are mentorship programs which I find very useful.</t>
  </si>
  <si>
    <t>as international students, the university offers support by providing information and other services upon request, which I have found to be very helpful.</t>
  </si>
  <si>
    <t>I have financial support for my education, but my costs not. There is support for counselling, medical, accommodaton and academic.</t>
  </si>
  <si>
    <t>Q7</t>
  </si>
  <si>
    <t>be mentally ready, things may not go as planned but stay focused.</t>
  </si>
  <si>
    <t>research extensively about the cost of living and academic culture before you come</t>
  </si>
  <si>
    <t xml:space="preserve">Research:Adapatibility </t>
  </si>
  <si>
    <t>prepare for the weather. It can really affect your mood and energy levels.</t>
  </si>
  <si>
    <t>before moving to the UK for studies, do thorough research, seek advice from friends, relatives or alumni regarding their experiences and challenges.balancing work, studies and family commitments simultaneously can be very challenging, therefore I would advise saving money and seeking support from family members.</t>
  </si>
  <si>
    <t xml:space="preserve">I advise them no to come to the UK in case you don’t have enough financial resources. </t>
  </si>
  <si>
    <t>improve your language for presentations and writing. Living in london is expensive than living outside.</t>
  </si>
  <si>
    <t>Q8</t>
  </si>
  <si>
    <t>I was used to extreme weather, but being in this country during winter is very difficult. I have to spend extra money for house bills, clothes and food. The cold interfers with my studies.</t>
  </si>
  <si>
    <t>come with an open mind and be prepared for a different educational approach.</t>
  </si>
  <si>
    <t>the initial adjustment period can be tough, but it gets better with time.</t>
  </si>
  <si>
    <t>try to keep a balance between academic and leisure to manage stress</t>
  </si>
  <si>
    <t>life balance:well-being</t>
  </si>
  <si>
    <t>it is a great opportunity if you get use to the environment</t>
  </si>
  <si>
    <t>culture changes</t>
  </si>
  <si>
    <t>Culture</t>
  </si>
  <si>
    <t>ID</t>
  </si>
  <si>
    <t>Code</t>
  </si>
  <si>
    <t>Financial</t>
  </si>
  <si>
    <t>O</t>
  </si>
  <si>
    <t xml:space="preserve">TOTAL </t>
  </si>
  <si>
    <t>Weather</t>
  </si>
  <si>
    <t>Adaptability</t>
  </si>
  <si>
    <t>TOTAL</t>
  </si>
  <si>
    <t xml:space="preserve">Q1. Why did you chose to study in the uk </t>
  </si>
  <si>
    <t>Group</t>
  </si>
  <si>
    <t>Category</t>
  </si>
  <si>
    <t>Subcategory</t>
  </si>
  <si>
    <t>Quality of education</t>
  </si>
  <si>
    <t>Quality of education, short duration course</t>
  </si>
  <si>
    <t>Family</t>
  </si>
  <si>
    <t>Relatives studying in the UK</t>
  </si>
  <si>
    <t>Father suggestion</t>
  </si>
  <si>
    <t xml:space="preserve">Q2. What are the challenges you are facing in adapting to UK academic/education System? </t>
  </si>
  <si>
    <t>Education system</t>
  </si>
  <si>
    <t>New education system, policies, rules</t>
  </si>
  <si>
    <t>Tight deadline for assigments.</t>
  </si>
  <si>
    <t xml:space="preserve">time management            </t>
  </si>
  <si>
    <t>poor facilities</t>
  </si>
  <si>
    <t xml:space="preserve">time management            
</t>
  </si>
  <si>
    <t>Other challanges</t>
  </si>
  <si>
    <t>Logical thinking</t>
  </si>
  <si>
    <t>Sociocultural</t>
  </si>
  <si>
    <t>Language barrier</t>
  </si>
  <si>
    <t>time management.</t>
  </si>
  <si>
    <t xml:space="preserve">Language      </t>
  </si>
  <si>
    <t>Q3. What are the challenges you are facing in adopting to the UK environment?</t>
  </si>
  <si>
    <t>Many challenges in culture, socializing, networking leading to mental issues.Financial challanges</t>
  </si>
  <si>
    <t xml:space="preserve">Finacial
</t>
  </si>
  <si>
    <t xml:space="preserve">culture </t>
  </si>
  <si>
    <t>Socializing, networking</t>
  </si>
  <si>
    <t>Mental issues</t>
  </si>
  <si>
    <t>Lonely feelings</t>
  </si>
  <si>
    <t>Very cold weather</t>
  </si>
  <si>
    <t>Expensive</t>
  </si>
  <si>
    <t>Difficult to find a job</t>
  </si>
  <si>
    <t>Unstable weather</t>
  </si>
  <si>
    <t>Bad coffee, food differences</t>
  </si>
  <si>
    <t>Settlement problem</t>
  </si>
  <si>
    <t>extra living costs</t>
  </si>
  <si>
    <t xml:space="preserve">difficult weather
</t>
  </si>
  <si>
    <t>different norms</t>
  </si>
  <si>
    <t>Making friends, socializing, new different culture.finding a part time job</t>
  </si>
  <si>
    <t>Socializing</t>
  </si>
  <si>
    <t>Language barriers</t>
  </si>
  <si>
    <t>academic differences</t>
  </si>
  <si>
    <t>visa restrictions</t>
  </si>
  <si>
    <t>Q4. How are you coping with these challenges?</t>
  </si>
  <si>
    <t>Support</t>
  </si>
  <si>
    <t>University Support</t>
  </si>
  <si>
    <t>Networking</t>
  </si>
  <si>
    <t>joining groups</t>
  </si>
  <si>
    <t>Family Support</t>
  </si>
  <si>
    <t>Working remotely</t>
  </si>
  <si>
    <t>working remotly</t>
  </si>
  <si>
    <t>Activities</t>
  </si>
  <si>
    <t>shopping, walking</t>
  </si>
  <si>
    <t>university career, communication proffesor</t>
  </si>
  <si>
    <t xml:space="preserve">classmates and groups                                      </t>
  </si>
  <si>
    <t>Q5. How do you feel about the cost of living and education in the UK compared to your expectation?</t>
  </si>
  <si>
    <t>Education as expected</t>
  </si>
  <si>
    <t>Cost of living Not Expected</t>
  </si>
  <si>
    <t>education fees</t>
  </si>
  <si>
    <t>high transport rates</t>
  </si>
  <si>
    <t xml:space="preserve">tution fees  
</t>
  </si>
  <si>
    <t>high cost of living</t>
  </si>
  <si>
    <t>Higher cost of living</t>
  </si>
  <si>
    <t>Q6. Is there any support services for you as an international student and how effective are those services?</t>
  </si>
  <si>
    <t>No support</t>
  </si>
  <si>
    <t>No university support for international students</t>
  </si>
  <si>
    <t>difficult, overwhelm</t>
  </si>
  <si>
    <t xml:space="preserve">Uni support provided </t>
  </si>
  <si>
    <t>academic support</t>
  </si>
  <si>
    <t>effective mentorships</t>
  </si>
  <si>
    <t>variety services</t>
  </si>
  <si>
    <t>Other Support</t>
  </si>
  <si>
    <t>financial, social</t>
  </si>
  <si>
    <t>Q7. What advice would you give to those who want to come to UK for studies?</t>
  </si>
  <si>
    <t>prepare to unexpected</t>
  </si>
  <si>
    <t>Adapatibility</t>
  </si>
  <si>
    <t>Prepare for the weather</t>
  </si>
  <si>
    <t xml:space="preserve">Research
</t>
  </si>
  <si>
    <t>Financial planning</t>
  </si>
  <si>
    <t>Save money</t>
  </si>
  <si>
    <t>Family support</t>
  </si>
  <si>
    <t>save money</t>
  </si>
  <si>
    <t>Improve your english</t>
  </si>
  <si>
    <t>presentation and writting language</t>
  </si>
  <si>
    <t>living in London is expensive</t>
  </si>
  <si>
    <t>Q8. Do you have anything else related to your challenges in UK ?</t>
  </si>
  <si>
    <t>weather problems</t>
  </si>
  <si>
    <t>bills, expenses</t>
  </si>
  <si>
    <t>Open mind</t>
  </si>
  <si>
    <t>Adjustment in time:</t>
  </si>
  <si>
    <t>get used to enviornment</t>
  </si>
  <si>
    <t>Categories</t>
  </si>
  <si>
    <t>1. Reason</t>
  </si>
  <si>
    <t>2. Challanges</t>
  </si>
  <si>
    <t>Other challenges</t>
  </si>
  <si>
    <t>3. Financial Expectations</t>
  </si>
  <si>
    <t>4. Support</t>
  </si>
  <si>
    <t>5. Recommendations</t>
  </si>
  <si>
    <t>Improve your English</t>
  </si>
  <si>
    <t>Reason</t>
  </si>
  <si>
    <t>Challanges</t>
  </si>
  <si>
    <t>Financial Expectations</t>
  </si>
  <si>
    <t>Recommendations</t>
  </si>
  <si>
    <t>Challenges that international students face during their studies in the UK</t>
  </si>
  <si>
    <t xml:space="preserve">Findings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</si>
</sst>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2"/>
      <color theme="1"/>
      <name val="Aptos Narrow"/>
      <family val="2"/>
      <scheme val="minor"/>
    </font>
    <font>
      <sz val="12"/>
      <color theme="1"/>
      <name val="Aptos Narrow"/>
      <family val="2"/>
      <scheme val="minor"/>
    </font>
    <font>
      <sz val="14"/>
      <color theme="1"/>
      <name val="Arial"/>
      <family val="2"/>
    </font>
    <font>
      <b/>
      <sz val="14"/>
      <color theme="1"/>
      <name val="Arial"/>
      <family val="2"/>
    </font>
    <font>
      <sz val="16"/>
      <color theme="1"/>
      <name val="Arial"/>
    </font>
    <font>
      <sz val="14"/>
      <color theme="1"/>
      <name val="Arial"/>
    </font>
    <font>
      <b/>
      <sz val="16"/>
      <color theme="1"/>
      <name val="Arial"/>
    </font>
    <font>
      <sz val="14"/>
      <color rgb="FF000000"/>
      <name val="Arial"/>
      <charset val="1"/>
    </font>
    <font>
      <b/>
      <sz val="12"/>
      <color theme="1"/>
      <name val="Aptos Narrow"/>
      <family val="2"/>
      <scheme val="minor"/>
    </font>
    <font>
      <sz val="12"/>
      <color rgb="FF000000"/>
      <name val="Aptos Narrow"/>
      <family val="2"/>
      <scheme val="minor"/>
    </font>
    <font>
      <b/>
      <sz val="12"/>
      <color rgb="FF000000"/>
      <name val="Aptos Narrow"/>
      <family val="2"/>
      <scheme val="minor"/>
    </font>
    <font>
      <sz val="12"/>
      <color rgb="FF000000"/>
      <name val="Aptos Narrow"/>
      <charset val="1"/>
    </font>
    <font>
      <b/>
      <sz val="12"/>
      <color rgb="FF000000"/>
      <name val="Aptos Narrow"/>
      <charset val="1"/>
    </font>
    <font>
      <sz val="25"/>
      <color theme="1"/>
      <name val="Aptos Narrow"/>
      <family val="2"/>
      <scheme val="minor"/>
    </font>
  </fonts>
  <fills count="6">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3" tint="0.749992370372631"/>
        <bgColor indexed="64"/>
      </patternFill>
    </fill>
  </fills>
  <borders count="6">
    <border>
      <left/>
      <right/>
      <top/>
      <bottom/>
      <diagonal/>
    </border>
    <border>
      <left/>
      <right/>
      <top style="thin">
        <color indexed="64"/>
      </top>
      <bottom style="double">
        <color indexed="64"/>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9" fontId="1" fillId="0" borderId="0" applyFont="0" applyFill="0" applyBorder="0" applyAlignment="0" applyProtection="0"/>
  </cellStyleXfs>
  <cellXfs count="4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wrapText="1"/>
    </xf>
    <xf numFmtId="0" fontId="2" fillId="0" borderId="0" xfId="0" applyFont="1" applyAlignment="1">
      <alignment vertical="top" wrapText="1"/>
    </xf>
    <xf numFmtId="0" fontId="2" fillId="0" borderId="0" xfId="0" applyFont="1" applyAlignment="1">
      <alignment vertical="top"/>
    </xf>
    <xf numFmtId="0" fontId="2" fillId="2" borderId="0" xfId="0" applyFont="1" applyFill="1"/>
    <xf numFmtId="9" fontId="2" fillId="0" borderId="0" xfId="1" applyFont="1"/>
    <xf numFmtId="0" fontId="4" fillId="0" borderId="0" xfId="0" applyFont="1" applyAlignment="1">
      <alignment wrapText="1"/>
    </xf>
    <xf numFmtId="0" fontId="5" fillId="0" borderId="0" xfId="0" applyFont="1"/>
    <xf numFmtId="0" fontId="7" fillId="0" borderId="0" xfId="0" applyFont="1"/>
    <xf numFmtId="0" fontId="0" fillId="0" borderId="1" xfId="0" applyBorder="1"/>
    <xf numFmtId="0" fontId="2" fillId="3" borderId="0" xfId="0" applyFont="1" applyFill="1"/>
    <xf numFmtId="0" fontId="3" fillId="3" borderId="0" xfId="0" applyFont="1" applyFill="1" applyAlignment="1">
      <alignment wrapText="1"/>
    </xf>
    <xf numFmtId="0" fontId="3" fillId="3" borderId="0" xfId="0" applyFont="1" applyFill="1"/>
    <xf numFmtId="0" fontId="0" fillId="3" borderId="0" xfId="0" applyFill="1"/>
    <xf numFmtId="0" fontId="6" fillId="3" borderId="0" xfId="0" applyFont="1" applyFill="1"/>
    <xf numFmtId="0" fontId="8" fillId="0" borderId="0" xfId="0" applyFont="1"/>
    <xf numFmtId="0" fontId="0" fillId="0" borderId="0" xfId="0" applyAlignment="1">
      <alignment horizontal="center"/>
    </xf>
    <xf numFmtId="0" fontId="3" fillId="3" borderId="0" xfId="0" applyFont="1" applyFill="1" applyAlignment="1">
      <alignment horizontal="center"/>
    </xf>
    <xf numFmtId="0" fontId="3" fillId="0" borderId="0" xfId="0" applyFont="1" applyAlignment="1">
      <alignment horizontal="center"/>
    </xf>
    <xf numFmtId="0" fontId="2" fillId="2" borderId="0" xfId="0" applyFont="1" applyFill="1" applyAlignment="1">
      <alignment horizontal="center"/>
    </xf>
    <xf numFmtId="0" fontId="2" fillId="0" borderId="0" xfId="0" applyFont="1" applyAlignment="1">
      <alignment horizontal="center" wrapText="1"/>
    </xf>
    <xf numFmtId="0" fontId="8" fillId="0" borderId="2" xfId="0" applyFont="1" applyBorder="1"/>
    <xf numFmtId="0" fontId="6" fillId="3" borderId="0" xfId="0" applyFont="1" applyFill="1" applyAlignment="1">
      <alignment horizontal="center"/>
    </xf>
    <xf numFmtId="0" fontId="3" fillId="3" borderId="0" xfId="0" applyFont="1" applyFill="1" applyAlignment="1">
      <alignment horizontal="center" wrapText="1"/>
    </xf>
    <xf numFmtId="0" fontId="2" fillId="0" borderId="0" xfId="0" applyFont="1" applyAlignment="1">
      <alignment horizontal="center" vertical="top" wrapText="1"/>
    </xf>
    <xf numFmtId="0" fontId="2" fillId="0" borderId="0" xfId="0" applyFont="1" applyAlignment="1">
      <alignment horizontal="center" vertical="top"/>
    </xf>
    <xf numFmtId="0" fontId="5" fillId="0" borderId="0" xfId="0" applyFont="1" applyAlignment="1">
      <alignment horizontal="center"/>
    </xf>
    <xf numFmtId="0" fontId="4" fillId="0" borderId="0" xfId="0" applyFont="1" applyAlignment="1">
      <alignment horizontal="center" wrapText="1"/>
    </xf>
    <xf numFmtId="9" fontId="0" fillId="0" borderId="0" xfId="0" applyNumberFormat="1"/>
    <xf numFmtId="0" fontId="0" fillId="4" borderId="0" xfId="0" applyFill="1"/>
    <xf numFmtId="9" fontId="0" fillId="4" borderId="0" xfId="0" applyNumberFormat="1" applyFill="1"/>
    <xf numFmtId="0" fontId="9" fillId="4" borderId="0" xfId="0" applyFont="1" applyFill="1"/>
    <xf numFmtId="9" fontId="9" fillId="4" borderId="0" xfId="0" applyNumberFormat="1" applyFont="1" applyFill="1"/>
    <xf numFmtId="0" fontId="9" fillId="0" borderId="0" xfId="0" applyFont="1"/>
    <xf numFmtId="9" fontId="9" fillId="0" borderId="0" xfId="0" applyNumberFormat="1" applyFont="1"/>
    <xf numFmtId="0" fontId="8" fillId="0" borderId="0" xfId="0" applyFont="1" applyAlignment="1">
      <alignment horizontal="right"/>
    </xf>
    <xf numFmtId="0" fontId="11" fillId="4" borderId="0" xfId="0" applyFont="1" applyFill="1"/>
    <xf numFmtId="0" fontId="8" fillId="5" borderId="0" xfId="0" applyFont="1" applyFill="1"/>
    <xf numFmtId="0" fontId="10" fillId="5" borderId="0" xfId="0" applyFont="1" applyFill="1"/>
    <xf numFmtId="0" fontId="12" fillId="5" borderId="0" xfId="0" applyFont="1" applyFill="1"/>
    <xf numFmtId="0" fontId="13" fillId="0" borderId="0" xfId="0" applyFont="1" applyAlignment="1">
      <alignment horizontal="center"/>
    </xf>
    <xf numFmtId="0" fontId="13" fillId="5" borderId="3" xfId="0" applyFont="1" applyFill="1" applyBorder="1" applyAlignment="1">
      <alignment horizontal="center"/>
    </xf>
    <xf numFmtId="0" fontId="13" fillId="5" borderId="4" xfId="0" applyFont="1" applyFill="1" applyBorder="1" applyAlignment="1">
      <alignment horizontal="center"/>
    </xf>
    <xf numFmtId="0" fontId="13" fillId="5" borderId="5" xfId="0" applyFont="1" applyFill="1" applyBorder="1" applyAlignment="1">
      <alignment horizontal="center"/>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rgbClr val="404040"/>
                </a:solidFill>
                <a:latin typeface="+mn-lt"/>
                <a:ea typeface="+mn-ea"/>
                <a:cs typeface="+mn-cs"/>
              </a:defRPr>
            </a:pPr>
            <a:r>
              <a:rPr lang="en-US"/>
              <a:t>Reason for studying in the UK</a:t>
            </a:r>
          </a:p>
        </c:rich>
      </c:tx>
      <c:overlay val="0"/>
      <c:spPr>
        <a:noFill/>
        <a:ln>
          <a:noFill/>
        </a:ln>
        <a:effectLst/>
      </c:spPr>
      <c:txPr>
        <a:bodyPr rot="0" spcFirstLastPara="1" vertOverflow="ellipsis" vert="horz" wrap="square" anchor="ctr" anchorCtr="1"/>
        <a:lstStyle/>
        <a:p>
          <a:pPr>
            <a:defRPr sz="1400" b="0" i="0" u="none" strike="noStrike" kern="1200" spc="0" baseline="0">
              <a:solidFill>
                <a:srgbClr val="404040"/>
              </a:solidFill>
              <a:latin typeface="+mn-lt"/>
              <a:ea typeface="+mn-ea"/>
              <a:cs typeface="+mn-cs"/>
            </a:defRPr>
          </a:pPr>
          <a:endParaRPr lang="en-US"/>
        </a:p>
      </c:txPr>
    </c:title>
    <c:autoTitleDeleted val="0"/>
    <c:plotArea>
      <c:layout/>
      <c:pieChart>
        <c:varyColors val="1"/>
        <c:ser>
          <c:idx val="0"/>
          <c:order val="0"/>
          <c:tx>
            <c:v/>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1-828A-478E-BDDC-59A325EB1CD0}"/>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828A-478E-BDDC-59A325EB1CD0}"/>
              </c:ext>
            </c:extLst>
          </c:dPt>
          <c:dLbls>
            <c:spPr>
              <a:noFill/>
              <a:ln>
                <a:noFill/>
              </a:ln>
              <a:effectLst/>
            </c:spPr>
            <c:txPr>
              <a:bodyPr rot="0" spcFirstLastPara="1" vertOverflow="ellipsis" vert="horz" wrap="square" lIns="38100" tIns="19050" rIns="38100" bIns="19050" anchor="ctr" anchorCtr="1">
                <a:spAutoFit/>
              </a:bodyPr>
              <a:lstStyle/>
              <a:p>
                <a:pPr>
                  <a:defRPr sz="1600" b="0" i="0" u="none" strike="noStrike" kern="1200" baseline="0">
                    <a:solidFill>
                      <a:srgbClr val="FFFFFF"/>
                    </a:solidFill>
                    <a:latin typeface="+mn-lt"/>
                    <a:ea typeface="+mn-ea"/>
                    <a:cs typeface="+mn-cs"/>
                  </a:defRPr>
                </a:pPr>
                <a:endParaRPr lang="en-US"/>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'Chart worksheet'!$B$28:$B$29</c:f>
              <c:strCache>
                <c:ptCount val="2"/>
                <c:pt idx="0">
                  <c:v>Quality of education</c:v>
                </c:pt>
                <c:pt idx="1">
                  <c:v>Family</c:v>
                </c:pt>
              </c:strCache>
            </c:strRef>
          </c:cat>
          <c:val>
            <c:numRef>
              <c:f>'Chart worksheet'!$C$28:$C$29</c:f>
              <c:numCache>
                <c:formatCode>0%</c:formatCode>
                <c:ptCount val="2"/>
                <c:pt idx="0">
                  <c:v>0.7142857142857143</c:v>
                </c:pt>
                <c:pt idx="1">
                  <c:v>0.2857142857142857</c:v>
                </c:pt>
              </c:numCache>
            </c:numRef>
          </c:val>
          <c:extLst>
            <c:ext xmlns:c16="http://schemas.microsoft.com/office/drawing/2014/chart" uri="{C3380CC4-5D6E-409C-BE32-E72D297353CC}">
              <c16:uniqueId val="{00000001-09B4-4749-B677-AAB2C2E86D90}"/>
            </c:ext>
          </c:extLst>
        </c:ser>
        <c:dLbls>
          <c:showLegendKey val="0"/>
          <c:showVal val="0"/>
          <c:showCatName val="0"/>
          <c:showSerName val="0"/>
          <c:showPercent val="0"/>
          <c:showBubbleSize val="0"/>
          <c:showLeaderLines val="1"/>
        </c:dLbls>
        <c:firstSliceAng val="0"/>
      </c:pieChart>
      <c:spPr>
        <a:noFill/>
        <a:ln>
          <a:noFill/>
        </a:ln>
        <a:effectLst/>
      </c:spPr>
    </c:plotArea>
    <c:legend>
      <c:legendPos val="b"/>
      <c:overlay val="1"/>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Challanges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v>Field2</c:v>
          </c:tx>
          <c:spPr>
            <a:solidFill>
              <a:schemeClr val="accent1"/>
            </a:solidFill>
            <a:ln>
              <a:noFill/>
            </a:ln>
            <a:effectLst/>
          </c:spPr>
          <c:invertIfNegative val="0"/>
          <c:cat>
            <c:strRef>
              <c:f>'Chart worksheet'!$F$28:$F$32</c:f>
              <c:strCache>
                <c:ptCount val="5"/>
                <c:pt idx="0">
                  <c:v>Education system</c:v>
                </c:pt>
                <c:pt idx="1">
                  <c:v>Sociocultural</c:v>
                </c:pt>
                <c:pt idx="2">
                  <c:v>Weather</c:v>
                </c:pt>
                <c:pt idx="3">
                  <c:v>Financial</c:v>
                </c:pt>
                <c:pt idx="4">
                  <c:v>Other challenges</c:v>
                </c:pt>
              </c:strCache>
            </c:strRef>
          </c:cat>
          <c:val>
            <c:numRef>
              <c:f>'Chart worksheet'!$G$28:$G$32</c:f>
              <c:numCache>
                <c:formatCode>0%</c:formatCode>
                <c:ptCount val="5"/>
                <c:pt idx="0">
                  <c:v>0.17499999999999999</c:v>
                </c:pt>
                <c:pt idx="1">
                  <c:v>0.45</c:v>
                </c:pt>
                <c:pt idx="2">
                  <c:v>0.125</c:v>
                </c:pt>
                <c:pt idx="3">
                  <c:v>0.17499999999999999</c:v>
                </c:pt>
                <c:pt idx="4">
                  <c:v>7.4999999999999997E-2</c:v>
                </c:pt>
              </c:numCache>
            </c:numRef>
          </c:val>
          <c:extLst>
            <c:ext xmlns:c16="http://schemas.microsoft.com/office/drawing/2014/chart" uri="{C3380CC4-5D6E-409C-BE32-E72D297353CC}">
              <c16:uniqueId val="{E91AEFE3-2540-4B11-B7A2-E114E6318AE9}"/>
            </c:ext>
          </c:extLst>
        </c:ser>
        <c:dLbls>
          <c:showLegendKey val="0"/>
          <c:showVal val="0"/>
          <c:showCatName val="0"/>
          <c:showSerName val="0"/>
          <c:showPercent val="0"/>
          <c:showBubbleSize val="0"/>
        </c:dLbls>
        <c:gapWidth val="33"/>
        <c:overlap val="-30"/>
        <c:axId val="263926280"/>
        <c:axId val="367050760"/>
      </c:barChart>
      <c:catAx>
        <c:axId val="26392628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67050760"/>
        <c:crosses val="autoZero"/>
        <c:auto val="1"/>
        <c:lblAlgn val="ctr"/>
        <c:lblOffset val="100"/>
        <c:noMultiLvlLbl val="0"/>
      </c:catAx>
      <c:valAx>
        <c:axId val="36705076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Field2</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6392628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Financial Expectations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0"/>
          <c:order val="0"/>
          <c:spPr>
            <a:solidFill>
              <a:schemeClr val="accent1"/>
            </a:solidFill>
            <a:ln>
              <a:noFill/>
            </a:ln>
            <a:effectLst/>
          </c:spPr>
          <c:invertIfNegative val="0"/>
          <c:cat>
            <c:strRef>
              <c:f>'Chart worksheet'!$B$55:$B$56</c:f>
              <c:strCache>
                <c:ptCount val="2"/>
                <c:pt idx="0">
                  <c:v>Education as expected</c:v>
                </c:pt>
                <c:pt idx="1">
                  <c:v>Cost of living Not Expected</c:v>
                </c:pt>
              </c:strCache>
            </c:strRef>
          </c:cat>
          <c:val>
            <c:numRef>
              <c:f>'Chart worksheet'!$C$55:$C$56</c:f>
              <c:numCache>
                <c:formatCode>0%</c:formatCode>
                <c:ptCount val="2"/>
                <c:pt idx="0">
                  <c:v>0.44444444444444442</c:v>
                </c:pt>
                <c:pt idx="1">
                  <c:v>0.55555555555555558</c:v>
                </c:pt>
              </c:numCache>
            </c:numRef>
          </c:val>
          <c:extLst>
            <c:ext xmlns:c16="http://schemas.microsoft.com/office/drawing/2014/chart" uri="{C3380CC4-5D6E-409C-BE32-E72D297353CC}">
              <c16:uniqueId val="{00000000-4A71-40F0-89AC-3B656EF3A8AC}"/>
            </c:ext>
          </c:extLst>
        </c:ser>
        <c:dLbls>
          <c:showLegendKey val="0"/>
          <c:showVal val="0"/>
          <c:showCatName val="0"/>
          <c:showSerName val="0"/>
          <c:showPercent val="0"/>
          <c:showBubbleSize val="0"/>
        </c:dLbls>
        <c:gapWidth val="182"/>
        <c:axId val="179910664"/>
        <c:axId val="179920904"/>
      </c:barChart>
      <c:catAx>
        <c:axId val="179910664"/>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79920904"/>
        <c:crosses val="autoZero"/>
        <c:auto val="1"/>
        <c:lblAlgn val="ctr"/>
        <c:lblOffset val="100"/>
        <c:noMultiLvlLbl val="0"/>
      </c:catAx>
      <c:valAx>
        <c:axId val="179920904"/>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991066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Support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E74A-4C31-BC1B-5B29CCC81547}"/>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E74A-4C31-BC1B-5B29CCC81547}"/>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E74A-4C31-BC1B-5B29CCC81547}"/>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FFFFFF"/>
                    </a:solidFill>
                    <a:latin typeface="+mn-lt"/>
                    <a:ea typeface="+mn-ea"/>
                    <a:cs typeface="+mn-cs"/>
                  </a:defRPr>
                </a:pPr>
                <a:endParaRPr lang="en-US"/>
              </a:p>
            </c:txPr>
            <c:showLegendKey val="0"/>
            <c:showVal val="1"/>
            <c:showCatName val="1"/>
            <c:showSerName val="0"/>
            <c:showPercent val="0"/>
            <c:showBubbleSize val="0"/>
            <c:separator>
</c:separator>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'Chart worksheet'!$F$55:$F$57</c:f>
              <c:strCache>
                <c:ptCount val="3"/>
                <c:pt idx="0">
                  <c:v>No support</c:v>
                </c:pt>
                <c:pt idx="1">
                  <c:v>Uni support provided </c:v>
                </c:pt>
                <c:pt idx="2">
                  <c:v>Other Support</c:v>
                </c:pt>
              </c:strCache>
            </c:strRef>
          </c:cat>
          <c:val>
            <c:numRef>
              <c:f>'Chart worksheet'!$G$55:$G$57</c:f>
              <c:numCache>
                <c:formatCode>0%</c:formatCode>
                <c:ptCount val="3"/>
                <c:pt idx="0">
                  <c:v>0.33333333333333331</c:v>
                </c:pt>
                <c:pt idx="1">
                  <c:v>0.5</c:v>
                </c:pt>
                <c:pt idx="2">
                  <c:v>0.16666666666666666</c:v>
                </c:pt>
              </c:numCache>
            </c:numRef>
          </c:val>
          <c:extLst>
            <c:ext xmlns:c16="http://schemas.microsoft.com/office/drawing/2014/chart" uri="{C3380CC4-5D6E-409C-BE32-E72D297353CC}">
              <c16:uniqueId val="{00000006-E74A-4C31-BC1B-5B29CCC81547}"/>
            </c:ext>
          </c:extLst>
        </c:ser>
        <c:dLbls>
          <c:showLegendKey val="0"/>
          <c:showVal val="0"/>
          <c:showCatName val="0"/>
          <c:showSerName val="0"/>
          <c:showPercent val="0"/>
          <c:showBubbleSize val="0"/>
          <c:showLeaderLines val="1"/>
        </c:dLbls>
        <c:firstSliceAng val="0"/>
      </c:pieChart>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Recommendations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0"/>
          <c:order val="0"/>
          <c:spPr>
            <a:solidFill>
              <a:schemeClr val="accent1"/>
            </a:solidFill>
            <a:ln>
              <a:noFill/>
            </a:ln>
            <a:effectLst/>
          </c:spPr>
          <c:invertIfNegative val="0"/>
          <c:cat>
            <c:strRef>
              <c:f>'Chart worksheet'!$B$74:$B$80</c:f>
              <c:strCache>
                <c:ptCount val="7"/>
                <c:pt idx="0">
                  <c:v>Support</c:v>
                </c:pt>
                <c:pt idx="1">
                  <c:v>Networking</c:v>
                </c:pt>
                <c:pt idx="2">
                  <c:v>Working remotely</c:v>
                </c:pt>
                <c:pt idx="3">
                  <c:v>Activities</c:v>
                </c:pt>
                <c:pt idx="4">
                  <c:v>Adaptability</c:v>
                </c:pt>
                <c:pt idx="5">
                  <c:v>Financial planning</c:v>
                </c:pt>
                <c:pt idx="6">
                  <c:v>Improve your English</c:v>
                </c:pt>
              </c:strCache>
            </c:strRef>
          </c:cat>
          <c:val>
            <c:numRef>
              <c:f>'Chart worksheet'!$C$74:$C$80</c:f>
              <c:numCache>
                <c:formatCode>0%</c:formatCode>
                <c:ptCount val="7"/>
                <c:pt idx="0">
                  <c:v>0.27777777777777779</c:v>
                </c:pt>
                <c:pt idx="1">
                  <c:v>0.16666666666666666</c:v>
                </c:pt>
                <c:pt idx="2">
                  <c:v>5.5555555555555552E-2</c:v>
                </c:pt>
                <c:pt idx="3">
                  <c:v>5.5555555555555552E-2</c:v>
                </c:pt>
                <c:pt idx="4">
                  <c:v>0.22222222222222221</c:v>
                </c:pt>
                <c:pt idx="5">
                  <c:v>0.16666666666666666</c:v>
                </c:pt>
                <c:pt idx="6">
                  <c:v>5.5555555555555552E-2</c:v>
                </c:pt>
              </c:numCache>
            </c:numRef>
          </c:val>
          <c:extLst>
            <c:ext xmlns:c16="http://schemas.microsoft.com/office/drawing/2014/chart" uri="{C3380CC4-5D6E-409C-BE32-E72D297353CC}">
              <c16:uniqueId val="{00000000-4BB2-4386-A743-3821862926C8}"/>
            </c:ext>
          </c:extLst>
        </c:ser>
        <c:dLbls>
          <c:showLegendKey val="0"/>
          <c:showVal val="0"/>
          <c:showCatName val="0"/>
          <c:showSerName val="0"/>
          <c:showPercent val="0"/>
          <c:showBubbleSize val="0"/>
        </c:dLbls>
        <c:gapWidth val="182"/>
        <c:axId val="162814472"/>
        <c:axId val="179935240"/>
      </c:barChart>
      <c:catAx>
        <c:axId val="162814472"/>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9935240"/>
        <c:crosses val="autoZero"/>
        <c:auto val="1"/>
        <c:lblAlgn val="ctr"/>
        <c:lblOffset val="100"/>
        <c:noMultiLvlLbl val="0"/>
      </c:catAx>
      <c:valAx>
        <c:axId val="179935240"/>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281447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rgbClr val="404040"/>
                </a:solidFill>
                <a:latin typeface="+mn-lt"/>
                <a:ea typeface="+mn-ea"/>
                <a:cs typeface="+mn-cs"/>
              </a:defRPr>
            </a:pPr>
            <a:r>
              <a:rPr lang="en-US"/>
              <a:t>Reason for studying in the UK</a:t>
            </a:r>
          </a:p>
        </c:rich>
      </c:tx>
      <c:overlay val="0"/>
      <c:spPr>
        <a:noFill/>
        <a:ln>
          <a:noFill/>
        </a:ln>
        <a:effectLst/>
      </c:spPr>
      <c:txPr>
        <a:bodyPr rot="0" spcFirstLastPara="1" vertOverflow="ellipsis" vert="horz" wrap="square" anchor="ctr" anchorCtr="1"/>
        <a:lstStyle/>
        <a:p>
          <a:pPr>
            <a:defRPr sz="1400" b="0" i="0" u="none" strike="noStrike" kern="1200" spc="0" baseline="0">
              <a:solidFill>
                <a:srgbClr val="404040"/>
              </a:solidFill>
              <a:latin typeface="+mn-lt"/>
              <a:ea typeface="+mn-ea"/>
              <a:cs typeface="+mn-cs"/>
            </a:defRPr>
          </a:pPr>
          <a:endParaRPr lang="en-US"/>
        </a:p>
      </c:txPr>
    </c:title>
    <c:autoTitleDeleted val="0"/>
    <c:plotArea>
      <c:layout/>
      <c:pieChart>
        <c:varyColors val="1"/>
        <c:ser>
          <c:idx val="0"/>
          <c:order val="0"/>
          <c:tx>
            <c:v/>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1-D7BE-4CFD-9B87-A5F9DD085174}"/>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D7BE-4CFD-9B87-A5F9DD085174}"/>
              </c:ext>
            </c:extLst>
          </c:dPt>
          <c:dLbls>
            <c:spPr>
              <a:noFill/>
              <a:ln>
                <a:noFill/>
              </a:ln>
              <a:effectLst/>
            </c:spPr>
            <c:txPr>
              <a:bodyPr rot="0" spcFirstLastPara="1" vertOverflow="ellipsis" vert="horz" wrap="square" lIns="38100" tIns="19050" rIns="38100" bIns="19050" anchor="ctr" anchorCtr="1">
                <a:spAutoFit/>
              </a:bodyPr>
              <a:lstStyle/>
              <a:p>
                <a:pPr>
                  <a:defRPr sz="1600" b="0" i="0" u="none" strike="noStrike" kern="1200" baseline="0">
                    <a:solidFill>
                      <a:srgbClr val="FFFFFF"/>
                    </a:solidFill>
                    <a:latin typeface="+mn-lt"/>
                    <a:ea typeface="+mn-ea"/>
                    <a:cs typeface="+mn-cs"/>
                  </a:defRPr>
                </a:pPr>
                <a:endParaRPr lang="en-US"/>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'Chart worksheet'!$B$28:$B$29</c:f>
              <c:strCache>
                <c:ptCount val="2"/>
                <c:pt idx="0">
                  <c:v>Quality of education</c:v>
                </c:pt>
                <c:pt idx="1">
                  <c:v>Family</c:v>
                </c:pt>
              </c:strCache>
            </c:strRef>
          </c:cat>
          <c:val>
            <c:numRef>
              <c:f>'Chart worksheet'!$C$28:$C$29</c:f>
              <c:numCache>
                <c:formatCode>0%</c:formatCode>
                <c:ptCount val="2"/>
                <c:pt idx="0">
                  <c:v>0.7142857142857143</c:v>
                </c:pt>
                <c:pt idx="1">
                  <c:v>0.2857142857142857</c:v>
                </c:pt>
              </c:numCache>
            </c:numRef>
          </c:val>
          <c:extLst>
            <c:ext xmlns:c16="http://schemas.microsoft.com/office/drawing/2014/chart" uri="{C3380CC4-5D6E-409C-BE32-E72D297353CC}">
              <c16:uniqueId val="{00000004-D7BE-4CFD-9B87-A5F9DD085174}"/>
            </c:ext>
          </c:extLst>
        </c:ser>
        <c:dLbls>
          <c:showLegendKey val="0"/>
          <c:showVal val="0"/>
          <c:showCatName val="0"/>
          <c:showSerName val="0"/>
          <c:showPercent val="0"/>
          <c:showBubbleSize val="0"/>
          <c:showLeaderLines val="1"/>
        </c:dLbls>
        <c:firstSliceAng val="0"/>
      </c:pieChart>
      <c:spPr>
        <a:noFill/>
        <a:ln>
          <a:noFill/>
        </a:ln>
        <a:effectLst/>
      </c:spPr>
    </c:plotArea>
    <c:legend>
      <c:legendPos val="b"/>
      <c:overlay val="1"/>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Challanges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v>Field2</c:v>
          </c:tx>
          <c:spPr>
            <a:solidFill>
              <a:schemeClr val="accent1"/>
            </a:solidFill>
            <a:ln>
              <a:noFill/>
            </a:ln>
            <a:effectLst/>
          </c:spPr>
          <c:invertIfNegative val="0"/>
          <c:cat>
            <c:strRef>
              <c:f>'Chart worksheet'!$F$28:$F$32</c:f>
              <c:strCache>
                <c:ptCount val="5"/>
                <c:pt idx="0">
                  <c:v>Education system</c:v>
                </c:pt>
                <c:pt idx="1">
                  <c:v>Sociocultural</c:v>
                </c:pt>
                <c:pt idx="2">
                  <c:v>Weather</c:v>
                </c:pt>
                <c:pt idx="3">
                  <c:v>Financial</c:v>
                </c:pt>
                <c:pt idx="4">
                  <c:v>Other challenges</c:v>
                </c:pt>
              </c:strCache>
            </c:strRef>
          </c:cat>
          <c:val>
            <c:numRef>
              <c:f>'Chart worksheet'!$G$28:$G$32</c:f>
              <c:numCache>
                <c:formatCode>0%</c:formatCode>
                <c:ptCount val="5"/>
                <c:pt idx="0">
                  <c:v>0.17499999999999999</c:v>
                </c:pt>
                <c:pt idx="1">
                  <c:v>0.45</c:v>
                </c:pt>
                <c:pt idx="2">
                  <c:v>0.125</c:v>
                </c:pt>
                <c:pt idx="3">
                  <c:v>0.17499999999999999</c:v>
                </c:pt>
                <c:pt idx="4">
                  <c:v>7.4999999999999997E-2</c:v>
                </c:pt>
              </c:numCache>
            </c:numRef>
          </c:val>
          <c:extLst>
            <c:ext xmlns:c16="http://schemas.microsoft.com/office/drawing/2014/chart" uri="{C3380CC4-5D6E-409C-BE32-E72D297353CC}">
              <c16:uniqueId val="{00000000-8C16-4CA5-A47F-003908E0124E}"/>
            </c:ext>
          </c:extLst>
        </c:ser>
        <c:dLbls>
          <c:showLegendKey val="0"/>
          <c:showVal val="0"/>
          <c:showCatName val="0"/>
          <c:showSerName val="0"/>
          <c:showPercent val="0"/>
          <c:showBubbleSize val="0"/>
        </c:dLbls>
        <c:gapWidth val="33"/>
        <c:overlap val="-30"/>
        <c:axId val="263926280"/>
        <c:axId val="367050760"/>
      </c:barChart>
      <c:catAx>
        <c:axId val="26392628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67050760"/>
        <c:crosses val="autoZero"/>
        <c:auto val="1"/>
        <c:lblAlgn val="ctr"/>
        <c:lblOffset val="100"/>
        <c:noMultiLvlLbl val="0"/>
      </c:catAx>
      <c:valAx>
        <c:axId val="36705076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Field2</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6392628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Financial Expectations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0"/>
          <c:order val="0"/>
          <c:spPr>
            <a:solidFill>
              <a:schemeClr val="accent1"/>
            </a:solidFill>
            <a:ln>
              <a:noFill/>
            </a:ln>
            <a:effectLst/>
          </c:spPr>
          <c:invertIfNegative val="0"/>
          <c:cat>
            <c:strRef>
              <c:f>'Chart worksheet'!$B$55:$B$56</c:f>
              <c:strCache>
                <c:ptCount val="2"/>
                <c:pt idx="0">
                  <c:v>Education as expected</c:v>
                </c:pt>
                <c:pt idx="1">
                  <c:v>Cost of living Not Expected</c:v>
                </c:pt>
              </c:strCache>
            </c:strRef>
          </c:cat>
          <c:val>
            <c:numRef>
              <c:f>'Chart worksheet'!$C$55:$C$56</c:f>
              <c:numCache>
                <c:formatCode>0%</c:formatCode>
                <c:ptCount val="2"/>
                <c:pt idx="0">
                  <c:v>0.44444444444444442</c:v>
                </c:pt>
                <c:pt idx="1">
                  <c:v>0.55555555555555558</c:v>
                </c:pt>
              </c:numCache>
            </c:numRef>
          </c:val>
          <c:extLst>
            <c:ext xmlns:c16="http://schemas.microsoft.com/office/drawing/2014/chart" uri="{C3380CC4-5D6E-409C-BE32-E72D297353CC}">
              <c16:uniqueId val="{00000000-FFC5-4E1F-B003-E2D443725282}"/>
            </c:ext>
          </c:extLst>
        </c:ser>
        <c:dLbls>
          <c:showLegendKey val="0"/>
          <c:showVal val="0"/>
          <c:showCatName val="0"/>
          <c:showSerName val="0"/>
          <c:showPercent val="0"/>
          <c:showBubbleSize val="0"/>
        </c:dLbls>
        <c:gapWidth val="182"/>
        <c:axId val="179910664"/>
        <c:axId val="179920904"/>
      </c:barChart>
      <c:catAx>
        <c:axId val="179910664"/>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79920904"/>
        <c:crosses val="autoZero"/>
        <c:auto val="1"/>
        <c:lblAlgn val="ctr"/>
        <c:lblOffset val="100"/>
        <c:noMultiLvlLbl val="0"/>
      </c:catAx>
      <c:valAx>
        <c:axId val="179920904"/>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991066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Support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DB20-4DD0-B182-7E8A5EAAE5B9}"/>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DB20-4DD0-B182-7E8A5EAAE5B9}"/>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DB20-4DD0-B182-7E8A5EAAE5B9}"/>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FFFFFF"/>
                    </a:solidFill>
                    <a:latin typeface="+mn-lt"/>
                    <a:ea typeface="+mn-ea"/>
                    <a:cs typeface="+mn-cs"/>
                  </a:defRPr>
                </a:pPr>
                <a:endParaRPr lang="en-US"/>
              </a:p>
            </c:txPr>
            <c:showLegendKey val="0"/>
            <c:showVal val="1"/>
            <c:showCatName val="1"/>
            <c:showSerName val="0"/>
            <c:showPercent val="0"/>
            <c:showBubbleSize val="0"/>
            <c:separator>
</c:separator>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'Chart worksheet'!$F$55:$F$57</c:f>
              <c:strCache>
                <c:ptCount val="3"/>
                <c:pt idx="0">
                  <c:v>No support</c:v>
                </c:pt>
                <c:pt idx="1">
                  <c:v>Uni support provided </c:v>
                </c:pt>
                <c:pt idx="2">
                  <c:v>Other Support</c:v>
                </c:pt>
              </c:strCache>
            </c:strRef>
          </c:cat>
          <c:val>
            <c:numRef>
              <c:f>'Chart worksheet'!$G$55:$G$57</c:f>
              <c:numCache>
                <c:formatCode>0%</c:formatCode>
                <c:ptCount val="3"/>
                <c:pt idx="0">
                  <c:v>0.33333333333333331</c:v>
                </c:pt>
                <c:pt idx="1">
                  <c:v>0.5</c:v>
                </c:pt>
                <c:pt idx="2">
                  <c:v>0.16666666666666666</c:v>
                </c:pt>
              </c:numCache>
            </c:numRef>
          </c:val>
          <c:extLst>
            <c:ext xmlns:c16="http://schemas.microsoft.com/office/drawing/2014/chart" uri="{C3380CC4-5D6E-409C-BE32-E72D297353CC}">
              <c16:uniqueId val="{00000006-DB20-4DD0-B182-7E8A5EAAE5B9}"/>
            </c:ext>
          </c:extLst>
        </c:ser>
        <c:dLbls>
          <c:showLegendKey val="0"/>
          <c:showVal val="0"/>
          <c:showCatName val="0"/>
          <c:showSerName val="0"/>
          <c:showPercent val="0"/>
          <c:showBubbleSize val="0"/>
          <c:showLeaderLines val="1"/>
        </c:dLbls>
        <c:firstSliceAng val="0"/>
      </c:pieChart>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Recommendations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0"/>
          <c:order val="0"/>
          <c:spPr>
            <a:solidFill>
              <a:schemeClr val="accent1"/>
            </a:solidFill>
            <a:ln>
              <a:noFill/>
            </a:ln>
            <a:effectLst/>
          </c:spPr>
          <c:invertIfNegative val="0"/>
          <c:cat>
            <c:strRef>
              <c:f>'Chart worksheet'!$B$74:$B$80</c:f>
              <c:strCache>
                <c:ptCount val="7"/>
                <c:pt idx="0">
                  <c:v>Support</c:v>
                </c:pt>
                <c:pt idx="1">
                  <c:v>Networking</c:v>
                </c:pt>
                <c:pt idx="2">
                  <c:v>Working remotely</c:v>
                </c:pt>
                <c:pt idx="3">
                  <c:v>Activities</c:v>
                </c:pt>
                <c:pt idx="4">
                  <c:v>Adaptability</c:v>
                </c:pt>
                <c:pt idx="5">
                  <c:v>Financial planning</c:v>
                </c:pt>
                <c:pt idx="6">
                  <c:v>Improve your English</c:v>
                </c:pt>
              </c:strCache>
            </c:strRef>
          </c:cat>
          <c:val>
            <c:numRef>
              <c:f>'Chart worksheet'!$C$74:$C$80</c:f>
              <c:numCache>
                <c:formatCode>0%</c:formatCode>
                <c:ptCount val="7"/>
                <c:pt idx="0">
                  <c:v>0.27777777777777779</c:v>
                </c:pt>
                <c:pt idx="1">
                  <c:v>0.16666666666666666</c:v>
                </c:pt>
                <c:pt idx="2">
                  <c:v>5.5555555555555552E-2</c:v>
                </c:pt>
                <c:pt idx="3">
                  <c:v>5.5555555555555552E-2</c:v>
                </c:pt>
                <c:pt idx="4">
                  <c:v>0.22222222222222221</c:v>
                </c:pt>
                <c:pt idx="5">
                  <c:v>0.16666666666666666</c:v>
                </c:pt>
                <c:pt idx="6">
                  <c:v>5.5555555555555552E-2</c:v>
                </c:pt>
              </c:numCache>
            </c:numRef>
          </c:val>
          <c:extLst>
            <c:ext xmlns:c16="http://schemas.microsoft.com/office/drawing/2014/chart" uri="{C3380CC4-5D6E-409C-BE32-E72D297353CC}">
              <c16:uniqueId val="{00000000-FCEA-4B86-A10B-2AB0AEAA4131}"/>
            </c:ext>
          </c:extLst>
        </c:ser>
        <c:dLbls>
          <c:showLegendKey val="0"/>
          <c:showVal val="0"/>
          <c:showCatName val="0"/>
          <c:showSerName val="0"/>
          <c:showPercent val="0"/>
          <c:showBubbleSize val="0"/>
        </c:dLbls>
        <c:gapWidth val="182"/>
        <c:axId val="162814472"/>
        <c:axId val="179935240"/>
      </c:barChart>
      <c:catAx>
        <c:axId val="162814472"/>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9935240"/>
        <c:crosses val="autoZero"/>
        <c:auto val="1"/>
        <c:lblAlgn val="ctr"/>
        <c:lblOffset val="100"/>
        <c:noMultiLvlLbl val="0"/>
      </c:catAx>
      <c:valAx>
        <c:axId val="179935240"/>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281447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5" Type="http://schemas.openxmlformats.org/officeDocument/2006/relationships/chart" Target="../charts/chart5.xml"/><Relationship Id="rId4" Type="http://schemas.openxmlformats.org/officeDocument/2006/relationships/chart" Target="../charts/chart4.xml"/></Relationships>
</file>

<file path=xl/drawings/_rels/drawing2.xml.rels><?xml version="1.0" encoding="UTF-8" standalone="yes"?>
<Relationships xmlns="http://schemas.openxmlformats.org/package/2006/relationships"><Relationship Id="rId3" Type="http://schemas.openxmlformats.org/officeDocument/2006/relationships/chart" Target="../charts/chart8.xml"/><Relationship Id="rId2" Type="http://schemas.openxmlformats.org/officeDocument/2006/relationships/chart" Target="../charts/chart7.xml"/><Relationship Id="rId1" Type="http://schemas.openxmlformats.org/officeDocument/2006/relationships/chart" Target="../charts/chart6.xml"/><Relationship Id="rId5" Type="http://schemas.openxmlformats.org/officeDocument/2006/relationships/chart" Target="../charts/chart10.xml"/><Relationship Id="rId4"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0</xdr:col>
      <xdr:colOff>9525</xdr:colOff>
      <xdr:row>36</xdr:row>
      <xdr:rowOff>133350</xdr:rowOff>
    </xdr:from>
    <xdr:to>
      <xdr:col>2</xdr:col>
      <xdr:colOff>466725</xdr:colOff>
      <xdr:row>50</xdr:row>
      <xdr:rowOff>76200</xdr:rowOff>
    </xdr:to>
    <xdr:graphicFrame macro="">
      <xdr:nvGraphicFramePr>
        <xdr:cNvPr id="4" name="Chart 3">
          <a:extLst>
            <a:ext uri="{FF2B5EF4-FFF2-40B4-BE49-F238E27FC236}">
              <a16:creationId xmlns:a16="http://schemas.microsoft.com/office/drawing/2014/main" id="{30FF0603-BA53-F038-07D1-124F4EE7B05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619125</xdr:colOff>
      <xdr:row>36</xdr:row>
      <xdr:rowOff>142875</xdr:rowOff>
    </xdr:from>
    <xdr:to>
      <xdr:col>9</xdr:col>
      <xdr:colOff>161925</xdr:colOff>
      <xdr:row>50</xdr:row>
      <xdr:rowOff>85725</xdr:rowOff>
    </xdr:to>
    <xdr:graphicFrame macro="">
      <xdr:nvGraphicFramePr>
        <xdr:cNvPr id="6" name="Chart 5" descr="Chart type: Clustered Column. 'Field2'&#10;&#10;Description automatically generated">
          <a:extLst>
            <a:ext uri="{FF2B5EF4-FFF2-40B4-BE49-F238E27FC236}">
              <a16:creationId xmlns:a16="http://schemas.microsoft.com/office/drawing/2014/main" id="{232B1A9E-6C07-DE1E-BC44-68944BBE57A2}"/>
            </a:ext>
            <a:ext uri="{147F2762-F138-4A5C-976F-8EAC2B608ADB}">
              <a16:predDERef xmlns:a16="http://schemas.microsoft.com/office/drawing/2014/main" pred="{30FF0603-BA53-F038-07D1-124F4EE7B05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57</xdr:row>
      <xdr:rowOff>0</xdr:rowOff>
    </xdr:from>
    <xdr:to>
      <xdr:col>2</xdr:col>
      <xdr:colOff>457200</xdr:colOff>
      <xdr:row>70</xdr:row>
      <xdr:rowOff>142875</xdr:rowOff>
    </xdr:to>
    <xdr:graphicFrame macro="">
      <xdr:nvGraphicFramePr>
        <xdr:cNvPr id="12" name="Chart 11">
          <a:extLst>
            <a:ext uri="{FF2B5EF4-FFF2-40B4-BE49-F238E27FC236}">
              <a16:creationId xmlns:a16="http://schemas.microsoft.com/office/drawing/2014/main" id="{9BA728FE-2EE1-431E-AD69-FA01CF896D6E}"/>
            </a:ext>
            <a:ext uri="{147F2762-F138-4A5C-976F-8EAC2B608ADB}">
              <a16:predDERef xmlns:a16="http://schemas.microsoft.com/office/drawing/2014/main" pred="{232B1A9E-6C07-DE1E-BC44-68944BBE57A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0</xdr:colOff>
      <xdr:row>58</xdr:row>
      <xdr:rowOff>0</xdr:rowOff>
    </xdr:from>
    <xdr:to>
      <xdr:col>9</xdr:col>
      <xdr:colOff>381000</xdr:colOff>
      <xdr:row>71</xdr:row>
      <xdr:rowOff>142875</xdr:rowOff>
    </xdr:to>
    <xdr:graphicFrame macro="">
      <xdr:nvGraphicFramePr>
        <xdr:cNvPr id="14" name="Chart 13">
          <a:extLst>
            <a:ext uri="{FF2B5EF4-FFF2-40B4-BE49-F238E27FC236}">
              <a16:creationId xmlns:a16="http://schemas.microsoft.com/office/drawing/2014/main" id="{9CE01E98-95EC-4B6D-BFB4-69A1CDF6BE8C}"/>
            </a:ext>
            <a:ext uri="{147F2762-F138-4A5C-976F-8EAC2B608ADB}">
              <a16:predDERef xmlns:a16="http://schemas.microsoft.com/office/drawing/2014/main" pred="{9BA728FE-2EE1-431E-AD69-FA01CF896D6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800100</xdr:colOff>
      <xdr:row>81</xdr:row>
      <xdr:rowOff>66675</xdr:rowOff>
    </xdr:from>
    <xdr:to>
      <xdr:col>3</xdr:col>
      <xdr:colOff>419100</xdr:colOff>
      <xdr:row>95</xdr:row>
      <xdr:rowOff>9525</xdr:rowOff>
    </xdr:to>
    <xdr:graphicFrame macro="">
      <xdr:nvGraphicFramePr>
        <xdr:cNvPr id="16" name="Chart 15">
          <a:extLst>
            <a:ext uri="{FF2B5EF4-FFF2-40B4-BE49-F238E27FC236}">
              <a16:creationId xmlns:a16="http://schemas.microsoft.com/office/drawing/2014/main" id="{2AF021F9-2247-455B-B197-CC5A332225EE}"/>
            </a:ext>
            <a:ext uri="{147F2762-F138-4A5C-976F-8EAC2B608ADB}">
              <a16:predDERef xmlns:a16="http://schemas.microsoft.com/office/drawing/2014/main" pred="{9CE01E98-95EC-4B6D-BFB4-69A1CDF6BE8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771525</xdr:colOff>
      <xdr:row>6</xdr:row>
      <xdr:rowOff>142875</xdr:rowOff>
    </xdr:from>
    <xdr:to>
      <xdr:col>5</xdr:col>
      <xdr:colOff>723900</xdr:colOff>
      <xdr:row>20</xdr:row>
      <xdr:rowOff>85725</xdr:rowOff>
    </xdr:to>
    <xdr:graphicFrame macro="">
      <xdr:nvGraphicFramePr>
        <xdr:cNvPr id="2" name="Chart 1">
          <a:extLst>
            <a:ext uri="{FF2B5EF4-FFF2-40B4-BE49-F238E27FC236}">
              <a16:creationId xmlns:a16="http://schemas.microsoft.com/office/drawing/2014/main" id="{395DC65D-C527-4F48-839C-AEB0CB83794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19049</xdr:colOff>
      <xdr:row>29</xdr:row>
      <xdr:rowOff>0</xdr:rowOff>
    </xdr:from>
    <xdr:to>
      <xdr:col>5</xdr:col>
      <xdr:colOff>361949</xdr:colOff>
      <xdr:row>44</xdr:row>
      <xdr:rowOff>47625</xdr:rowOff>
    </xdr:to>
    <xdr:graphicFrame macro="">
      <xdr:nvGraphicFramePr>
        <xdr:cNvPr id="4" name="Chart 3" descr="Chart type: Clustered Column. 'Field2'&#10;&#10;Description automatically generated">
          <a:extLst>
            <a:ext uri="{FF2B5EF4-FFF2-40B4-BE49-F238E27FC236}">
              <a16:creationId xmlns:a16="http://schemas.microsoft.com/office/drawing/2014/main" id="{F5E5B9CF-CB17-4ADD-979B-5A8293EF3789}"/>
            </a:ext>
            <a:ext uri="{147F2762-F138-4A5C-976F-8EAC2B608ADB}">
              <a16:predDERef xmlns:a16="http://schemas.microsoft.com/office/drawing/2014/main" pred="{395DC65D-C527-4F48-839C-AEB0CB83794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49</xdr:row>
      <xdr:rowOff>200024</xdr:rowOff>
    </xdr:from>
    <xdr:to>
      <xdr:col>5</xdr:col>
      <xdr:colOff>333375</xdr:colOff>
      <xdr:row>65</xdr:row>
      <xdr:rowOff>76199</xdr:rowOff>
    </xdr:to>
    <xdr:graphicFrame macro="">
      <xdr:nvGraphicFramePr>
        <xdr:cNvPr id="5" name="Chart 4">
          <a:extLst>
            <a:ext uri="{FF2B5EF4-FFF2-40B4-BE49-F238E27FC236}">
              <a16:creationId xmlns:a16="http://schemas.microsoft.com/office/drawing/2014/main" id="{8EBF8F4B-6306-4A57-9D3D-006D9CF9CE84}"/>
            </a:ext>
            <a:ext uri="{147F2762-F138-4A5C-976F-8EAC2B608ADB}">
              <a16:predDERef xmlns:a16="http://schemas.microsoft.com/office/drawing/2014/main" pred="{F5E5B9CF-CB17-4ADD-979B-5A8293EF378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485775</xdr:colOff>
      <xdr:row>71</xdr:row>
      <xdr:rowOff>123825</xdr:rowOff>
    </xdr:from>
    <xdr:to>
      <xdr:col>5</xdr:col>
      <xdr:colOff>542925</xdr:colOff>
      <xdr:row>88</xdr:row>
      <xdr:rowOff>66675</xdr:rowOff>
    </xdr:to>
    <xdr:graphicFrame macro="">
      <xdr:nvGraphicFramePr>
        <xdr:cNvPr id="7" name="Chart 6">
          <a:extLst>
            <a:ext uri="{FF2B5EF4-FFF2-40B4-BE49-F238E27FC236}">
              <a16:creationId xmlns:a16="http://schemas.microsoft.com/office/drawing/2014/main" id="{2FC05508-8014-4BB0-96A5-1AE40F8ABD39}"/>
            </a:ext>
            <a:ext uri="{147F2762-F138-4A5C-976F-8EAC2B608ADB}">
              <a16:predDERef xmlns:a16="http://schemas.microsoft.com/office/drawing/2014/main" pred="{8EBF8F4B-6306-4A57-9D3D-006D9CF9CE8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838199</xdr:colOff>
      <xdr:row>97</xdr:row>
      <xdr:rowOff>200024</xdr:rowOff>
    </xdr:from>
    <xdr:to>
      <xdr:col>7</xdr:col>
      <xdr:colOff>219075</xdr:colOff>
      <xdr:row>118</xdr:row>
      <xdr:rowOff>114300</xdr:rowOff>
    </xdr:to>
    <xdr:graphicFrame macro="">
      <xdr:nvGraphicFramePr>
        <xdr:cNvPr id="8" name="Chart 7">
          <a:extLst>
            <a:ext uri="{FF2B5EF4-FFF2-40B4-BE49-F238E27FC236}">
              <a16:creationId xmlns:a16="http://schemas.microsoft.com/office/drawing/2014/main" id="{F345FDA9-83D2-422C-9BE0-BF7A9180F24E}"/>
            </a:ext>
            <a:ext uri="{147F2762-F138-4A5C-976F-8EAC2B608ADB}">
              <a16:predDERef xmlns:a16="http://schemas.microsoft.com/office/drawing/2014/main" pred="{2FC05508-8014-4BB0-96A5-1AE40F8ABD3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1BA6C6-947E-464A-8A9D-C7123DB8FEC4}">
  <sheetPr>
    <tabColor theme="3" tint="0.249977111117893"/>
  </sheetPr>
  <dimension ref="A1:H129"/>
  <sheetViews>
    <sheetView workbookViewId="0">
      <selection activeCell="B1" sqref="B1"/>
    </sheetView>
  </sheetViews>
  <sheetFormatPr defaultColWidth="10.875" defaultRowHeight="18" x14ac:dyDescent="0.25"/>
  <cols>
    <col min="1" max="1" width="17.875" style="3" customWidth="1"/>
    <col min="2" max="2" width="78.875" style="1" customWidth="1"/>
    <col min="3" max="3" width="9.375" style="3" customWidth="1"/>
    <col min="4" max="4" width="30" style="1" customWidth="1"/>
    <col min="5" max="5" width="47" style="1" customWidth="1"/>
    <col min="6" max="6" width="34" style="1" customWidth="1"/>
    <col min="7" max="7" width="23.5" style="1" customWidth="1"/>
    <col min="8" max="16384" width="10.875" style="1"/>
  </cols>
  <sheetData>
    <row r="1" spans="1:8" ht="28.5" customHeight="1" x14ac:dyDescent="0.25">
      <c r="B1" s="2" t="s">
        <v>193</v>
      </c>
    </row>
    <row r="2" spans="1:8" x14ac:dyDescent="0.25">
      <c r="B2" s="2"/>
      <c r="C2" s="21"/>
      <c r="D2" s="2"/>
    </row>
    <row r="3" spans="1:8" x14ac:dyDescent="0.25">
      <c r="B3" s="2"/>
      <c r="C3" s="21"/>
      <c r="D3" s="2"/>
      <c r="G3"/>
      <c r="H3"/>
    </row>
    <row r="4" spans="1:8" s="13" customFormat="1" ht="20.25" x14ac:dyDescent="0.3">
      <c r="A4" s="20" t="s">
        <v>82</v>
      </c>
      <c r="B4" s="17" t="s">
        <v>90</v>
      </c>
      <c r="C4" s="25" t="s">
        <v>91</v>
      </c>
      <c r="D4" s="17" t="s">
        <v>92</v>
      </c>
      <c r="E4" s="15" t="s">
        <v>93</v>
      </c>
      <c r="G4" s="16"/>
      <c r="H4" s="16"/>
    </row>
    <row r="5" spans="1:8" x14ac:dyDescent="0.25">
      <c r="B5" s="2"/>
      <c r="C5" s="21"/>
      <c r="D5" s="2"/>
      <c r="G5"/>
      <c r="H5"/>
    </row>
    <row r="6" spans="1:8" x14ac:dyDescent="0.25">
      <c r="A6" s="3">
        <v>1</v>
      </c>
      <c r="B6" s="1" t="s">
        <v>1</v>
      </c>
      <c r="C6" s="3">
        <v>1</v>
      </c>
      <c r="D6" s="1" t="s">
        <v>94</v>
      </c>
      <c r="E6" s="1" t="s">
        <v>94</v>
      </c>
      <c r="G6"/>
      <c r="H6"/>
    </row>
    <row r="7" spans="1:8" ht="33.950000000000003" customHeight="1" x14ac:dyDescent="0.25">
      <c r="A7" s="3">
        <v>2</v>
      </c>
      <c r="B7" s="4" t="s">
        <v>3</v>
      </c>
      <c r="C7" s="23">
        <v>1</v>
      </c>
      <c r="D7" s="1" t="s">
        <v>94</v>
      </c>
      <c r="E7" s="1" t="s">
        <v>95</v>
      </c>
      <c r="F7" s="8"/>
      <c r="G7"/>
      <c r="H7"/>
    </row>
    <row r="8" spans="1:8" x14ac:dyDescent="0.25">
      <c r="A8" s="3">
        <v>3</v>
      </c>
      <c r="B8" s="1" t="s">
        <v>4</v>
      </c>
      <c r="C8" s="3">
        <v>1</v>
      </c>
      <c r="D8" s="1" t="s">
        <v>94</v>
      </c>
      <c r="E8" s="1" t="s">
        <v>94</v>
      </c>
      <c r="F8" s="8"/>
      <c r="G8"/>
      <c r="H8"/>
    </row>
    <row r="9" spans="1:8" ht="36" x14ac:dyDescent="0.25">
      <c r="A9" s="3">
        <v>4</v>
      </c>
      <c r="B9" s="4" t="s">
        <v>5</v>
      </c>
      <c r="C9" s="23">
        <v>1</v>
      </c>
      <c r="D9" s="1" t="s">
        <v>94</v>
      </c>
      <c r="E9" s="1" t="s">
        <v>94</v>
      </c>
      <c r="G9"/>
      <c r="H9"/>
    </row>
    <row r="10" spans="1:8" ht="36" x14ac:dyDescent="0.25">
      <c r="A10" s="3">
        <v>5</v>
      </c>
      <c r="B10" s="4" t="s">
        <v>6</v>
      </c>
      <c r="C10" s="23">
        <v>1</v>
      </c>
      <c r="D10" s="1" t="s">
        <v>94</v>
      </c>
      <c r="E10" s="1" t="s">
        <v>94</v>
      </c>
      <c r="G10"/>
      <c r="H10"/>
    </row>
    <row r="11" spans="1:8" x14ac:dyDescent="0.25">
      <c r="A11" s="3">
        <v>6</v>
      </c>
      <c r="B11" s="1" t="s">
        <v>7</v>
      </c>
      <c r="C11" s="3">
        <v>1</v>
      </c>
      <c r="D11" s="1" t="s">
        <v>96</v>
      </c>
      <c r="E11" s="1" t="s">
        <v>97</v>
      </c>
      <c r="G11"/>
      <c r="H11"/>
    </row>
    <row r="12" spans="1:8" x14ac:dyDescent="0.25">
      <c r="C12" s="3">
        <v>1</v>
      </c>
      <c r="D12" s="1" t="s">
        <v>96</v>
      </c>
      <c r="E12" s="1" t="s">
        <v>98</v>
      </c>
      <c r="G12"/>
      <c r="H12"/>
    </row>
    <row r="13" spans="1:8" x14ac:dyDescent="0.25">
      <c r="G13"/>
      <c r="H13"/>
    </row>
    <row r="14" spans="1:8" s="13" customFormat="1" ht="36" x14ac:dyDescent="0.25">
      <c r="A14" s="20" t="s">
        <v>82</v>
      </c>
      <c r="B14" s="14" t="s">
        <v>99</v>
      </c>
      <c r="C14" s="26"/>
      <c r="D14" s="14"/>
      <c r="G14" s="16"/>
      <c r="H14" s="16"/>
    </row>
    <row r="15" spans="1:8" x14ac:dyDescent="0.25">
      <c r="G15"/>
      <c r="H15"/>
    </row>
    <row r="16" spans="1:8" ht="36" x14ac:dyDescent="0.25">
      <c r="A16" s="3">
        <v>1</v>
      </c>
      <c r="B16" s="4" t="s">
        <v>10</v>
      </c>
      <c r="C16" s="23">
        <v>2</v>
      </c>
      <c r="D16" s="4" t="s">
        <v>100</v>
      </c>
      <c r="E16" s="1" t="s">
        <v>101</v>
      </c>
      <c r="G16"/>
      <c r="H16"/>
    </row>
    <row r="17" spans="1:8" x14ac:dyDescent="0.25">
      <c r="A17" s="3">
        <v>2</v>
      </c>
      <c r="B17" s="1" t="s">
        <v>102</v>
      </c>
      <c r="C17" s="3">
        <v>2</v>
      </c>
      <c r="D17" s="1" t="s">
        <v>100</v>
      </c>
      <c r="E17" s="4" t="s">
        <v>103</v>
      </c>
      <c r="G17"/>
      <c r="H17"/>
    </row>
    <row r="18" spans="1:8" x14ac:dyDescent="0.25">
      <c r="A18" s="3">
        <v>3</v>
      </c>
      <c r="B18" s="1" t="s">
        <v>12</v>
      </c>
      <c r="C18" s="3">
        <v>2</v>
      </c>
      <c r="D18" s="1" t="s">
        <v>100</v>
      </c>
      <c r="E18" s="1" t="s">
        <v>104</v>
      </c>
      <c r="G18"/>
      <c r="H18"/>
    </row>
    <row r="19" spans="1:8" x14ac:dyDescent="0.25">
      <c r="A19" s="3">
        <v>4</v>
      </c>
      <c r="B19" s="1" t="s">
        <v>14</v>
      </c>
      <c r="C19" s="3">
        <v>2</v>
      </c>
      <c r="D19" s="1" t="s">
        <v>100</v>
      </c>
      <c r="E19" s="1" t="s">
        <v>104</v>
      </c>
      <c r="G19"/>
      <c r="H19"/>
    </row>
    <row r="20" spans="1:8" ht="46.5" customHeight="1" x14ac:dyDescent="0.25">
      <c r="A20" s="3">
        <v>5</v>
      </c>
      <c r="B20" s="5" t="s">
        <v>15</v>
      </c>
      <c r="C20" s="27">
        <v>2</v>
      </c>
      <c r="D20" s="5" t="s">
        <v>100</v>
      </c>
      <c r="E20" s="5" t="s">
        <v>105</v>
      </c>
      <c r="G20"/>
      <c r="H20"/>
    </row>
    <row r="21" spans="1:8" ht="19.5" customHeight="1" x14ac:dyDescent="0.25">
      <c r="B21" s="5"/>
      <c r="C21" s="27">
        <v>2</v>
      </c>
      <c r="D21" s="5" t="s">
        <v>106</v>
      </c>
      <c r="E21" s="11" t="s">
        <v>107</v>
      </c>
      <c r="G21"/>
      <c r="H21"/>
    </row>
    <row r="22" spans="1:8" ht="21" customHeight="1" x14ac:dyDescent="0.25">
      <c r="B22" s="5"/>
      <c r="C22" s="27">
        <v>2</v>
      </c>
      <c r="D22" s="5" t="s">
        <v>108</v>
      </c>
      <c r="E22" s="11" t="s">
        <v>109</v>
      </c>
      <c r="G22"/>
      <c r="H22"/>
    </row>
    <row r="23" spans="1:8" ht="31.5" customHeight="1" x14ac:dyDescent="0.25">
      <c r="B23" s="5"/>
      <c r="C23" s="27">
        <v>2</v>
      </c>
      <c r="D23" s="5" t="s">
        <v>100</v>
      </c>
      <c r="E23" s="11" t="s">
        <v>110</v>
      </c>
      <c r="G23"/>
      <c r="H23"/>
    </row>
    <row r="24" spans="1:8" ht="18.75" customHeight="1" x14ac:dyDescent="0.25">
      <c r="A24" s="3">
        <v>6</v>
      </c>
      <c r="B24" s="6" t="s">
        <v>17</v>
      </c>
      <c r="C24" s="28">
        <v>2</v>
      </c>
      <c r="D24" s="5" t="s">
        <v>108</v>
      </c>
      <c r="E24" s="4" t="s">
        <v>111</v>
      </c>
      <c r="G24"/>
      <c r="H24"/>
    </row>
    <row r="25" spans="1:8" x14ac:dyDescent="0.25">
      <c r="B25" s="6"/>
      <c r="C25" s="28">
        <v>2</v>
      </c>
      <c r="D25" s="5" t="s">
        <v>108</v>
      </c>
      <c r="E25" s="11" t="s">
        <v>18</v>
      </c>
      <c r="G25"/>
      <c r="H25"/>
    </row>
    <row r="26" spans="1:8" x14ac:dyDescent="0.25">
      <c r="C26" s="3">
        <v>2</v>
      </c>
      <c r="D26" s="1" t="s">
        <v>87</v>
      </c>
      <c r="E26" s="11" t="s">
        <v>87</v>
      </c>
      <c r="G26"/>
      <c r="H26"/>
    </row>
    <row r="27" spans="1:8" x14ac:dyDescent="0.25">
      <c r="E27"/>
      <c r="G27"/>
      <c r="H27"/>
    </row>
    <row r="28" spans="1:8" s="13" customFormat="1" ht="36" x14ac:dyDescent="0.25">
      <c r="A28" s="20" t="s">
        <v>82</v>
      </c>
      <c r="B28" s="14" t="s">
        <v>112</v>
      </c>
      <c r="C28" s="26"/>
      <c r="D28" s="14"/>
      <c r="G28" s="16"/>
      <c r="H28" s="16"/>
    </row>
    <row r="29" spans="1:8" x14ac:dyDescent="0.25">
      <c r="A29" s="21"/>
      <c r="G29"/>
      <c r="H29"/>
    </row>
    <row r="30" spans="1:8" ht="36" x14ac:dyDescent="0.25">
      <c r="A30" s="3">
        <v>1</v>
      </c>
      <c r="B30" s="5" t="s">
        <v>113</v>
      </c>
      <c r="C30" s="27">
        <v>2</v>
      </c>
      <c r="D30" s="5" t="s">
        <v>84</v>
      </c>
      <c r="E30" s="4" t="s">
        <v>114</v>
      </c>
      <c r="G30"/>
      <c r="H30"/>
    </row>
    <row r="31" spans="1:8" x14ac:dyDescent="0.25">
      <c r="B31" s="5"/>
      <c r="C31" s="27">
        <v>2</v>
      </c>
      <c r="D31" s="5" t="s">
        <v>108</v>
      </c>
      <c r="E31" s="11" t="s">
        <v>115</v>
      </c>
      <c r="G31"/>
      <c r="H31"/>
    </row>
    <row r="32" spans="1:8" x14ac:dyDescent="0.25">
      <c r="B32" s="5"/>
      <c r="C32" s="27">
        <v>2</v>
      </c>
      <c r="D32" s="5" t="s">
        <v>108</v>
      </c>
      <c r="E32" s="11" t="s">
        <v>116</v>
      </c>
      <c r="G32"/>
      <c r="H32"/>
    </row>
    <row r="33" spans="1:8" x14ac:dyDescent="0.25">
      <c r="B33" s="5"/>
      <c r="C33" s="27">
        <v>2</v>
      </c>
      <c r="D33" s="5" t="s">
        <v>108</v>
      </c>
      <c r="E33" s="11" t="s">
        <v>117</v>
      </c>
      <c r="G33"/>
      <c r="H33"/>
    </row>
    <row r="34" spans="1:8" ht="26.25" customHeight="1" x14ac:dyDescent="0.25">
      <c r="A34" s="3">
        <v>2</v>
      </c>
      <c r="B34" s="6" t="s">
        <v>26</v>
      </c>
      <c r="C34" s="28">
        <v>2</v>
      </c>
      <c r="D34" s="5" t="s">
        <v>108</v>
      </c>
      <c r="E34" s="4" t="s">
        <v>118</v>
      </c>
      <c r="G34"/>
      <c r="H34"/>
    </row>
    <row r="35" spans="1:8" x14ac:dyDescent="0.25">
      <c r="B35" s="6"/>
      <c r="C35" s="28">
        <v>2</v>
      </c>
      <c r="D35" s="6" t="s">
        <v>87</v>
      </c>
      <c r="E35" s="11" t="s">
        <v>119</v>
      </c>
      <c r="G35"/>
      <c r="H35"/>
    </row>
    <row r="36" spans="1:8" x14ac:dyDescent="0.25">
      <c r="B36" s="6"/>
      <c r="C36" s="28">
        <v>2</v>
      </c>
      <c r="D36" s="6" t="s">
        <v>84</v>
      </c>
      <c r="E36" s="11" t="s">
        <v>120</v>
      </c>
      <c r="G36"/>
      <c r="H36"/>
    </row>
    <row r="37" spans="1:8" ht="90" x14ac:dyDescent="0.25">
      <c r="A37" s="3">
        <v>3</v>
      </c>
      <c r="B37" s="4" t="s">
        <v>27</v>
      </c>
      <c r="C37" s="23">
        <v>2</v>
      </c>
      <c r="D37" s="4" t="s">
        <v>84</v>
      </c>
      <c r="E37" s="11" t="s">
        <v>121</v>
      </c>
    </row>
    <row r="38" spans="1:8" x14ac:dyDescent="0.25">
      <c r="B38" s="4"/>
      <c r="C38" s="23">
        <v>2</v>
      </c>
      <c r="D38" s="4" t="s">
        <v>87</v>
      </c>
      <c r="E38" s="11" t="s">
        <v>122</v>
      </c>
    </row>
    <row r="39" spans="1:8" x14ac:dyDescent="0.25">
      <c r="B39" s="4"/>
      <c r="C39" s="23">
        <v>2</v>
      </c>
      <c r="D39" s="5" t="s">
        <v>108</v>
      </c>
      <c r="E39" s="11" t="s">
        <v>123</v>
      </c>
    </row>
    <row r="40" spans="1:8" x14ac:dyDescent="0.25">
      <c r="B40" s="4"/>
      <c r="C40" s="23">
        <v>2</v>
      </c>
      <c r="D40" s="4" t="s">
        <v>84</v>
      </c>
      <c r="E40" s="11" t="s">
        <v>29</v>
      </c>
    </row>
    <row r="41" spans="1:8" x14ac:dyDescent="0.25">
      <c r="B41" s="4"/>
      <c r="C41" s="23">
        <v>2</v>
      </c>
      <c r="D41" s="4" t="s">
        <v>84</v>
      </c>
      <c r="E41" s="11" t="s">
        <v>31</v>
      </c>
    </row>
    <row r="42" spans="1:8" x14ac:dyDescent="0.25">
      <c r="B42" s="4"/>
      <c r="C42" s="23">
        <v>2</v>
      </c>
      <c r="D42" s="4" t="s">
        <v>106</v>
      </c>
      <c r="E42" s="11" t="s">
        <v>124</v>
      </c>
    </row>
    <row r="43" spans="1:8" x14ac:dyDescent="0.25">
      <c r="B43" s="4"/>
      <c r="C43" s="23">
        <v>2</v>
      </c>
      <c r="D43" s="4" t="s">
        <v>84</v>
      </c>
      <c r="E43" s="11" t="s">
        <v>125</v>
      </c>
    </row>
    <row r="44" spans="1:8" x14ac:dyDescent="0.25">
      <c r="B44" s="4"/>
      <c r="C44" s="23">
        <v>2</v>
      </c>
      <c r="D44" s="4"/>
      <c r="E44" s="5"/>
    </row>
    <row r="45" spans="1:8" ht="36" x14ac:dyDescent="0.25">
      <c r="A45" s="3">
        <v>4</v>
      </c>
      <c r="B45" s="4" t="s">
        <v>33</v>
      </c>
      <c r="C45" s="23">
        <v>2</v>
      </c>
      <c r="D45" s="4" t="s">
        <v>87</v>
      </c>
      <c r="E45" s="4" t="s">
        <v>126</v>
      </c>
    </row>
    <row r="46" spans="1:8" x14ac:dyDescent="0.25">
      <c r="B46" s="4"/>
      <c r="C46" s="23">
        <v>2</v>
      </c>
      <c r="D46" s="5" t="s">
        <v>108</v>
      </c>
      <c r="E46" s="11" t="s">
        <v>127</v>
      </c>
    </row>
    <row r="47" spans="1:8" ht="16.5" customHeight="1" x14ac:dyDescent="0.25">
      <c r="A47" s="3">
        <v>5</v>
      </c>
      <c r="B47" s="4" t="s">
        <v>128</v>
      </c>
      <c r="C47" s="23">
        <v>2</v>
      </c>
      <c r="D47" s="5" t="s">
        <v>108</v>
      </c>
      <c r="E47" s="4" t="s">
        <v>129</v>
      </c>
    </row>
    <row r="48" spans="1:8" x14ac:dyDescent="0.25">
      <c r="B48" s="4"/>
      <c r="C48" s="23">
        <v>2</v>
      </c>
      <c r="D48" s="5" t="s">
        <v>108</v>
      </c>
      <c r="E48" s="11" t="s">
        <v>81</v>
      </c>
    </row>
    <row r="49" spans="1:5" x14ac:dyDescent="0.25">
      <c r="B49" s="4"/>
      <c r="C49" s="23">
        <v>2</v>
      </c>
      <c r="D49" s="4" t="s">
        <v>84</v>
      </c>
      <c r="E49" s="11" t="s">
        <v>121</v>
      </c>
    </row>
    <row r="50" spans="1:5" ht="90" x14ac:dyDescent="0.25">
      <c r="A50" s="3">
        <v>6</v>
      </c>
      <c r="B50" s="4" t="s">
        <v>34</v>
      </c>
      <c r="C50" s="23">
        <v>2</v>
      </c>
      <c r="D50" s="5" t="s">
        <v>108</v>
      </c>
      <c r="E50" s="4" t="s">
        <v>35</v>
      </c>
    </row>
    <row r="51" spans="1:5" x14ac:dyDescent="0.25">
      <c r="B51" s="4"/>
      <c r="C51" s="23">
        <v>2</v>
      </c>
      <c r="D51" s="4" t="s">
        <v>108</v>
      </c>
      <c r="E51" s="11" t="s">
        <v>130</v>
      </c>
    </row>
    <row r="52" spans="1:5" x14ac:dyDescent="0.25">
      <c r="B52" s="4"/>
      <c r="C52" s="23">
        <v>2</v>
      </c>
      <c r="D52" s="4" t="s">
        <v>84</v>
      </c>
      <c r="E52" s="11" t="s">
        <v>36</v>
      </c>
    </row>
    <row r="53" spans="1:5" x14ac:dyDescent="0.25">
      <c r="B53" s="4"/>
      <c r="C53" s="23">
        <v>2</v>
      </c>
      <c r="D53" s="4" t="s">
        <v>100</v>
      </c>
      <c r="E53" s="11" t="s">
        <v>131</v>
      </c>
    </row>
    <row r="54" spans="1:5" x14ac:dyDescent="0.25">
      <c r="B54" s="4"/>
      <c r="C54" s="23">
        <v>2</v>
      </c>
      <c r="D54" s="4" t="s">
        <v>106</v>
      </c>
      <c r="E54" s="11" t="s">
        <v>132</v>
      </c>
    </row>
    <row r="56" spans="1:5" s="13" customFormat="1" x14ac:dyDescent="0.25">
      <c r="A56" s="20" t="s">
        <v>82</v>
      </c>
      <c r="B56" s="15" t="s">
        <v>133</v>
      </c>
      <c r="C56" s="20"/>
      <c r="D56" s="15"/>
    </row>
    <row r="58" spans="1:5" x14ac:dyDescent="0.25">
      <c r="A58" s="3">
        <v>1</v>
      </c>
      <c r="B58" s="4" t="s">
        <v>39</v>
      </c>
      <c r="C58" s="23">
        <v>5</v>
      </c>
      <c r="D58" s="4" t="s">
        <v>134</v>
      </c>
      <c r="E58" s="4" t="s">
        <v>135</v>
      </c>
    </row>
    <row r="59" spans="1:5" ht="36" x14ac:dyDescent="0.25">
      <c r="A59" s="3">
        <v>2</v>
      </c>
      <c r="B59" s="4" t="s">
        <v>40</v>
      </c>
      <c r="C59" s="23">
        <v>5</v>
      </c>
      <c r="D59" s="4" t="s">
        <v>134</v>
      </c>
      <c r="E59" s="4" t="s">
        <v>135</v>
      </c>
    </row>
    <row r="60" spans="1:5" ht="36" x14ac:dyDescent="0.25">
      <c r="A60" s="3">
        <v>3</v>
      </c>
      <c r="B60" s="4" t="s">
        <v>41</v>
      </c>
      <c r="C60" s="23">
        <v>5</v>
      </c>
      <c r="D60" s="4" t="s">
        <v>136</v>
      </c>
      <c r="E60" s="6" t="s">
        <v>137</v>
      </c>
    </row>
    <row r="61" spans="1:5" ht="72" x14ac:dyDescent="0.25">
      <c r="A61" s="3">
        <v>4</v>
      </c>
      <c r="B61" s="5" t="s">
        <v>43</v>
      </c>
      <c r="C61" s="27">
        <v>5</v>
      </c>
      <c r="D61" s="5" t="s">
        <v>134</v>
      </c>
      <c r="E61" s="5" t="s">
        <v>138</v>
      </c>
    </row>
    <row r="62" spans="1:5" x14ac:dyDescent="0.25">
      <c r="B62" s="5"/>
      <c r="C62" s="27">
        <v>5</v>
      </c>
      <c r="D62" s="5" t="s">
        <v>139</v>
      </c>
      <c r="E62" s="11" t="s">
        <v>140</v>
      </c>
    </row>
    <row r="63" spans="1:5" x14ac:dyDescent="0.25">
      <c r="B63" s="5"/>
      <c r="C63" s="27">
        <v>5</v>
      </c>
      <c r="D63" s="5" t="s">
        <v>141</v>
      </c>
      <c r="E63" s="11" t="s">
        <v>142</v>
      </c>
    </row>
    <row r="64" spans="1:5" ht="40.5" customHeight="1" x14ac:dyDescent="0.25">
      <c r="A64" s="3">
        <v>5</v>
      </c>
      <c r="B64" s="4" t="s">
        <v>44</v>
      </c>
      <c r="C64" s="23">
        <v>5</v>
      </c>
      <c r="D64" s="5" t="s">
        <v>134</v>
      </c>
      <c r="E64" s="4" t="s">
        <v>143</v>
      </c>
    </row>
    <row r="65" spans="1:5" ht="36" x14ac:dyDescent="0.25">
      <c r="A65" s="3">
        <v>6</v>
      </c>
      <c r="B65" s="4" t="s">
        <v>45</v>
      </c>
      <c r="C65" s="23">
        <v>5</v>
      </c>
      <c r="D65" s="4" t="s">
        <v>136</v>
      </c>
      <c r="E65" s="4" t="s">
        <v>144</v>
      </c>
    </row>
    <row r="66" spans="1:5" x14ac:dyDescent="0.25">
      <c r="C66" s="3">
        <v>5</v>
      </c>
      <c r="D66" s="4" t="s">
        <v>136</v>
      </c>
      <c r="E66" s="11" t="s">
        <v>46</v>
      </c>
    </row>
    <row r="68" spans="1:5" s="13" customFormat="1" ht="36" x14ac:dyDescent="0.25">
      <c r="A68" s="20" t="s">
        <v>82</v>
      </c>
      <c r="B68" s="14" t="s">
        <v>145</v>
      </c>
      <c r="C68" s="26"/>
      <c r="D68" s="14"/>
    </row>
    <row r="70" spans="1:5" x14ac:dyDescent="0.25">
      <c r="A70" s="3">
        <v>1</v>
      </c>
      <c r="B70" s="1" t="s">
        <v>48</v>
      </c>
      <c r="C70" s="3">
        <v>3</v>
      </c>
      <c r="D70" s="4" t="s">
        <v>146</v>
      </c>
      <c r="E70" s="1" t="s">
        <v>49</v>
      </c>
    </row>
    <row r="71" spans="1:5" ht="36" x14ac:dyDescent="0.25">
      <c r="A71" s="3">
        <v>2</v>
      </c>
      <c r="B71" s="1" t="s">
        <v>51</v>
      </c>
      <c r="C71" s="3">
        <v>3</v>
      </c>
      <c r="D71" s="4" t="s">
        <v>147</v>
      </c>
      <c r="E71" s="1" t="s">
        <v>52</v>
      </c>
    </row>
    <row r="72" spans="1:5" ht="36" x14ac:dyDescent="0.25">
      <c r="A72" s="3">
        <v>3</v>
      </c>
      <c r="B72" s="4" t="s">
        <v>54</v>
      </c>
      <c r="C72" s="23">
        <v>3</v>
      </c>
      <c r="D72" s="4" t="s">
        <v>146</v>
      </c>
      <c r="E72" s="4" t="s">
        <v>148</v>
      </c>
    </row>
    <row r="73" spans="1:5" ht="36" x14ac:dyDescent="0.25">
      <c r="B73" s="4"/>
      <c r="C73" s="23">
        <v>3</v>
      </c>
      <c r="D73" s="4" t="s">
        <v>147</v>
      </c>
      <c r="E73" s="11" t="s">
        <v>149</v>
      </c>
    </row>
    <row r="74" spans="1:5" ht="36" x14ac:dyDescent="0.25">
      <c r="A74" s="3">
        <v>4</v>
      </c>
      <c r="B74" s="4" t="s">
        <v>55</v>
      </c>
      <c r="C74" s="23">
        <v>3</v>
      </c>
      <c r="D74" s="4" t="s">
        <v>146</v>
      </c>
      <c r="E74" s="4" t="s">
        <v>150</v>
      </c>
    </row>
    <row r="75" spans="1:5" ht="36" x14ac:dyDescent="0.25">
      <c r="B75" s="4"/>
      <c r="C75" s="23">
        <v>3</v>
      </c>
      <c r="D75" s="4" t="s">
        <v>147</v>
      </c>
      <c r="E75" s="11" t="s">
        <v>151</v>
      </c>
    </row>
    <row r="76" spans="1:5" ht="54" x14ac:dyDescent="0.25">
      <c r="A76" s="3">
        <v>5</v>
      </c>
      <c r="B76" s="4" t="s">
        <v>56</v>
      </c>
      <c r="C76" s="23">
        <v>3</v>
      </c>
      <c r="D76" s="4" t="s">
        <v>147</v>
      </c>
      <c r="E76" s="6" t="s">
        <v>151</v>
      </c>
    </row>
    <row r="77" spans="1:5" ht="36" x14ac:dyDescent="0.25">
      <c r="A77" s="3">
        <v>6</v>
      </c>
      <c r="B77" s="4" t="s">
        <v>57</v>
      </c>
      <c r="C77" s="23">
        <v>3</v>
      </c>
      <c r="D77" s="4" t="s">
        <v>146</v>
      </c>
      <c r="E77" s="4" t="s">
        <v>148</v>
      </c>
    </row>
    <row r="78" spans="1:5" ht="36" x14ac:dyDescent="0.25">
      <c r="C78" s="3">
        <v>3</v>
      </c>
      <c r="D78" s="4" t="s">
        <v>147</v>
      </c>
      <c r="E78" s="1" t="s">
        <v>152</v>
      </c>
    </row>
    <row r="81" spans="1:5" s="13" customFormat="1" ht="36" x14ac:dyDescent="0.25">
      <c r="A81" s="20" t="s">
        <v>82</v>
      </c>
      <c r="B81" s="14" t="s">
        <v>153</v>
      </c>
      <c r="C81" s="26"/>
      <c r="D81" s="14"/>
    </row>
    <row r="83" spans="1:5" ht="36" x14ac:dyDescent="0.25">
      <c r="A83" s="3">
        <v>1</v>
      </c>
      <c r="B83" s="4" t="s">
        <v>59</v>
      </c>
      <c r="C83" s="23">
        <v>4</v>
      </c>
      <c r="D83" s="4" t="s">
        <v>154</v>
      </c>
      <c r="E83" s="6" t="s">
        <v>155</v>
      </c>
    </row>
    <row r="84" spans="1:5" ht="36" x14ac:dyDescent="0.25">
      <c r="A84" s="3">
        <v>2</v>
      </c>
      <c r="B84" s="4" t="s">
        <v>60</v>
      </c>
      <c r="C84" s="23">
        <v>4</v>
      </c>
      <c r="D84" s="4" t="s">
        <v>154</v>
      </c>
      <c r="E84" s="6" t="s">
        <v>156</v>
      </c>
    </row>
    <row r="85" spans="1:5" ht="36" x14ac:dyDescent="0.25">
      <c r="A85" s="3">
        <v>3</v>
      </c>
      <c r="B85" s="4" t="s">
        <v>61</v>
      </c>
      <c r="C85" s="23">
        <v>4</v>
      </c>
      <c r="D85" s="4" t="s">
        <v>157</v>
      </c>
      <c r="E85" s="6" t="s">
        <v>158</v>
      </c>
    </row>
    <row r="86" spans="1:5" x14ac:dyDescent="0.25">
      <c r="A86" s="3">
        <v>4</v>
      </c>
      <c r="B86" s="1" t="s">
        <v>62</v>
      </c>
      <c r="C86" s="3">
        <v>4</v>
      </c>
      <c r="D86" s="4" t="s">
        <v>157</v>
      </c>
      <c r="E86" s="1" t="s">
        <v>159</v>
      </c>
    </row>
    <row r="87" spans="1:5" ht="54" x14ac:dyDescent="0.25">
      <c r="A87" s="3">
        <v>5</v>
      </c>
      <c r="B87" s="4" t="s">
        <v>63</v>
      </c>
      <c r="C87" s="23">
        <v>4</v>
      </c>
      <c r="D87" s="4" t="s">
        <v>157</v>
      </c>
      <c r="E87" s="6" t="s">
        <v>160</v>
      </c>
    </row>
    <row r="88" spans="1:5" ht="36" x14ac:dyDescent="0.25">
      <c r="A88" s="3">
        <v>6</v>
      </c>
      <c r="B88" s="4" t="s">
        <v>64</v>
      </c>
      <c r="C88" s="23">
        <v>4</v>
      </c>
      <c r="D88" s="4" t="s">
        <v>161</v>
      </c>
      <c r="E88" s="5" t="s">
        <v>162</v>
      </c>
    </row>
    <row r="89" spans="1:5" x14ac:dyDescent="0.25">
      <c r="E89" s="11"/>
    </row>
    <row r="91" spans="1:5" s="13" customFormat="1" ht="36" x14ac:dyDescent="0.25">
      <c r="A91" s="20" t="s">
        <v>82</v>
      </c>
      <c r="B91" s="14" t="s">
        <v>163</v>
      </c>
      <c r="C91" s="26"/>
      <c r="D91" s="14"/>
    </row>
    <row r="93" spans="1:5" x14ac:dyDescent="0.25">
      <c r="A93" s="3">
        <v>1</v>
      </c>
      <c r="B93" s="4" t="s">
        <v>66</v>
      </c>
      <c r="C93" s="23">
        <v>5</v>
      </c>
      <c r="D93" s="4" t="s">
        <v>88</v>
      </c>
      <c r="E93" s="6" t="s">
        <v>164</v>
      </c>
    </row>
    <row r="94" spans="1:5" ht="36" x14ac:dyDescent="0.25">
      <c r="A94" s="3">
        <v>2</v>
      </c>
      <c r="B94" s="4" t="s">
        <v>67</v>
      </c>
      <c r="C94" s="23">
        <v>5</v>
      </c>
      <c r="D94" s="11" t="s">
        <v>165</v>
      </c>
      <c r="E94" s="1" t="s">
        <v>68</v>
      </c>
    </row>
    <row r="95" spans="1:5" ht="36" x14ac:dyDescent="0.25">
      <c r="A95" s="3">
        <v>3</v>
      </c>
      <c r="B95" s="4" t="s">
        <v>69</v>
      </c>
      <c r="C95" s="23">
        <v>5</v>
      </c>
      <c r="D95" s="11" t="s">
        <v>165</v>
      </c>
      <c r="E95" s="1" t="s">
        <v>166</v>
      </c>
    </row>
    <row r="96" spans="1:5" ht="90" x14ac:dyDescent="0.25">
      <c r="A96" s="3">
        <v>4</v>
      </c>
      <c r="B96" s="4" t="s">
        <v>70</v>
      </c>
      <c r="C96" s="23">
        <v>5</v>
      </c>
      <c r="D96" s="11" t="s">
        <v>165</v>
      </c>
      <c r="E96" s="5" t="s">
        <v>167</v>
      </c>
    </row>
    <row r="97" spans="1:5" x14ac:dyDescent="0.25">
      <c r="B97" s="4"/>
      <c r="C97" s="23">
        <v>5</v>
      </c>
      <c r="D97" s="4" t="s">
        <v>168</v>
      </c>
      <c r="E97" s="11" t="s">
        <v>169</v>
      </c>
    </row>
    <row r="98" spans="1:5" x14ac:dyDescent="0.25">
      <c r="B98" s="4"/>
      <c r="C98" s="23">
        <v>5</v>
      </c>
      <c r="D98" s="4" t="s">
        <v>134</v>
      </c>
      <c r="E98" s="11" t="s">
        <v>170</v>
      </c>
    </row>
    <row r="99" spans="1:5" ht="36" x14ac:dyDescent="0.25">
      <c r="A99" s="3">
        <v>5</v>
      </c>
      <c r="B99" s="4" t="s">
        <v>71</v>
      </c>
      <c r="C99" s="23">
        <v>5</v>
      </c>
      <c r="D99" s="4" t="s">
        <v>168</v>
      </c>
      <c r="E99" s="1" t="s">
        <v>171</v>
      </c>
    </row>
    <row r="100" spans="1:5" ht="36" x14ac:dyDescent="0.25">
      <c r="A100" s="3">
        <v>6</v>
      </c>
      <c r="B100" s="4" t="s">
        <v>72</v>
      </c>
      <c r="C100" s="23">
        <v>5</v>
      </c>
      <c r="D100" s="4" t="s">
        <v>172</v>
      </c>
      <c r="E100" s="1" t="s">
        <v>173</v>
      </c>
    </row>
    <row r="101" spans="1:5" x14ac:dyDescent="0.25">
      <c r="B101" s="4"/>
      <c r="C101" s="23">
        <v>5</v>
      </c>
      <c r="D101" s="4" t="s">
        <v>168</v>
      </c>
      <c r="E101" s="1" t="s">
        <v>174</v>
      </c>
    </row>
    <row r="102" spans="1:5" x14ac:dyDescent="0.25">
      <c r="B102" s="10"/>
      <c r="C102" s="29"/>
      <c r="D102" s="10"/>
    </row>
    <row r="103" spans="1:5" s="13" customFormat="1" x14ac:dyDescent="0.25">
      <c r="A103" s="20" t="s">
        <v>82</v>
      </c>
      <c r="B103" s="14" t="s">
        <v>175</v>
      </c>
      <c r="C103" s="26"/>
      <c r="D103" s="14"/>
    </row>
    <row r="105" spans="1:5" ht="54" x14ac:dyDescent="0.25">
      <c r="A105" s="3">
        <v>1</v>
      </c>
      <c r="B105" s="5" t="s">
        <v>74</v>
      </c>
      <c r="C105" s="27">
        <v>2</v>
      </c>
      <c r="D105" s="5" t="s">
        <v>87</v>
      </c>
      <c r="E105" s="1" t="s">
        <v>176</v>
      </c>
    </row>
    <row r="106" spans="1:5" x14ac:dyDescent="0.25">
      <c r="B106" s="5"/>
      <c r="C106" s="27">
        <v>2</v>
      </c>
      <c r="D106" s="5" t="s">
        <v>84</v>
      </c>
      <c r="E106" s="1" t="s">
        <v>177</v>
      </c>
    </row>
    <row r="107" spans="1:5" ht="36" x14ac:dyDescent="0.25">
      <c r="A107" s="3">
        <v>2</v>
      </c>
      <c r="B107" s="4" t="s">
        <v>75</v>
      </c>
      <c r="C107" s="23">
        <v>2</v>
      </c>
      <c r="D107" s="4" t="s">
        <v>108</v>
      </c>
      <c r="E107" s="1" t="s">
        <v>178</v>
      </c>
    </row>
    <row r="108" spans="1:5" x14ac:dyDescent="0.25">
      <c r="A108" s="3">
        <v>3</v>
      </c>
      <c r="B108" s="4" t="s">
        <v>76</v>
      </c>
      <c r="C108" s="23">
        <v>2</v>
      </c>
      <c r="D108" s="4" t="s">
        <v>108</v>
      </c>
      <c r="E108" s="1" t="s">
        <v>179</v>
      </c>
    </row>
    <row r="109" spans="1:5" x14ac:dyDescent="0.25">
      <c r="A109" s="3">
        <v>4</v>
      </c>
      <c r="B109" s="4" t="s">
        <v>77</v>
      </c>
      <c r="C109" s="23">
        <v>2</v>
      </c>
      <c r="D109" s="4" t="s">
        <v>108</v>
      </c>
      <c r="E109" s="1" t="s">
        <v>78</v>
      </c>
    </row>
    <row r="110" spans="1:5" x14ac:dyDescent="0.25">
      <c r="A110" s="3">
        <v>5</v>
      </c>
      <c r="B110" s="4" t="s">
        <v>79</v>
      </c>
      <c r="C110" s="23">
        <v>2</v>
      </c>
      <c r="D110" s="4" t="s">
        <v>108</v>
      </c>
      <c r="E110" s="1" t="s">
        <v>180</v>
      </c>
    </row>
    <row r="111" spans="1:5" x14ac:dyDescent="0.25">
      <c r="A111" s="3">
        <v>6</v>
      </c>
      <c r="B111" s="1" t="s">
        <v>80</v>
      </c>
      <c r="C111" s="3">
        <v>2</v>
      </c>
      <c r="D111" s="1" t="s">
        <v>108</v>
      </c>
      <c r="E111" s="1" t="s">
        <v>81</v>
      </c>
    </row>
    <row r="112" spans="1:5" x14ac:dyDescent="0.25">
      <c r="A112" s="22"/>
    </row>
    <row r="114" spans="2:4" ht="20.25" x14ac:dyDescent="0.3">
      <c r="B114" s="9"/>
      <c r="C114" s="30"/>
      <c r="D114" s="9"/>
    </row>
    <row r="115" spans="2:4" x14ac:dyDescent="0.25">
      <c r="B115" s="4"/>
      <c r="C115" s="23"/>
      <c r="D115" s="4"/>
    </row>
    <row r="117" spans="2:4" x14ac:dyDescent="0.25">
      <c r="B117" s="4"/>
      <c r="C117" s="23"/>
      <c r="D117" s="4"/>
    </row>
    <row r="119" spans="2:4" x14ac:dyDescent="0.25">
      <c r="B119" s="4"/>
      <c r="C119" s="23"/>
      <c r="D119" s="4"/>
    </row>
    <row r="124" spans="2:4" x14ac:dyDescent="0.25">
      <c r="B124" s="4"/>
      <c r="C124" s="23"/>
      <c r="D124" s="4"/>
    </row>
    <row r="125" spans="2:4" x14ac:dyDescent="0.25">
      <c r="B125" s="4"/>
      <c r="C125" s="23"/>
      <c r="D125" s="4"/>
    </row>
    <row r="126" spans="2:4" x14ac:dyDescent="0.25">
      <c r="B126" s="4"/>
      <c r="C126" s="23"/>
      <c r="D126" s="4"/>
    </row>
    <row r="127" spans="2:4" x14ac:dyDescent="0.25">
      <c r="B127" s="4"/>
      <c r="C127" s="23"/>
      <c r="D127" s="4"/>
    </row>
    <row r="129" spans="2:4" x14ac:dyDescent="0.25">
      <c r="B129" s="7"/>
      <c r="C129" s="22"/>
      <c r="D129" s="7"/>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2BEE72-F462-4236-8043-52C4F2575B5F}">
  <sheetPr>
    <tabColor theme="8" tint="0.39997558519241921"/>
  </sheetPr>
  <dimension ref="A2:L22"/>
  <sheetViews>
    <sheetView workbookViewId="0">
      <selection activeCell="B35" sqref="B35"/>
    </sheetView>
  </sheetViews>
  <sheetFormatPr defaultColWidth="11" defaultRowHeight="15.75" x14ac:dyDescent="0.25"/>
  <cols>
    <col min="1" max="1" width="23.625" customWidth="1"/>
    <col min="2" max="2" width="30.375" customWidth="1"/>
  </cols>
  <sheetData>
    <row r="2" spans="1:12" x14ac:dyDescent="0.25">
      <c r="A2" s="18" t="s">
        <v>91</v>
      </c>
      <c r="B2" s="18" t="s">
        <v>181</v>
      </c>
      <c r="C2" s="18" t="s">
        <v>83</v>
      </c>
      <c r="D2" s="18" t="s">
        <v>0</v>
      </c>
      <c r="E2" s="18" t="s">
        <v>9</v>
      </c>
      <c r="F2" s="18" t="s">
        <v>21</v>
      </c>
      <c r="G2" s="18" t="s">
        <v>38</v>
      </c>
      <c r="H2" s="18" t="s">
        <v>47</v>
      </c>
      <c r="I2" s="18" t="s">
        <v>58</v>
      </c>
      <c r="J2" s="18" t="s">
        <v>65</v>
      </c>
      <c r="K2" s="18" t="s">
        <v>73</v>
      </c>
      <c r="L2" s="24" t="s">
        <v>86</v>
      </c>
    </row>
    <row r="3" spans="1:12" x14ac:dyDescent="0.25">
      <c r="A3" t="s">
        <v>182</v>
      </c>
      <c r="B3" t="s">
        <v>94</v>
      </c>
      <c r="C3" t="s">
        <v>2</v>
      </c>
      <c r="D3">
        <v>5</v>
      </c>
      <c r="L3">
        <f>SUM(D3:K3)</f>
        <v>5</v>
      </c>
    </row>
    <row r="4" spans="1:12" x14ac:dyDescent="0.25">
      <c r="A4" t="s">
        <v>182</v>
      </c>
      <c r="B4" t="s">
        <v>96</v>
      </c>
      <c r="C4" t="s">
        <v>8</v>
      </c>
      <c r="D4">
        <v>2</v>
      </c>
      <c r="L4">
        <f t="shared" ref="L4:L21" si="0">SUM(D4:K4)</f>
        <v>2</v>
      </c>
    </row>
    <row r="5" spans="1:12" x14ac:dyDescent="0.25">
      <c r="A5" t="s">
        <v>183</v>
      </c>
      <c r="B5" t="s">
        <v>100</v>
      </c>
      <c r="C5" t="s">
        <v>11</v>
      </c>
      <c r="E5">
        <v>6</v>
      </c>
      <c r="F5">
        <v>1</v>
      </c>
      <c r="L5">
        <f t="shared" si="0"/>
        <v>7</v>
      </c>
    </row>
    <row r="6" spans="1:12" x14ac:dyDescent="0.25">
      <c r="A6" t="s">
        <v>183</v>
      </c>
      <c r="B6" t="s">
        <v>108</v>
      </c>
      <c r="C6" t="s">
        <v>13</v>
      </c>
      <c r="E6">
        <v>3</v>
      </c>
      <c r="F6">
        <v>10</v>
      </c>
      <c r="K6">
        <v>5</v>
      </c>
      <c r="L6">
        <f t="shared" si="0"/>
        <v>18</v>
      </c>
    </row>
    <row r="7" spans="1:12" x14ac:dyDescent="0.25">
      <c r="A7" t="s">
        <v>183</v>
      </c>
      <c r="B7" t="s">
        <v>87</v>
      </c>
      <c r="C7" t="s">
        <v>16</v>
      </c>
      <c r="E7">
        <v>1</v>
      </c>
      <c r="F7">
        <v>3</v>
      </c>
      <c r="K7">
        <v>1</v>
      </c>
      <c r="L7">
        <f t="shared" si="0"/>
        <v>5</v>
      </c>
    </row>
    <row r="8" spans="1:12" x14ac:dyDescent="0.25">
      <c r="A8" t="s">
        <v>183</v>
      </c>
      <c r="B8" t="s">
        <v>84</v>
      </c>
      <c r="C8" t="s">
        <v>20</v>
      </c>
      <c r="F8">
        <v>6</v>
      </c>
      <c r="K8">
        <v>1</v>
      </c>
      <c r="L8">
        <f t="shared" si="0"/>
        <v>7</v>
      </c>
    </row>
    <row r="9" spans="1:12" x14ac:dyDescent="0.25">
      <c r="A9" t="s">
        <v>183</v>
      </c>
      <c r="B9" t="s">
        <v>184</v>
      </c>
      <c r="C9" t="s">
        <v>19</v>
      </c>
      <c r="E9">
        <v>1</v>
      </c>
      <c r="F9">
        <v>2</v>
      </c>
      <c r="L9">
        <f t="shared" si="0"/>
        <v>3</v>
      </c>
    </row>
    <row r="10" spans="1:12" x14ac:dyDescent="0.25">
      <c r="A10" t="s">
        <v>185</v>
      </c>
      <c r="B10" t="s">
        <v>146</v>
      </c>
      <c r="C10" t="s">
        <v>23</v>
      </c>
      <c r="H10">
        <v>4</v>
      </c>
      <c r="L10">
        <f t="shared" si="0"/>
        <v>4</v>
      </c>
    </row>
    <row r="11" spans="1:12" x14ac:dyDescent="0.25">
      <c r="A11" t="s">
        <v>185</v>
      </c>
      <c r="B11" t="s">
        <v>147</v>
      </c>
      <c r="C11" t="s">
        <v>24</v>
      </c>
      <c r="H11">
        <v>5</v>
      </c>
      <c r="L11">
        <f t="shared" si="0"/>
        <v>5</v>
      </c>
    </row>
    <row r="12" spans="1:12" x14ac:dyDescent="0.25">
      <c r="A12" t="s">
        <v>186</v>
      </c>
      <c r="B12" t="s">
        <v>154</v>
      </c>
      <c r="C12" t="s">
        <v>25</v>
      </c>
      <c r="I12">
        <v>2</v>
      </c>
      <c r="L12">
        <f t="shared" si="0"/>
        <v>2</v>
      </c>
    </row>
    <row r="13" spans="1:12" x14ac:dyDescent="0.25">
      <c r="A13" t="s">
        <v>186</v>
      </c>
      <c r="B13" t="s">
        <v>157</v>
      </c>
      <c r="C13" t="s">
        <v>22</v>
      </c>
      <c r="I13">
        <v>3</v>
      </c>
      <c r="L13">
        <f t="shared" si="0"/>
        <v>3</v>
      </c>
    </row>
    <row r="14" spans="1:12" x14ac:dyDescent="0.25">
      <c r="A14" t="s">
        <v>186</v>
      </c>
      <c r="B14" t="s">
        <v>161</v>
      </c>
      <c r="C14" t="s">
        <v>32</v>
      </c>
      <c r="I14">
        <v>1</v>
      </c>
      <c r="L14">
        <f t="shared" si="0"/>
        <v>1</v>
      </c>
    </row>
    <row r="15" spans="1:12" x14ac:dyDescent="0.25">
      <c r="A15" t="s">
        <v>187</v>
      </c>
      <c r="B15" t="s">
        <v>134</v>
      </c>
      <c r="C15" t="s">
        <v>30</v>
      </c>
      <c r="G15">
        <v>4</v>
      </c>
      <c r="J15">
        <v>1</v>
      </c>
      <c r="L15">
        <f t="shared" si="0"/>
        <v>5</v>
      </c>
    </row>
    <row r="16" spans="1:12" x14ac:dyDescent="0.25">
      <c r="A16" t="s">
        <v>187</v>
      </c>
      <c r="B16" t="s">
        <v>136</v>
      </c>
      <c r="C16" t="s">
        <v>28</v>
      </c>
      <c r="G16">
        <v>3</v>
      </c>
      <c r="L16">
        <f t="shared" si="0"/>
        <v>3</v>
      </c>
    </row>
    <row r="17" spans="1:12" x14ac:dyDescent="0.25">
      <c r="A17" t="s">
        <v>187</v>
      </c>
      <c r="B17" t="s">
        <v>139</v>
      </c>
      <c r="C17" t="s">
        <v>85</v>
      </c>
      <c r="G17">
        <v>1</v>
      </c>
      <c r="L17">
        <f t="shared" si="0"/>
        <v>1</v>
      </c>
    </row>
    <row r="18" spans="1:12" x14ac:dyDescent="0.25">
      <c r="A18" t="s">
        <v>187</v>
      </c>
      <c r="B18" t="s">
        <v>141</v>
      </c>
      <c r="C18" t="s">
        <v>37</v>
      </c>
      <c r="G18">
        <v>1</v>
      </c>
      <c r="L18">
        <f t="shared" si="0"/>
        <v>1</v>
      </c>
    </row>
    <row r="19" spans="1:12" x14ac:dyDescent="0.25">
      <c r="A19" t="s">
        <v>187</v>
      </c>
      <c r="B19" t="s">
        <v>88</v>
      </c>
      <c r="C19" t="s">
        <v>42</v>
      </c>
      <c r="J19">
        <v>4</v>
      </c>
      <c r="L19">
        <f t="shared" si="0"/>
        <v>4</v>
      </c>
    </row>
    <row r="20" spans="1:12" x14ac:dyDescent="0.25">
      <c r="A20" t="s">
        <v>187</v>
      </c>
      <c r="B20" t="s">
        <v>168</v>
      </c>
      <c r="C20" t="s">
        <v>50</v>
      </c>
      <c r="J20">
        <v>3</v>
      </c>
      <c r="L20">
        <f t="shared" si="0"/>
        <v>3</v>
      </c>
    </row>
    <row r="21" spans="1:12" x14ac:dyDescent="0.25">
      <c r="A21" t="s">
        <v>187</v>
      </c>
      <c r="B21" t="s">
        <v>188</v>
      </c>
      <c r="C21" t="s">
        <v>53</v>
      </c>
      <c r="J21">
        <v>1</v>
      </c>
      <c r="L21">
        <f t="shared" si="0"/>
        <v>1</v>
      </c>
    </row>
    <row r="22" spans="1:12" x14ac:dyDescent="0.25">
      <c r="C22" t="s">
        <v>89</v>
      </c>
      <c r="D22" s="12">
        <f t="shared" ref="D22:K22" si="1">SUM(D3:D21)</f>
        <v>7</v>
      </c>
      <c r="E22" s="12">
        <f t="shared" si="1"/>
        <v>11</v>
      </c>
      <c r="F22" s="12">
        <f t="shared" si="1"/>
        <v>22</v>
      </c>
      <c r="G22" s="12">
        <f t="shared" si="1"/>
        <v>9</v>
      </c>
      <c r="H22" s="12">
        <f t="shared" si="1"/>
        <v>9</v>
      </c>
      <c r="I22" s="12">
        <f t="shared" si="1"/>
        <v>6</v>
      </c>
      <c r="J22" s="12">
        <f t="shared" si="1"/>
        <v>9</v>
      </c>
      <c r="K22" s="12">
        <f t="shared" si="1"/>
        <v>7</v>
      </c>
    </row>
  </sheetData>
  <autoFilter ref="A2:L22" xr:uid="{DC71FB70-FA0C-2B4D-B6D5-C6D789223FB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20DE49-F339-4AA3-86BE-2A664383D56E}">
  <sheetPr>
    <tabColor rgb="FFFFC000"/>
  </sheetPr>
  <dimension ref="A2:L80"/>
  <sheetViews>
    <sheetView topLeftCell="A13" workbookViewId="0">
      <selection activeCell="I30" sqref="I30"/>
    </sheetView>
  </sheetViews>
  <sheetFormatPr defaultColWidth="11" defaultRowHeight="15.75" x14ac:dyDescent="0.25"/>
  <cols>
    <col min="1" max="1" width="23.625" customWidth="1"/>
    <col min="2" max="2" width="30.375" customWidth="1"/>
  </cols>
  <sheetData>
    <row r="2" spans="1:12" x14ac:dyDescent="0.25">
      <c r="A2" s="18" t="s">
        <v>91</v>
      </c>
      <c r="B2" s="18" t="s">
        <v>181</v>
      </c>
      <c r="C2" s="18" t="s">
        <v>83</v>
      </c>
      <c r="D2" s="18" t="s">
        <v>0</v>
      </c>
      <c r="E2" s="18" t="s">
        <v>9</v>
      </c>
      <c r="F2" s="18" t="s">
        <v>21</v>
      </c>
      <c r="G2" s="18" t="s">
        <v>38</v>
      </c>
      <c r="H2" s="18" t="s">
        <v>47</v>
      </c>
      <c r="I2" s="18" t="s">
        <v>58</v>
      </c>
      <c r="J2" s="18" t="s">
        <v>65</v>
      </c>
      <c r="K2" s="18" t="s">
        <v>73</v>
      </c>
      <c r="L2" s="24" t="s">
        <v>86</v>
      </c>
    </row>
    <row r="3" spans="1:12" x14ac:dyDescent="0.25">
      <c r="A3" t="s">
        <v>182</v>
      </c>
      <c r="B3" t="s">
        <v>94</v>
      </c>
      <c r="C3" t="s">
        <v>2</v>
      </c>
      <c r="D3">
        <v>5</v>
      </c>
      <c r="L3">
        <f>SUM(D3:K3)</f>
        <v>5</v>
      </c>
    </row>
    <row r="4" spans="1:12" x14ac:dyDescent="0.25">
      <c r="A4" t="s">
        <v>182</v>
      </c>
      <c r="B4" t="s">
        <v>96</v>
      </c>
      <c r="C4" t="s">
        <v>8</v>
      </c>
      <c r="D4">
        <v>2</v>
      </c>
      <c r="L4">
        <f t="shared" ref="L4:L21" si="0">SUM(D4:K4)</f>
        <v>2</v>
      </c>
    </row>
    <row r="5" spans="1:12" x14ac:dyDescent="0.25">
      <c r="A5" t="s">
        <v>183</v>
      </c>
      <c r="B5" t="s">
        <v>100</v>
      </c>
      <c r="C5" t="s">
        <v>11</v>
      </c>
      <c r="E5">
        <v>6</v>
      </c>
      <c r="F5">
        <v>1</v>
      </c>
      <c r="L5">
        <f t="shared" si="0"/>
        <v>7</v>
      </c>
    </row>
    <row r="6" spans="1:12" x14ac:dyDescent="0.25">
      <c r="A6" t="s">
        <v>183</v>
      </c>
      <c r="B6" t="s">
        <v>108</v>
      </c>
      <c r="C6" t="s">
        <v>13</v>
      </c>
      <c r="E6">
        <v>3</v>
      </c>
      <c r="F6">
        <v>10</v>
      </c>
      <c r="K6">
        <v>5</v>
      </c>
      <c r="L6">
        <f t="shared" si="0"/>
        <v>18</v>
      </c>
    </row>
    <row r="7" spans="1:12" x14ac:dyDescent="0.25">
      <c r="A7" t="s">
        <v>183</v>
      </c>
      <c r="B7" t="s">
        <v>87</v>
      </c>
      <c r="C7" t="s">
        <v>16</v>
      </c>
      <c r="E7">
        <v>1</v>
      </c>
      <c r="F7">
        <v>3</v>
      </c>
      <c r="K7">
        <v>1</v>
      </c>
      <c r="L7">
        <f t="shared" si="0"/>
        <v>5</v>
      </c>
    </row>
    <row r="8" spans="1:12" x14ac:dyDescent="0.25">
      <c r="A8" t="s">
        <v>183</v>
      </c>
      <c r="B8" t="s">
        <v>84</v>
      </c>
      <c r="C8" t="s">
        <v>20</v>
      </c>
      <c r="F8">
        <v>6</v>
      </c>
      <c r="K8">
        <v>1</v>
      </c>
      <c r="L8">
        <f t="shared" si="0"/>
        <v>7</v>
      </c>
    </row>
    <row r="9" spans="1:12" x14ac:dyDescent="0.25">
      <c r="A9" t="s">
        <v>183</v>
      </c>
      <c r="B9" t="s">
        <v>184</v>
      </c>
      <c r="C9" t="s">
        <v>19</v>
      </c>
      <c r="E9">
        <v>1</v>
      </c>
      <c r="F9">
        <v>2</v>
      </c>
      <c r="L9">
        <f t="shared" si="0"/>
        <v>3</v>
      </c>
    </row>
    <row r="10" spans="1:12" x14ac:dyDescent="0.25">
      <c r="A10" t="s">
        <v>185</v>
      </c>
      <c r="B10" t="s">
        <v>146</v>
      </c>
      <c r="C10" t="s">
        <v>23</v>
      </c>
      <c r="H10">
        <v>4</v>
      </c>
      <c r="L10">
        <f t="shared" si="0"/>
        <v>4</v>
      </c>
    </row>
    <row r="11" spans="1:12" x14ac:dyDescent="0.25">
      <c r="A11" t="s">
        <v>185</v>
      </c>
      <c r="B11" t="s">
        <v>147</v>
      </c>
      <c r="C11" t="s">
        <v>24</v>
      </c>
      <c r="H11">
        <v>5</v>
      </c>
      <c r="L11">
        <f t="shared" si="0"/>
        <v>5</v>
      </c>
    </row>
    <row r="12" spans="1:12" x14ac:dyDescent="0.25">
      <c r="A12" t="s">
        <v>186</v>
      </c>
      <c r="B12" t="s">
        <v>154</v>
      </c>
      <c r="C12" t="s">
        <v>25</v>
      </c>
      <c r="I12">
        <v>2</v>
      </c>
      <c r="L12">
        <f t="shared" si="0"/>
        <v>2</v>
      </c>
    </row>
    <row r="13" spans="1:12" x14ac:dyDescent="0.25">
      <c r="A13" t="s">
        <v>186</v>
      </c>
      <c r="B13" t="s">
        <v>157</v>
      </c>
      <c r="C13" t="s">
        <v>22</v>
      </c>
      <c r="I13">
        <v>3</v>
      </c>
      <c r="L13">
        <f t="shared" si="0"/>
        <v>3</v>
      </c>
    </row>
    <row r="14" spans="1:12" x14ac:dyDescent="0.25">
      <c r="A14" t="s">
        <v>186</v>
      </c>
      <c r="B14" t="s">
        <v>161</v>
      </c>
      <c r="C14" t="s">
        <v>32</v>
      </c>
      <c r="I14">
        <v>1</v>
      </c>
      <c r="L14">
        <f t="shared" si="0"/>
        <v>1</v>
      </c>
    </row>
    <row r="15" spans="1:12" x14ac:dyDescent="0.25">
      <c r="A15" t="s">
        <v>187</v>
      </c>
      <c r="B15" t="s">
        <v>134</v>
      </c>
      <c r="C15" t="s">
        <v>30</v>
      </c>
      <c r="G15">
        <v>4</v>
      </c>
      <c r="J15">
        <v>1</v>
      </c>
      <c r="L15">
        <f t="shared" si="0"/>
        <v>5</v>
      </c>
    </row>
    <row r="16" spans="1:12" x14ac:dyDescent="0.25">
      <c r="A16" t="s">
        <v>187</v>
      </c>
      <c r="B16" t="s">
        <v>136</v>
      </c>
      <c r="C16" t="s">
        <v>28</v>
      </c>
      <c r="G16">
        <v>3</v>
      </c>
      <c r="L16">
        <f t="shared" si="0"/>
        <v>3</v>
      </c>
    </row>
    <row r="17" spans="1:12" x14ac:dyDescent="0.25">
      <c r="A17" t="s">
        <v>187</v>
      </c>
      <c r="B17" t="s">
        <v>139</v>
      </c>
      <c r="C17" t="s">
        <v>85</v>
      </c>
      <c r="G17">
        <v>1</v>
      </c>
      <c r="L17">
        <f t="shared" si="0"/>
        <v>1</v>
      </c>
    </row>
    <row r="18" spans="1:12" x14ac:dyDescent="0.25">
      <c r="A18" t="s">
        <v>187</v>
      </c>
      <c r="B18" t="s">
        <v>141</v>
      </c>
      <c r="C18" t="s">
        <v>37</v>
      </c>
      <c r="G18">
        <v>1</v>
      </c>
      <c r="L18">
        <f t="shared" si="0"/>
        <v>1</v>
      </c>
    </row>
    <row r="19" spans="1:12" x14ac:dyDescent="0.25">
      <c r="A19" t="s">
        <v>187</v>
      </c>
      <c r="B19" t="s">
        <v>88</v>
      </c>
      <c r="C19" t="s">
        <v>42</v>
      </c>
      <c r="J19">
        <v>4</v>
      </c>
      <c r="L19">
        <f t="shared" si="0"/>
        <v>4</v>
      </c>
    </row>
    <row r="20" spans="1:12" x14ac:dyDescent="0.25">
      <c r="A20" t="s">
        <v>187</v>
      </c>
      <c r="B20" t="s">
        <v>168</v>
      </c>
      <c r="C20" t="s">
        <v>50</v>
      </c>
      <c r="J20">
        <v>3</v>
      </c>
      <c r="L20">
        <f t="shared" si="0"/>
        <v>3</v>
      </c>
    </row>
    <row r="21" spans="1:12" x14ac:dyDescent="0.25">
      <c r="A21" t="s">
        <v>187</v>
      </c>
      <c r="B21" t="s">
        <v>188</v>
      </c>
      <c r="C21" t="s">
        <v>53</v>
      </c>
      <c r="J21">
        <v>1</v>
      </c>
      <c r="L21">
        <f t="shared" si="0"/>
        <v>1</v>
      </c>
    </row>
    <row r="22" spans="1:12" x14ac:dyDescent="0.25">
      <c r="C22" t="s">
        <v>89</v>
      </c>
      <c r="D22" s="12">
        <f t="shared" ref="D22:K22" si="1">SUM(D3:D21)</f>
        <v>7</v>
      </c>
      <c r="E22" s="12">
        <f t="shared" si="1"/>
        <v>11</v>
      </c>
      <c r="F22" s="12">
        <f t="shared" si="1"/>
        <v>22</v>
      </c>
      <c r="G22" s="12">
        <f t="shared" si="1"/>
        <v>9</v>
      </c>
      <c r="H22" s="12">
        <f t="shared" si="1"/>
        <v>9</v>
      </c>
      <c r="I22" s="12">
        <f t="shared" si="1"/>
        <v>6</v>
      </c>
      <c r="J22" s="12">
        <f t="shared" si="1"/>
        <v>9</v>
      </c>
      <c r="K22" s="12">
        <f t="shared" si="1"/>
        <v>7</v>
      </c>
    </row>
    <row r="28" spans="1:12" x14ac:dyDescent="0.25">
      <c r="A28" s="32" t="s">
        <v>189</v>
      </c>
      <c r="B28" s="32" t="s">
        <v>94</v>
      </c>
      <c r="C28" s="33">
        <f>5/7</f>
        <v>0.7142857142857143</v>
      </c>
      <c r="E28" s="34" t="s">
        <v>190</v>
      </c>
      <c r="F28" s="34" t="s">
        <v>100</v>
      </c>
      <c r="G28" s="35">
        <f>7/40</f>
        <v>0.17499999999999999</v>
      </c>
      <c r="I28" s="36"/>
      <c r="J28" s="36"/>
      <c r="K28" s="36"/>
    </row>
    <row r="29" spans="1:12" x14ac:dyDescent="0.25">
      <c r="A29" s="32"/>
      <c r="B29" s="32" t="s">
        <v>96</v>
      </c>
      <c r="C29" s="33">
        <f>2/7</f>
        <v>0.2857142857142857</v>
      </c>
      <c r="E29" s="34"/>
      <c r="F29" s="34" t="s">
        <v>108</v>
      </c>
      <c r="G29" s="35">
        <f>18/40</f>
        <v>0.45</v>
      </c>
      <c r="I29" s="36"/>
      <c r="J29" s="36"/>
      <c r="K29" s="36"/>
    </row>
    <row r="30" spans="1:12" x14ac:dyDescent="0.25">
      <c r="E30" s="34"/>
      <c r="F30" s="34" t="s">
        <v>87</v>
      </c>
      <c r="G30" s="35">
        <f>5/40</f>
        <v>0.125</v>
      </c>
      <c r="I30" s="36"/>
      <c r="J30" s="36"/>
      <c r="K30" s="36"/>
    </row>
    <row r="31" spans="1:12" x14ac:dyDescent="0.25">
      <c r="E31" s="34"/>
      <c r="F31" s="34" t="s">
        <v>84</v>
      </c>
      <c r="G31" s="35">
        <f>7/40</f>
        <v>0.17499999999999999</v>
      </c>
      <c r="I31" s="36"/>
      <c r="J31" s="36"/>
      <c r="K31" s="36"/>
    </row>
    <row r="32" spans="1:12" x14ac:dyDescent="0.25">
      <c r="E32" s="34"/>
      <c r="F32" s="34" t="s">
        <v>184</v>
      </c>
      <c r="G32" s="35">
        <f>3/40</f>
        <v>7.4999999999999997E-2</v>
      </c>
      <c r="I32" s="36"/>
      <c r="J32" s="36"/>
      <c r="K32" s="36"/>
    </row>
    <row r="55" spans="1:7" x14ac:dyDescent="0.25">
      <c r="A55" s="32" t="s">
        <v>191</v>
      </c>
      <c r="B55" s="32" t="s">
        <v>146</v>
      </c>
      <c r="C55" s="33">
        <f>4/9</f>
        <v>0.44444444444444442</v>
      </c>
      <c r="E55" s="32" t="s">
        <v>134</v>
      </c>
      <c r="F55" s="32" t="s">
        <v>154</v>
      </c>
      <c r="G55" s="33">
        <f>2/6</f>
        <v>0.33333333333333331</v>
      </c>
    </row>
    <row r="56" spans="1:7" x14ac:dyDescent="0.25">
      <c r="A56" s="32"/>
      <c r="B56" s="32" t="s">
        <v>147</v>
      </c>
      <c r="C56" s="33">
        <f>5/9</f>
        <v>0.55555555555555558</v>
      </c>
      <c r="E56" s="32"/>
      <c r="F56" s="32" t="s">
        <v>157</v>
      </c>
      <c r="G56" s="33">
        <f>3/6</f>
        <v>0.5</v>
      </c>
    </row>
    <row r="57" spans="1:7" x14ac:dyDescent="0.25">
      <c r="E57" s="32"/>
      <c r="F57" s="32" t="s">
        <v>161</v>
      </c>
      <c r="G57" s="33">
        <f>1/6</f>
        <v>0.16666666666666666</v>
      </c>
    </row>
    <row r="74" spans="1:3" x14ac:dyDescent="0.25">
      <c r="A74" s="39" t="s">
        <v>192</v>
      </c>
      <c r="B74" s="32" t="s">
        <v>134</v>
      </c>
      <c r="C74" s="33">
        <f>5/18</f>
        <v>0.27777777777777779</v>
      </c>
    </row>
    <row r="75" spans="1:3" x14ac:dyDescent="0.25">
      <c r="A75" s="32"/>
      <c r="B75" s="32" t="s">
        <v>136</v>
      </c>
      <c r="C75" s="33">
        <f>3/18</f>
        <v>0.16666666666666666</v>
      </c>
    </row>
    <row r="76" spans="1:3" x14ac:dyDescent="0.25">
      <c r="A76" s="32"/>
      <c r="B76" s="32" t="s">
        <v>139</v>
      </c>
      <c r="C76" s="33">
        <f>1/18</f>
        <v>5.5555555555555552E-2</v>
      </c>
    </row>
    <row r="77" spans="1:3" x14ac:dyDescent="0.25">
      <c r="A77" s="32"/>
      <c r="B77" s="32" t="s">
        <v>141</v>
      </c>
      <c r="C77" s="33">
        <f>1/18</f>
        <v>5.5555555555555552E-2</v>
      </c>
    </row>
    <row r="78" spans="1:3" x14ac:dyDescent="0.25">
      <c r="A78" s="32"/>
      <c r="B78" s="32" t="s">
        <v>88</v>
      </c>
      <c r="C78" s="33">
        <f>4/18</f>
        <v>0.22222222222222221</v>
      </c>
    </row>
    <row r="79" spans="1:3" x14ac:dyDescent="0.25">
      <c r="A79" s="32"/>
      <c r="B79" s="32" t="s">
        <v>168</v>
      </c>
      <c r="C79" s="33">
        <f>3/18</f>
        <v>0.16666666666666666</v>
      </c>
    </row>
    <row r="80" spans="1:3" x14ac:dyDescent="0.25">
      <c r="A80" s="32"/>
      <c r="B80" s="32" t="s">
        <v>188</v>
      </c>
      <c r="C80" s="33">
        <f>1/18</f>
        <v>5.5555555555555552E-2</v>
      </c>
    </row>
  </sheetData>
  <autoFilter ref="A2:L22" xr:uid="{DC71FB70-FA0C-2B4D-B6D5-C6D789223FB1}"/>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52837A-651E-4097-863A-C354C2E5D9D2}">
  <sheetPr>
    <tabColor rgb="FF92D050"/>
  </sheetPr>
  <dimension ref="A1:F97"/>
  <sheetViews>
    <sheetView tabSelected="1" workbookViewId="0">
      <selection activeCell="H14" sqref="H14"/>
    </sheetView>
  </sheetViews>
  <sheetFormatPr defaultColWidth="11" defaultRowHeight="15.75" x14ac:dyDescent="0.25"/>
  <cols>
    <col min="1" max="1" width="11" style="19"/>
    <col min="2" max="2" width="16.625" customWidth="1"/>
    <col min="3" max="3" width="21.75" customWidth="1"/>
  </cols>
  <sheetData>
    <row r="1" spans="2:6" ht="16.5" thickBot="1" x14ac:dyDescent="0.3"/>
    <row r="2" spans="2:6" ht="42" customHeight="1" thickBot="1" x14ac:dyDescent="0.55000000000000004">
      <c r="B2" s="44" t="s">
        <v>194</v>
      </c>
      <c r="C2" s="45"/>
      <c r="D2" s="45"/>
      <c r="E2" s="45"/>
      <c r="F2" s="46"/>
    </row>
    <row r="3" spans="2:6" ht="42" customHeight="1" x14ac:dyDescent="0.5">
      <c r="B3" s="43"/>
      <c r="C3" s="43"/>
      <c r="D3" s="43"/>
      <c r="E3" s="43"/>
      <c r="F3" s="43"/>
    </row>
    <row r="5" spans="2:6" x14ac:dyDescent="0.25">
      <c r="B5" s="40" t="s">
        <v>189</v>
      </c>
      <c r="C5" t="s">
        <v>94</v>
      </c>
      <c r="D5" s="31">
        <f>5/7</f>
        <v>0.7142857142857143</v>
      </c>
    </row>
    <row r="6" spans="2:6" x14ac:dyDescent="0.25">
      <c r="C6" t="s">
        <v>96</v>
      </c>
      <c r="D6" s="31">
        <f>2/7</f>
        <v>0.2857142857142857</v>
      </c>
    </row>
    <row r="24" spans="2:4" x14ac:dyDescent="0.25">
      <c r="B24" s="41" t="s">
        <v>190</v>
      </c>
      <c r="C24" s="36" t="s">
        <v>100</v>
      </c>
      <c r="D24" s="37">
        <f>7/40</f>
        <v>0.17499999999999999</v>
      </c>
    </row>
    <row r="25" spans="2:4" x14ac:dyDescent="0.25">
      <c r="B25" s="36"/>
      <c r="C25" s="36" t="s">
        <v>108</v>
      </c>
      <c r="D25" s="37">
        <f>18/40</f>
        <v>0.45</v>
      </c>
    </row>
    <row r="26" spans="2:4" x14ac:dyDescent="0.25">
      <c r="B26" s="36"/>
      <c r="C26" s="36" t="s">
        <v>87</v>
      </c>
      <c r="D26" s="37">
        <f>5/40</f>
        <v>0.125</v>
      </c>
    </row>
    <row r="27" spans="2:4" x14ac:dyDescent="0.25">
      <c r="B27" s="36"/>
      <c r="C27" s="36" t="s">
        <v>84</v>
      </c>
      <c r="D27" s="37">
        <f>7/40</f>
        <v>0.17499999999999999</v>
      </c>
    </row>
    <row r="28" spans="2:4" x14ac:dyDescent="0.25">
      <c r="B28" s="36"/>
      <c r="C28" s="36" t="s">
        <v>184</v>
      </c>
      <c r="D28" s="37">
        <f>3/40</f>
        <v>7.4999999999999997E-2</v>
      </c>
    </row>
    <row r="48" spans="2:4" x14ac:dyDescent="0.25">
      <c r="B48" s="38" t="s">
        <v>191</v>
      </c>
      <c r="C48" t="s">
        <v>146</v>
      </c>
      <c r="D48" s="31">
        <f>4/9</f>
        <v>0.44444444444444442</v>
      </c>
    </row>
    <row r="49" spans="3:4" x14ac:dyDescent="0.25">
      <c r="C49" t="s">
        <v>147</v>
      </c>
      <c r="D49" s="31">
        <f>5/9</f>
        <v>0.55555555555555558</v>
      </c>
    </row>
    <row r="68" spans="2:4" x14ac:dyDescent="0.25">
      <c r="B68" s="40" t="s">
        <v>134</v>
      </c>
      <c r="C68" t="s">
        <v>154</v>
      </c>
      <c r="D68" s="31">
        <f>2/6</f>
        <v>0.33333333333333331</v>
      </c>
    </row>
    <row r="69" spans="2:4" x14ac:dyDescent="0.25">
      <c r="C69" t="s">
        <v>157</v>
      </c>
      <c r="D69" s="31">
        <f>3/6</f>
        <v>0.5</v>
      </c>
    </row>
    <row r="70" spans="2:4" x14ac:dyDescent="0.25">
      <c r="C70" t="s">
        <v>161</v>
      </c>
      <c r="D70" s="31">
        <f>1/6</f>
        <v>0.16666666666666666</v>
      </c>
    </row>
    <row r="91" spans="2:4" x14ac:dyDescent="0.25">
      <c r="B91" s="42" t="s">
        <v>192</v>
      </c>
      <c r="C91" t="s">
        <v>134</v>
      </c>
      <c r="D91" s="31">
        <f>5/18</f>
        <v>0.27777777777777779</v>
      </c>
    </row>
    <row r="92" spans="2:4" x14ac:dyDescent="0.25">
      <c r="C92" t="s">
        <v>136</v>
      </c>
      <c r="D92" s="31">
        <f>3/18</f>
        <v>0.16666666666666666</v>
      </c>
    </row>
    <row r="93" spans="2:4" x14ac:dyDescent="0.25">
      <c r="C93" t="s">
        <v>139</v>
      </c>
      <c r="D93" s="31">
        <f>1/18</f>
        <v>5.5555555555555552E-2</v>
      </c>
    </row>
    <row r="94" spans="2:4" x14ac:dyDescent="0.25">
      <c r="C94" t="s">
        <v>141</v>
      </c>
      <c r="D94" s="31">
        <f>1/18</f>
        <v>5.5555555555555552E-2</v>
      </c>
    </row>
    <row r="95" spans="2:4" x14ac:dyDescent="0.25">
      <c r="C95" t="s">
        <v>88</v>
      </c>
      <c r="D95" s="31">
        <f>4/18</f>
        <v>0.22222222222222221</v>
      </c>
    </row>
    <row r="96" spans="2:4" x14ac:dyDescent="0.25">
      <c r="C96" t="s">
        <v>168</v>
      </c>
      <c r="D96" s="31">
        <f>3/18</f>
        <v>0.16666666666666666</v>
      </c>
    </row>
    <row r="97" spans="3:4" x14ac:dyDescent="0.25">
      <c r="C97" t="s">
        <v>188</v>
      </c>
      <c r="D97" s="31">
        <f>1/18</f>
        <v>5.5555555555555552E-2</v>
      </c>
    </row>
  </sheetData>
  <mergeCells count="1">
    <mergeCell ref="B2:F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4</vt:i4>
      </vt:variant>
    </vt:vector>
  </HeadingPairs>
  <TitlesOfParts>
    <vt:vector size="4" baseType="lpstr">
      <vt:lpstr>Questions</vt:lpstr>
      <vt:lpstr>Coding</vt:lpstr>
      <vt:lpstr>Chart worksheet</vt:lpstr>
      <vt:lpstr>Findings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Janeth Catherine Mosquera  Restrepo (1908748)</dc:creator>
  <cp:keywords/>
  <dc:description/>
  <cp:lastModifiedBy>Mohamed Asim</cp:lastModifiedBy>
  <cp:revision/>
  <dcterms:created xsi:type="dcterms:W3CDTF">2024-03-15T07:20:07Z</dcterms:created>
  <dcterms:modified xsi:type="dcterms:W3CDTF">2024-11-04T10:20:34Z</dcterms:modified>
  <cp:category/>
  <cp:contentStatus/>
</cp:coreProperties>
</file>