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lD\Desktop\HE External\Suraj Ajit\L5 - Implementation Project (CSAC5008)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1" l="1"/>
  <c r="K18" i="1"/>
  <c r="K17" i="1"/>
  <c r="K16" i="1"/>
  <c r="K14" i="1" l="1"/>
  <c r="K13" i="1"/>
  <c r="K12" i="1"/>
  <c r="K11" i="1"/>
  <c r="K10" i="1"/>
  <c r="K9" i="1"/>
  <c r="H3" i="1" l="1"/>
  <c r="I3" i="1" s="1"/>
  <c r="H4" i="1"/>
  <c r="I4" i="1" s="1"/>
  <c r="H5" i="1"/>
  <c r="I5" i="1"/>
  <c r="H6" i="1"/>
  <c r="I6" i="1"/>
  <c r="H7" i="1"/>
  <c r="I7" i="1" s="1"/>
  <c r="K7" i="1" s="1"/>
  <c r="D3" i="1"/>
  <c r="E3" i="1" s="1"/>
  <c r="D4" i="1"/>
  <c r="E4" i="1" s="1"/>
  <c r="D5" i="1"/>
  <c r="E5" i="1" s="1"/>
  <c r="D6" i="1"/>
  <c r="E6" i="1" s="1"/>
  <c r="K6" i="1" s="1"/>
  <c r="D7" i="1"/>
  <c r="E7" i="1" s="1"/>
  <c r="K2" i="1"/>
  <c r="K5" i="1" l="1"/>
  <c r="K4" i="1"/>
  <c r="K3" i="1"/>
  <c r="E2" i="1"/>
  <c r="H2" i="1"/>
  <c r="I2" i="1" s="1"/>
  <c r="D2" i="1"/>
</calcChain>
</file>

<file path=xl/sharedStrings.xml><?xml version="1.0" encoding="utf-8"?>
<sst xmlns="http://schemas.openxmlformats.org/spreadsheetml/2006/main" count="25" uniqueCount="19">
  <si>
    <t>Mark (35)</t>
  </si>
  <si>
    <t>Mark (65)</t>
  </si>
  <si>
    <t>Lang</t>
  </si>
  <si>
    <t>Ryan</t>
  </si>
  <si>
    <t>Total</t>
  </si>
  <si>
    <t>Jones Rees</t>
  </si>
  <si>
    <t>Steffan</t>
  </si>
  <si>
    <t>Roberts</t>
  </si>
  <si>
    <t>Stephen</t>
  </si>
  <si>
    <t>Thomas</t>
  </si>
  <si>
    <t>Gareth</t>
  </si>
  <si>
    <t>Jones</t>
  </si>
  <si>
    <t>Dan</t>
  </si>
  <si>
    <t>Newlands</t>
  </si>
  <si>
    <t>Josh</t>
  </si>
  <si>
    <t>Percentage above 60:</t>
  </si>
  <si>
    <t>MEAN VALUE</t>
  </si>
  <si>
    <t>SD</t>
  </si>
  <si>
    <t>Skewness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</si>
</sst>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0" borderId="0" xfId="0" applyFill="1" applyBorder="1"/>
    <xf numFmtId="0" fontId="0" fillId="2" borderId="0" xfId="0" applyFill="1" applyBorder="1"/>
    <xf numFmtId="0" fontId="0" fillId="3" borderId="0" xfId="0" applyFill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1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B2" zoomScale="175" zoomScaleNormal="175" workbookViewId="0">
      <selection activeCell="K9" sqref="K9"/>
    </sheetView>
  </sheetViews>
  <sheetFormatPr defaultRowHeight="14.4" x14ac:dyDescent="0.3"/>
  <cols>
    <col min="1" max="1" width="10.6640625" bestFit="1" customWidth="1"/>
  </cols>
  <sheetData>
    <row r="1" spans="1:11" x14ac:dyDescent="0.3">
      <c r="C1" s="1" t="s">
        <v>1</v>
      </c>
      <c r="D1" s="5"/>
      <c r="E1" s="5"/>
      <c r="G1" s="2" t="s">
        <v>0</v>
      </c>
      <c r="H1" s="5"/>
      <c r="I1" s="5"/>
      <c r="K1" s="3" t="s">
        <v>4</v>
      </c>
    </row>
    <row r="2" spans="1:11" x14ac:dyDescent="0.3">
      <c r="A2" s="4" t="s">
        <v>2</v>
      </c>
      <c r="B2" s="4" t="s">
        <v>3</v>
      </c>
      <c r="C2" s="1">
        <v>63</v>
      </c>
      <c r="D2" s="1">
        <f>C2/80*100</f>
        <v>78.75</v>
      </c>
      <c r="E2" s="1">
        <f>D2/100*65</f>
        <v>51.1875</v>
      </c>
      <c r="G2" s="2">
        <v>19</v>
      </c>
      <c r="H2" s="2">
        <f>G2/20*100</f>
        <v>95</v>
      </c>
      <c r="I2" s="2">
        <f>H2/100*35</f>
        <v>33.25</v>
      </c>
      <c r="K2" s="3">
        <f>E2+I2</f>
        <v>84.4375</v>
      </c>
    </row>
    <row r="3" spans="1:11" x14ac:dyDescent="0.3">
      <c r="A3" s="4" t="s">
        <v>5</v>
      </c>
      <c r="B3" s="4" t="s">
        <v>6</v>
      </c>
      <c r="C3" s="1">
        <v>53</v>
      </c>
      <c r="D3" s="1">
        <f t="shared" ref="D3:D7" si="0">C3/80*100</f>
        <v>66.25</v>
      </c>
      <c r="E3" s="1">
        <f t="shared" ref="E3:E7" si="1">D3/100*65</f>
        <v>43.0625</v>
      </c>
      <c r="G3" s="2">
        <v>12</v>
      </c>
      <c r="H3" s="2">
        <f t="shared" ref="H3:H7" si="2">G3/20*100</f>
        <v>60</v>
      </c>
      <c r="I3" s="2">
        <f t="shared" ref="I3:I7" si="3">H3/100*35</f>
        <v>21</v>
      </c>
      <c r="K3" s="3">
        <f t="shared" ref="K3:K7" si="4">E3+I3</f>
        <v>64.0625</v>
      </c>
    </row>
    <row r="4" spans="1:11" x14ac:dyDescent="0.3">
      <c r="A4" s="4" t="s">
        <v>7</v>
      </c>
      <c r="B4" s="4" t="s">
        <v>8</v>
      </c>
      <c r="C4" s="1">
        <v>61</v>
      </c>
      <c r="D4" s="1">
        <f t="shared" si="0"/>
        <v>76.25</v>
      </c>
      <c r="E4" s="1">
        <f t="shared" si="1"/>
        <v>49.5625</v>
      </c>
      <c r="G4" s="2">
        <v>20</v>
      </c>
      <c r="H4" s="2">
        <f t="shared" si="2"/>
        <v>100</v>
      </c>
      <c r="I4" s="2">
        <f t="shared" si="3"/>
        <v>35</v>
      </c>
      <c r="K4" s="3">
        <f t="shared" si="4"/>
        <v>84.5625</v>
      </c>
    </row>
    <row r="5" spans="1:11" x14ac:dyDescent="0.3">
      <c r="A5" s="4" t="s">
        <v>9</v>
      </c>
      <c r="B5" s="4" t="s">
        <v>10</v>
      </c>
      <c r="C5" s="1">
        <v>46</v>
      </c>
      <c r="D5" s="1">
        <f t="shared" si="0"/>
        <v>57.499999999999993</v>
      </c>
      <c r="E5" s="1">
        <f t="shared" si="1"/>
        <v>37.375</v>
      </c>
      <c r="G5" s="2">
        <v>10</v>
      </c>
      <c r="H5" s="2">
        <f t="shared" si="2"/>
        <v>50</v>
      </c>
      <c r="I5" s="2">
        <f t="shared" si="3"/>
        <v>17.5</v>
      </c>
      <c r="K5" s="3">
        <f t="shared" si="4"/>
        <v>54.875</v>
      </c>
    </row>
    <row r="6" spans="1:11" x14ac:dyDescent="0.3">
      <c r="A6" s="4" t="s">
        <v>11</v>
      </c>
      <c r="B6" s="4" t="s">
        <v>12</v>
      </c>
      <c r="C6" s="1">
        <v>42</v>
      </c>
      <c r="D6" s="1">
        <f t="shared" si="0"/>
        <v>52.5</v>
      </c>
      <c r="E6" s="1">
        <f t="shared" si="1"/>
        <v>34.125</v>
      </c>
      <c r="G6" s="2">
        <v>10</v>
      </c>
      <c r="H6" s="2">
        <f t="shared" si="2"/>
        <v>50</v>
      </c>
      <c r="I6" s="2">
        <f t="shared" si="3"/>
        <v>17.5</v>
      </c>
      <c r="K6" s="3">
        <f t="shared" si="4"/>
        <v>51.625</v>
      </c>
    </row>
    <row r="7" spans="1:11" x14ac:dyDescent="0.3">
      <c r="A7" s="4" t="s">
        <v>13</v>
      </c>
      <c r="B7" s="4" t="s">
        <v>14</v>
      </c>
      <c r="C7" s="1">
        <v>47</v>
      </c>
      <c r="D7" s="1">
        <f t="shared" si="0"/>
        <v>58.75</v>
      </c>
      <c r="E7" s="1">
        <f t="shared" si="1"/>
        <v>38.1875</v>
      </c>
      <c r="G7" s="2">
        <v>13</v>
      </c>
      <c r="H7" s="2">
        <f t="shared" si="2"/>
        <v>65</v>
      </c>
      <c r="I7" s="2">
        <f t="shared" si="3"/>
        <v>22.75</v>
      </c>
      <c r="K7" s="3">
        <f t="shared" si="4"/>
        <v>60.9375</v>
      </c>
    </row>
    <row r="9" spans="1:11" x14ac:dyDescent="0.3">
      <c r="B9" s="4" t="s">
        <v>3</v>
      </c>
      <c r="E9" s="6">
        <v>97</v>
      </c>
      <c r="I9" s="7">
        <v>54</v>
      </c>
      <c r="K9">
        <f>(0.65*E9 +0.35*I9)</f>
        <v>81.95</v>
      </c>
    </row>
    <row r="10" spans="1:11" x14ac:dyDescent="0.3">
      <c r="B10" s="4" t="s">
        <v>6</v>
      </c>
      <c r="E10" s="6">
        <v>82</v>
      </c>
      <c r="I10" s="7">
        <v>34</v>
      </c>
      <c r="K10">
        <f t="shared" ref="K10:K14" si="5">(0.65*E10 +0.35*I10)</f>
        <v>65.2</v>
      </c>
    </row>
    <row r="11" spans="1:11" x14ac:dyDescent="0.3">
      <c r="B11" s="4" t="s">
        <v>8</v>
      </c>
      <c r="E11" s="6">
        <v>94</v>
      </c>
      <c r="I11" s="7">
        <v>57</v>
      </c>
      <c r="K11">
        <f t="shared" si="5"/>
        <v>81.05</v>
      </c>
    </row>
    <row r="12" spans="1:11" x14ac:dyDescent="0.3">
      <c r="B12" s="4" t="s">
        <v>10</v>
      </c>
      <c r="E12" s="6">
        <v>71</v>
      </c>
      <c r="I12" s="7">
        <v>29</v>
      </c>
      <c r="K12">
        <f t="shared" si="5"/>
        <v>56.3</v>
      </c>
    </row>
    <row r="13" spans="1:11" x14ac:dyDescent="0.3">
      <c r="B13" s="4" t="s">
        <v>12</v>
      </c>
      <c r="E13" s="6">
        <v>65</v>
      </c>
      <c r="I13" s="7">
        <v>29</v>
      </c>
      <c r="K13">
        <f t="shared" si="5"/>
        <v>52.4</v>
      </c>
    </row>
    <row r="14" spans="1:11" x14ac:dyDescent="0.3">
      <c r="B14" s="4" t="s">
        <v>14</v>
      </c>
      <c r="E14" s="6">
        <v>72</v>
      </c>
      <c r="I14" s="7">
        <v>37</v>
      </c>
      <c r="K14">
        <f t="shared" si="5"/>
        <v>59.75</v>
      </c>
    </row>
    <row r="16" spans="1:11" x14ac:dyDescent="0.3">
      <c r="I16" s="8"/>
      <c r="J16" s="9" t="s">
        <v>15</v>
      </c>
      <c r="K16" s="8">
        <f>COUNTIF(K9:K14,"&gt;=60")/COUNTIF(K9:K14,"&gt;0")</f>
        <v>0.5</v>
      </c>
    </row>
    <row r="17" spans="8:11" x14ac:dyDescent="0.3">
      <c r="I17" s="11"/>
      <c r="J17" s="10" t="s">
        <v>16</v>
      </c>
      <c r="K17" s="11">
        <f>SUMIF(K9:K14,"&gt;0")/COUNTIF(K9:K14,"&gt;0")</f>
        <v>66.108333333333334</v>
      </c>
    </row>
    <row r="18" spans="8:11" x14ac:dyDescent="0.3">
      <c r="H18" s="12"/>
      <c r="I18" s="13"/>
      <c r="J18" s="13" t="s">
        <v>17</v>
      </c>
      <c r="K18" s="13">
        <f>STDEV(K9:K14)</f>
        <v>12.64584582646282</v>
      </c>
    </row>
    <row r="19" spans="8:11" x14ac:dyDescent="0.3">
      <c r="H19" s="12"/>
      <c r="I19" s="13"/>
      <c r="J19" s="13" t="s">
        <v>18</v>
      </c>
      <c r="K19" s="13">
        <f>SKEW(K9:K14)</f>
        <v>0.5242461324115345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AnthonyJ</dc:creator>
  <cp:lastModifiedBy>Daniel Davies</cp:lastModifiedBy>
  <dcterms:created xsi:type="dcterms:W3CDTF">2018-05-25T13:06:22Z</dcterms:created>
  <dcterms:modified xsi:type="dcterms:W3CDTF">2018-06-06T10:55:57Z</dcterms:modified>
</cp:coreProperties>
</file>