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vate\Desktop\"/>
    </mc:Choice>
  </mc:AlternateContent>
  <xr:revisionPtr revIDLastSave="0" documentId="8_{A166C806-D29F-4CC5-80FD-BE8BEA6DF11B}" xr6:coauthVersionLast="44" xr6:coauthVersionMax="44" xr10:uidLastSave="{00000000-0000-0000-0000-000000000000}"/>
  <bookViews>
    <workbookView xWindow="-108" yWindow="-108" windowWidth="23256" windowHeight="12576" xr2:uid="{B0CB63FF-AEAC-4689-93C0-B4726627DF9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37" i="1" l="1"/>
  <c r="C39" i="1" l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38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2" i="1"/>
  <c r="B25" i="1"/>
  <c r="B26" i="1" l="1"/>
  <c r="E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B24" i="1"/>
  <c r="B20" i="1"/>
  <c r="B21" i="1" s="1"/>
  <c r="B17" i="1"/>
  <c r="G38" i="1" l="1"/>
  <c r="W24" i="1"/>
  <c r="W18" i="1"/>
  <c r="W22" i="1"/>
  <c r="W17" i="1"/>
  <c r="W15" i="1"/>
  <c r="W19" i="1"/>
  <c r="W23" i="1"/>
  <c r="W21" i="1"/>
  <c r="W16" i="1"/>
  <c r="W20" i="1"/>
  <c r="L22" i="1"/>
  <c r="B22" i="1"/>
  <c r="L4" i="1" s="1"/>
  <c r="L31" i="1"/>
  <c r="L27" i="1"/>
  <c r="L23" i="1"/>
  <c r="B18" i="1"/>
  <c r="L19" i="1"/>
  <c r="L30" i="1"/>
  <c r="L26" i="1"/>
  <c r="L40" i="1"/>
  <c r="L44" i="1"/>
  <c r="L38" i="1"/>
  <c r="W12" i="1"/>
  <c r="W8" i="1"/>
  <c r="W4" i="1"/>
  <c r="G41" i="1"/>
  <c r="G45" i="1"/>
  <c r="G49" i="1"/>
  <c r="G53" i="1"/>
  <c r="G57" i="1"/>
  <c r="G61" i="1"/>
  <c r="G65" i="1"/>
  <c r="G69" i="1"/>
  <c r="G73" i="1"/>
  <c r="G77" i="1"/>
  <c r="G81" i="1"/>
  <c r="G85" i="1"/>
  <c r="G89" i="1"/>
  <c r="G93" i="1"/>
  <c r="G97" i="1"/>
  <c r="G101" i="1"/>
  <c r="G105" i="1"/>
  <c r="G109" i="1"/>
  <c r="G113" i="1"/>
  <c r="G117" i="1"/>
  <c r="G121" i="1"/>
  <c r="G125" i="1"/>
  <c r="L41" i="1"/>
  <c r="L42" i="1"/>
  <c r="L46" i="1"/>
  <c r="W10" i="1"/>
  <c r="W6" i="1"/>
  <c r="G43" i="1"/>
  <c r="G47" i="1"/>
  <c r="G51" i="1"/>
  <c r="G55" i="1"/>
  <c r="G59" i="1"/>
  <c r="G63" i="1"/>
  <c r="G67" i="1"/>
  <c r="G71" i="1"/>
  <c r="G75" i="1"/>
  <c r="G79" i="1"/>
  <c r="G83" i="1"/>
  <c r="G87" i="1"/>
  <c r="G91" i="1"/>
  <c r="G95" i="1"/>
  <c r="G99" i="1"/>
  <c r="G103" i="1"/>
  <c r="G107" i="1"/>
  <c r="G111" i="1"/>
  <c r="G115" i="1"/>
  <c r="G119" i="1"/>
  <c r="G123" i="1"/>
  <c r="G127" i="1"/>
  <c r="L39" i="1"/>
  <c r="W11" i="1"/>
  <c r="W3" i="1"/>
  <c r="G42" i="1"/>
  <c r="G50" i="1"/>
  <c r="G58" i="1"/>
  <c r="G66" i="1"/>
  <c r="G74" i="1"/>
  <c r="G82" i="1"/>
  <c r="G90" i="1"/>
  <c r="G98" i="1"/>
  <c r="G106" i="1"/>
  <c r="G114" i="1"/>
  <c r="G122" i="1"/>
  <c r="L43" i="1"/>
  <c r="W9" i="1"/>
  <c r="G39" i="1"/>
  <c r="G44" i="1"/>
  <c r="G52" i="1"/>
  <c r="G60" i="1"/>
  <c r="G68" i="1"/>
  <c r="G76" i="1"/>
  <c r="G84" i="1"/>
  <c r="G92" i="1"/>
  <c r="G100" i="1"/>
  <c r="G108" i="1"/>
  <c r="G116" i="1"/>
  <c r="G124" i="1"/>
  <c r="L45" i="1"/>
  <c r="W7" i="1"/>
  <c r="G46" i="1"/>
  <c r="G54" i="1"/>
  <c r="G62" i="1"/>
  <c r="G70" i="1"/>
  <c r="G78" i="1"/>
  <c r="G86" i="1"/>
  <c r="G94" i="1"/>
  <c r="G102" i="1"/>
  <c r="G110" i="1"/>
  <c r="G118" i="1"/>
  <c r="G126" i="1"/>
  <c r="L47" i="1"/>
  <c r="G56" i="1"/>
  <c r="G88" i="1"/>
  <c r="G120" i="1"/>
  <c r="W5" i="1"/>
  <c r="G64" i="1"/>
  <c r="G96" i="1"/>
  <c r="G40" i="1"/>
  <c r="G72" i="1"/>
  <c r="G104" i="1"/>
  <c r="R6" i="1"/>
  <c r="R10" i="1"/>
  <c r="R14" i="1"/>
  <c r="R18" i="1"/>
  <c r="R22" i="1"/>
  <c r="R26" i="1"/>
  <c r="R30" i="1"/>
  <c r="R3" i="1"/>
  <c r="I22" i="1"/>
  <c r="I26" i="1"/>
  <c r="I30" i="1"/>
  <c r="I19" i="1"/>
  <c r="G48" i="1"/>
  <c r="G80" i="1"/>
  <c r="G112" i="1"/>
  <c r="R4" i="1"/>
  <c r="R9" i="1"/>
  <c r="R15" i="1"/>
  <c r="R20" i="1"/>
  <c r="R25" i="1"/>
  <c r="R31" i="1"/>
  <c r="I24" i="1"/>
  <c r="I29" i="1"/>
  <c r="R8" i="1"/>
  <c r="I28" i="1"/>
  <c r="R5" i="1"/>
  <c r="R11" i="1"/>
  <c r="R16" i="1"/>
  <c r="R21" i="1"/>
  <c r="R27" i="1"/>
  <c r="R32" i="1"/>
  <c r="I20" i="1"/>
  <c r="I25" i="1"/>
  <c r="I31" i="1"/>
  <c r="R13" i="1"/>
  <c r="R29" i="1"/>
  <c r="I23" i="1"/>
  <c r="R7" i="1"/>
  <c r="R12" i="1"/>
  <c r="R17" i="1"/>
  <c r="R23" i="1"/>
  <c r="R28" i="1"/>
  <c r="R33" i="1"/>
  <c r="I21" i="1"/>
  <c r="I27" i="1"/>
  <c r="I32" i="1"/>
  <c r="R19" i="1"/>
  <c r="R24" i="1"/>
  <c r="I33" i="1"/>
  <c r="L33" i="1"/>
  <c r="L29" i="1"/>
  <c r="L25" i="1"/>
  <c r="L21" i="1"/>
  <c r="L32" i="1"/>
  <c r="L28" i="1"/>
  <c r="L24" i="1"/>
  <c r="L20" i="1"/>
  <c r="E38" i="1" l="1"/>
  <c r="U22" i="1"/>
  <c r="U23" i="1"/>
  <c r="U21" i="1"/>
  <c r="U16" i="1"/>
  <c r="U24" i="1"/>
  <c r="U15" i="1"/>
  <c r="U20" i="1"/>
  <c r="U18" i="1"/>
  <c r="U19" i="1"/>
  <c r="U17" i="1"/>
  <c r="K42" i="1"/>
  <c r="F39" i="1"/>
  <c r="F43" i="1"/>
  <c r="F47" i="1"/>
  <c r="F51" i="1"/>
  <c r="F55" i="1"/>
  <c r="F59" i="1"/>
  <c r="F63" i="1"/>
  <c r="F67" i="1"/>
  <c r="F71" i="1"/>
  <c r="F75" i="1"/>
  <c r="F79" i="1"/>
  <c r="F83" i="1"/>
  <c r="F87" i="1"/>
  <c r="F91" i="1"/>
  <c r="F95" i="1"/>
  <c r="F99" i="1"/>
  <c r="F103" i="1"/>
  <c r="F107" i="1"/>
  <c r="F111" i="1"/>
  <c r="F115" i="1"/>
  <c r="F119" i="1"/>
  <c r="F123" i="1"/>
  <c r="F127" i="1"/>
  <c r="F114" i="1"/>
  <c r="F122" i="1"/>
  <c r="F40" i="1"/>
  <c r="F44" i="1"/>
  <c r="F48" i="1"/>
  <c r="F52" i="1"/>
  <c r="F56" i="1"/>
  <c r="F60" i="1"/>
  <c r="F64" i="1"/>
  <c r="F68" i="1"/>
  <c r="F72" i="1"/>
  <c r="F76" i="1"/>
  <c r="F80" i="1"/>
  <c r="F84" i="1"/>
  <c r="F88" i="1"/>
  <c r="F92" i="1"/>
  <c r="F96" i="1"/>
  <c r="F100" i="1"/>
  <c r="F104" i="1"/>
  <c r="F108" i="1"/>
  <c r="F112" i="1"/>
  <c r="F116" i="1"/>
  <c r="F120" i="1"/>
  <c r="F124" i="1"/>
  <c r="F41" i="1"/>
  <c r="F45" i="1"/>
  <c r="F49" i="1"/>
  <c r="F53" i="1"/>
  <c r="F57" i="1"/>
  <c r="F61" i="1"/>
  <c r="F65" i="1"/>
  <c r="F69" i="1"/>
  <c r="F73" i="1"/>
  <c r="F77" i="1"/>
  <c r="F81" i="1"/>
  <c r="F85" i="1"/>
  <c r="F89" i="1"/>
  <c r="F93" i="1"/>
  <c r="F97" i="1"/>
  <c r="F101" i="1"/>
  <c r="F105" i="1"/>
  <c r="F109" i="1"/>
  <c r="F113" i="1"/>
  <c r="F117" i="1"/>
  <c r="F121" i="1"/>
  <c r="F125" i="1"/>
  <c r="F38" i="1"/>
  <c r="F42" i="1"/>
  <c r="F46" i="1"/>
  <c r="F50" i="1"/>
  <c r="F54" i="1"/>
  <c r="F58" i="1"/>
  <c r="F62" i="1"/>
  <c r="F66" i="1"/>
  <c r="F70" i="1"/>
  <c r="F74" i="1"/>
  <c r="F78" i="1"/>
  <c r="F82" i="1"/>
  <c r="F86" i="1"/>
  <c r="F90" i="1"/>
  <c r="F94" i="1"/>
  <c r="F98" i="1"/>
  <c r="F102" i="1"/>
  <c r="F106" i="1"/>
  <c r="F110" i="1"/>
  <c r="F118" i="1"/>
  <c r="F126" i="1"/>
  <c r="V16" i="1"/>
  <c r="V20" i="1"/>
  <c r="V23" i="1"/>
  <c r="V17" i="1"/>
  <c r="V21" i="1"/>
  <c r="V19" i="1"/>
  <c r="V24" i="1"/>
  <c r="V18" i="1"/>
  <c r="V22" i="1"/>
  <c r="V15" i="1"/>
  <c r="I8" i="1"/>
  <c r="I15" i="1"/>
  <c r="I4" i="1"/>
  <c r="Q22" i="1"/>
  <c r="V4" i="1"/>
  <c r="I12" i="1"/>
  <c r="Q17" i="1"/>
  <c r="Q27" i="1"/>
  <c r="Q14" i="1"/>
  <c r="Q32" i="1"/>
  <c r="Q23" i="1"/>
  <c r="K39" i="1"/>
  <c r="L6" i="1"/>
  <c r="Q24" i="1"/>
  <c r="I16" i="1"/>
  <c r="Q30" i="1"/>
  <c r="Q16" i="1"/>
  <c r="I11" i="1"/>
  <c r="Q7" i="1"/>
  <c r="K45" i="1"/>
  <c r="I17" i="1"/>
  <c r="Q18" i="1"/>
  <c r="L8" i="1"/>
  <c r="I9" i="1"/>
  <c r="Q10" i="1"/>
  <c r="L9" i="1"/>
  <c r="K47" i="1"/>
  <c r="V11" i="1"/>
  <c r="K40" i="1"/>
  <c r="L16" i="1"/>
  <c r="L10" i="1"/>
  <c r="I3" i="1"/>
  <c r="L14" i="1"/>
  <c r="L7" i="1"/>
  <c r="L13" i="1"/>
  <c r="Q11" i="1"/>
  <c r="V12" i="1"/>
  <c r="Q20" i="1"/>
  <c r="I6" i="1"/>
  <c r="Q3" i="1"/>
  <c r="Q13" i="1"/>
  <c r="L11" i="1"/>
  <c r="I10" i="1"/>
  <c r="Q33" i="1"/>
  <c r="Q12" i="1"/>
  <c r="Q4" i="1"/>
  <c r="L3" i="1"/>
  <c r="Q26" i="1"/>
  <c r="Q5" i="1"/>
  <c r="I7" i="1"/>
  <c r="L5" i="1"/>
  <c r="Q19" i="1"/>
  <c r="V6" i="1"/>
  <c r="K41" i="1"/>
  <c r="V7" i="1"/>
  <c r="I13" i="1"/>
  <c r="Q9" i="1"/>
  <c r="L15" i="1"/>
  <c r="Q29" i="1"/>
  <c r="Q8" i="1"/>
  <c r="Q25" i="1"/>
  <c r="I5" i="1"/>
  <c r="Q28" i="1"/>
  <c r="Q6" i="1"/>
  <c r="I14" i="1"/>
  <c r="L12" i="1"/>
  <c r="Q21" i="1"/>
  <c r="L17" i="1"/>
  <c r="Q31" i="1"/>
  <c r="Q15" i="1"/>
  <c r="V8" i="1"/>
  <c r="K43" i="1"/>
  <c r="V10" i="1"/>
  <c r="K44" i="1"/>
  <c r="V9" i="1"/>
  <c r="V3" i="1"/>
  <c r="V5" i="1"/>
  <c r="K38" i="1"/>
  <c r="K46" i="1"/>
  <c r="J40" i="1"/>
  <c r="J44" i="1"/>
  <c r="J38" i="1"/>
  <c r="U6" i="1"/>
  <c r="U10" i="1"/>
  <c r="J42" i="1"/>
  <c r="J46" i="1"/>
  <c r="U4" i="1"/>
  <c r="U8" i="1"/>
  <c r="U3" i="1"/>
  <c r="E43" i="1"/>
  <c r="E47" i="1"/>
  <c r="E51" i="1"/>
  <c r="E55" i="1"/>
  <c r="E59" i="1"/>
  <c r="E63" i="1"/>
  <c r="E67" i="1"/>
  <c r="E71" i="1"/>
  <c r="E75" i="1"/>
  <c r="E79" i="1"/>
  <c r="E83" i="1"/>
  <c r="J45" i="1"/>
  <c r="U7" i="1"/>
  <c r="E42" i="1"/>
  <c r="E48" i="1"/>
  <c r="E53" i="1"/>
  <c r="J39" i="1"/>
  <c r="J47" i="1"/>
  <c r="U9" i="1"/>
  <c r="E44" i="1"/>
  <c r="E49" i="1"/>
  <c r="E54" i="1"/>
  <c r="E60" i="1"/>
  <c r="E65" i="1"/>
  <c r="E70" i="1"/>
  <c r="E76" i="1"/>
  <c r="E81" i="1"/>
  <c r="E86" i="1"/>
  <c r="E90" i="1"/>
  <c r="E94" i="1"/>
  <c r="E98" i="1"/>
  <c r="E102" i="1"/>
  <c r="E106" i="1"/>
  <c r="E110" i="1"/>
  <c r="E114" i="1"/>
  <c r="E118" i="1"/>
  <c r="E122" i="1"/>
  <c r="E126" i="1"/>
  <c r="H25" i="1"/>
  <c r="H23" i="1"/>
  <c r="H28" i="1"/>
  <c r="J41" i="1"/>
  <c r="U12" i="1"/>
  <c r="E39" i="1"/>
  <c r="E40" i="1"/>
  <c r="E45" i="1"/>
  <c r="E50" i="1"/>
  <c r="E56" i="1"/>
  <c r="E61" i="1"/>
  <c r="E66" i="1"/>
  <c r="E72" i="1"/>
  <c r="E77" i="1"/>
  <c r="E82" i="1"/>
  <c r="E87" i="1"/>
  <c r="E91" i="1"/>
  <c r="E95" i="1"/>
  <c r="E99" i="1"/>
  <c r="E103" i="1"/>
  <c r="E107" i="1"/>
  <c r="E111" i="1"/>
  <c r="E115" i="1"/>
  <c r="E119" i="1"/>
  <c r="E123" i="1"/>
  <c r="E127" i="1"/>
  <c r="H21" i="1"/>
  <c r="H24" i="1"/>
  <c r="H29" i="1"/>
  <c r="U11" i="1"/>
  <c r="E46" i="1"/>
  <c r="E62" i="1"/>
  <c r="E73" i="1"/>
  <c r="J43" i="1"/>
  <c r="E52" i="1"/>
  <c r="E64" i="1"/>
  <c r="E74" i="1"/>
  <c r="E85" i="1"/>
  <c r="E93" i="1"/>
  <c r="E101" i="1"/>
  <c r="E109" i="1"/>
  <c r="E117" i="1"/>
  <c r="E125" i="1"/>
  <c r="H22" i="1"/>
  <c r="H31" i="1"/>
  <c r="P4" i="1"/>
  <c r="P8" i="1"/>
  <c r="P12" i="1"/>
  <c r="P16" i="1"/>
  <c r="P20" i="1"/>
  <c r="P24" i="1"/>
  <c r="P28" i="1"/>
  <c r="P32" i="1"/>
  <c r="U5" i="1"/>
  <c r="E57" i="1"/>
  <c r="E68" i="1"/>
  <c r="E84" i="1"/>
  <c r="E96" i="1"/>
  <c r="E105" i="1"/>
  <c r="E116" i="1"/>
  <c r="H26" i="1"/>
  <c r="H33" i="1"/>
  <c r="P6" i="1"/>
  <c r="P11" i="1"/>
  <c r="P17" i="1"/>
  <c r="P22" i="1"/>
  <c r="P27" i="1"/>
  <c r="P33" i="1"/>
  <c r="P31" i="1"/>
  <c r="E69" i="1"/>
  <c r="E88" i="1"/>
  <c r="E97" i="1"/>
  <c r="E108" i="1"/>
  <c r="E120" i="1"/>
  <c r="H27" i="1"/>
  <c r="P7" i="1"/>
  <c r="P13" i="1"/>
  <c r="P18" i="1"/>
  <c r="P23" i="1"/>
  <c r="P29" i="1"/>
  <c r="P3" i="1"/>
  <c r="E104" i="1"/>
  <c r="H20" i="1"/>
  <c r="P10" i="1"/>
  <c r="P21" i="1"/>
  <c r="E41" i="1"/>
  <c r="E78" i="1"/>
  <c r="E89" i="1"/>
  <c r="E100" i="1"/>
  <c r="E112" i="1"/>
  <c r="E121" i="1"/>
  <c r="H30" i="1"/>
  <c r="P9" i="1"/>
  <c r="P14" i="1"/>
  <c r="P19" i="1"/>
  <c r="P25" i="1"/>
  <c r="P30" i="1"/>
  <c r="E58" i="1"/>
  <c r="E80" i="1"/>
  <c r="E92" i="1"/>
  <c r="E113" i="1"/>
  <c r="E124" i="1"/>
  <c r="H32" i="1"/>
  <c r="P5" i="1"/>
  <c r="P15" i="1"/>
  <c r="P26" i="1"/>
  <c r="K21" i="1"/>
  <c r="K25" i="1"/>
  <c r="K29" i="1"/>
  <c r="K33" i="1"/>
  <c r="K22" i="1"/>
  <c r="K26" i="1"/>
  <c r="K30" i="1"/>
  <c r="K19" i="1"/>
  <c r="K23" i="1"/>
  <c r="K27" i="1"/>
  <c r="K31" i="1"/>
  <c r="K20" i="1"/>
  <c r="K24" i="1"/>
  <c r="K28" i="1"/>
  <c r="K32" i="1"/>
  <c r="H19" i="1"/>
  <c r="B19" i="1"/>
  <c r="D38" i="1" l="1"/>
  <c r="T16" i="1"/>
  <c r="T15" i="1"/>
  <c r="T21" i="1"/>
  <c r="T19" i="1"/>
  <c r="T24" i="1"/>
  <c r="T22" i="1"/>
  <c r="T20" i="1"/>
  <c r="T17" i="1"/>
  <c r="T18" i="1"/>
  <c r="T23" i="1"/>
  <c r="I42" i="1"/>
  <c r="I46" i="1"/>
  <c r="T7" i="1"/>
  <c r="T11" i="1"/>
  <c r="I40" i="1"/>
  <c r="I44" i="1"/>
  <c r="I38" i="1"/>
  <c r="T5" i="1"/>
  <c r="T9" i="1"/>
  <c r="T3" i="1"/>
  <c r="D39" i="1"/>
  <c r="I43" i="1"/>
  <c r="T4" i="1"/>
  <c r="T12" i="1"/>
  <c r="I45" i="1"/>
  <c r="T6" i="1"/>
  <c r="D42" i="1"/>
  <c r="D46" i="1"/>
  <c r="D50" i="1"/>
  <c r="D54" i="1"/>
  <c r="D58" i="1"/>
  <c r="D62" i="1"/>
  <c r="D66" i="1"/>
  <c r="D70" i="1"/>
  <c r="D74" i="1"/>
  <c r="D78" i="1"/>
  <c r="D82" i="1"/>
  <c r="D86" i="1"/>
  <c r="D90" i="1"/>
  <c r="D94" i="1"/>
  <c r="D98" i="1"/>
  <c r="D102" i="1"/>
  <c r="D106" i="1"/>
  <c r="D110" i="1"/>
  <c r="D114" i="1"/>
  <c r="D118" i="1"/>
  <c r="D122" i="1"/>
  <c r="D126" i="1"/>
  <c r="I39" i="1"/>
  <c r="I47" i="1"/>
  <c r="T8" i="1"/>
  <c r="D43" i="1"/>
  <c r="D47" i="1"/>
  <c r="D51" i="1"/>
  <c r="D55" i="1"/>
  <c r="D59" i="1"/>
  <c r="D63" i="1"/>
  <c r="D67" i="1"/>
  <c r="D71" i="1"/>
  <c r="D75" i="1"/>
  <c r="D79" i="1"/>
  <c r="D83" i="1"/>
  <c r="D87" i="1"/>
  <c r="D91" i="1"/>
  <c r="D95" i="1"/>
  <c r="D99" i="1"/>
  <c r="D103" i="1"/>
  <c r="D107" i="1"/>
  <c r="D111" i="1"/>
  <c r="D115" i="1"/>
  <c r="D119" i="1"/>
  <c r="D123" i="1"/>
  <c r="D127" i="1"/>
  <c r="T10" i="1"/>
  <c r="D45" i="1"/>
  <c r="D53" i="1"/>
  <c r="D61" i="1"/>
  <c r="D69" i="1"/>
  <c r="D77" i="1"/>
  <c r="D85" i="1"/>
  <c r="D93" i="1"/>
  <c r="D101" i="1"/>
  <c r="D109" i="1"/>
  <c r="D117" i="1"/>
  <c r="D125" i="1"/>
  <c r="O5" i="1"/>
  <c r="O9" i="1"/>
  <c r="O13" i="1"/>
  <c r="O17" i="1"/>
  <c r="O21" i="1"/>
  <c r="O25" i="1"/>
  <c r="O29" i="1"/>
  <c r="O33" i="1"/>
  <c r="I41" i="1"/>
  <c r="D40" i="1"/>
  <c r="D49" i="1"/>
  <c r="D60" i="1"/>
  <c r="D72" i="1"/>
  <c r="D81" i="1"/>
  <c r="D92" i="1"/>
  <c r="D104" i="1"/>
  <c r="D113" i="1"/>
  <c r="D124" i="1"/>
  <c r="O7" i="1"/>
  <c r="O12" i="1"/>
  <c r="O18" i="1"/>
  <c r="O23" i="1"/>
  <c r="O28" i="1"/>
  <c r="O3" i="1"/>
  <c r="O27" i="1"/>
  <c r="D41" i="1"/>
  <c r="D52" i="1"/>
  <c r="D64" i="1"/>
  <c r="D73" i="1"/>
  <c r="D84" i="1"/>
  <c r="D96" i="1"/>
  <c r="D105" i="1"/>
  <c r="D116" i="1"/>
  <c r="H3" i="1"/>
  <c r="O8" i="1"/>
  <c r="O14" i="1"/>
  <c r="O19" i="1"/>
  <c r="O24" i="1"/>
  <c r="O30" i="1"/>
  <c r="D68" i="1"/>
  <c r="D89" i="1"/>
  <c r="D112" i="1"/>
  <c r="O6" i="1"/>
  <c r="O16" i="1"/>
  <c r="O32" i="1"/>
  <c r="D44" i="1"/>
  <c r="D56" i="1"/>
  <c r="D65" i="1"/>
  <c r="D76" i="1"/>
  <c r="D88" i="1"/>
  <c r="D97" i="1"/>
  <c r="D108" i="1"/>
  <c r="D120" i="1"/>
  <c r="O4" i="1"/>
  <c r="O10" i="1"/>
  <c r="O15" i="1"/>
  <c r="O20" i="1"/>
  <c r="O26" i="1"/>
  <c r="O31" i="1"/>
  <c r="D48" i="1"/>
  <c r="D57" i="1"/>
  <c r="D80" i="1"/>
  <c r="D100" i="1"/>
  <c r="D121" i="1"/>
  <c r="O11" i="1"/>
  <c r="O22" i="1"/>
  <c r="K6" i="1"/>
  <c r="K10" i="1"/>
  <c r="K14" i="1"/>
  <c r="K3" i="1"/>
  <c r="K17" i="1"/>
  <c r="K7" i="1"/>
  <c r="K11" i="1"/>
  <c r="K15" i="1"/>
  <c r="K9" i="1"/>
  <c r="K4" i="1"/>
  <c r="K8" i="1"/>
  <c r="K12" i="1"/>
  <c r="K16" i="1"/>
  <c r="K5" i="1"/>
  <c r="K13" i="1"/>
  <c r="H4" i="1"/>
  <c r="H7" i="1"/>
  <c r="H11" i="1"/>
  <c r="H9" i="1"/>
  <c r="H16" i="1"/>
  <c r="H14" i="1"/>
  <c r="H5" i="1"/>
  <c r="H12" i="1"/>
  <c r="H6" i="1"/>
  <c r="H8" i="1"/>
  <c r="H10" i="1"/>
  <c r="H17" i="1"/>
  <c r="H15" i="1"/>
  <c r="H13" i="1"/>
</calcChain>
</file>

<file path=xl/sharedStrings.xml><?xml version="1.0" encoding="utf-8"?>
<sst xmlns="http://schemas.openxmlformats.org/spreadsheetml/2006/main" count="80" uniqueCount="73">
  <si>
    <t>mass (kg)</t>
  </si>
  <si>
    <t>Wheelbase (m)</t>
  </si>
  <si>
    <t>Centre of gravity height (m)</t>
  </si>
  <si>
    <t>static weight distribution front (%)</t>
  </si>
  <si>
    <t>static weight distribution rear (%)</t>
  </si>
  <si>
    <t>static weight distribution left (%)</t>
  </si>
  <si>
    <t>static weight distribution right (%)</t>
  </si>
  <si>
    <t>Cl</t>
  </si>
  <si>
    <t>A (m^2)</t>
  </si>
  <si>
    <t>Air density (kg/m^3)</t>
  </si>
  <si>
    <t>centre of pressure front (%)</t>
  </si>
  <si>
    <t>Centre of pressure rear (%)</t>
  </si>
  <si>
    <t>Average track (m)</t>
  </si>
  <si>
    <t>Maximum G (G)</t>
  </si>
  <si>
    <t>Gravity (m/s^2)</t>
  </si>
  <si>
    <t>front static load (N)</t>
  </si>
  <si>
    <t>front left static load (N)</t>
  </si>
  <si>
    <t>front right static load (N)</t>
  </si>
  <si>
    <t>rear static load (N)</t>
  </si>
  <si>
    <t>rear left static load (N)</t>
  </si>
  <si>
    <t>rear right static load (N)</t>
  </si>
  <si>
    <t>Aero load on vehicle (N) @30m/s</t>
  </si>
  <si>
    <t xml:space="preserve">longditudinal weight transfer </t>
  </si>
  <si>
    <t>aero load front @30m/s^2</t>
  </si>
  <si>
    <t>aero load rear @30m/s^2</t>
  </si>
  <si>
    <t>longditudinal and lateral loads</t>
  </si>
  <si>
    <t>lateral weight transfer</t>
  </si>
  <si>
    <t>velocity (m/s)</t>
  </si>
  <si>
    <t>Combined  G</t>
  </si>
  <si>
    <t>Longditudinal G</t>
  </si>
  <si>
    <t>Lateral G</t>
  </si>
  <si>
    <t>front right varying wheelbase</t>
  </si>
  <si>
    <t>front left varying wheelbase</t>
  </si>
  <si>
    <t>rear right varying wheelbase</t>
  </si>
  <si>
    <t>rear left varying wheelbase</t>
  </si>
  <si>
    <t>front right varying track</t>
  </si>
  <si>
    <t>front left varying track</t>
  </si>
  <si>
    <t>rear right varying track</t>
  </si>
  <si>
    <t>rear left varying track</t>
  </si>
  <si>
    <t>front right varying centre of gravity</t>
  </si>
  <si>
    <t>front left varying centre of gravity</t>
  </si>
  <si>
    <t>rear right varying centre of gravity</t>
  </si>
  <si>
    <t>rear left varying centre of gravity</t>
  </si>
  <si>
    <t>COG height (m)</t>
  </si>
  <si>
    <t>wheel base/ track (m)</t>
  </si>
  <si>
    <t>Possible Angles  (Degrees)</t>
  </si>
  <si>
    <t>Baseline vehicle data</t>
  </si>
  <si>
    <t>.</t>
  </si>
  <si>
    <t xml:space="preserve">vertical load front right </t>
  </si>
  <si>
    <t>vertical load rear right</t>
  </si>
  <si>
    <t>vertical load front left wheel</t>
  </si>
  <si>
    <t>vertical load rear left</t>
  </si>
  <si>
    <t xml:space="preserve">vertical load rear right </t>
  </si>
  <si>
    <t>vertical load rear left wheel</t>
  </si>
  <si>
    <t>vertical load  front left</t>
  </si>
  <si>
    <t>Vertical load Vs lateral acc</t>
  </si>
  <si>
    <t>vertical loads front right</t>
  </si>
  <si>
    <t xml:space="preserve">vertical loads front left </t>
  </si>
  <si>
    <t>vertical loads rear right</t>
  </si>
  <si>
    <t>vertical loads rear left</t>
  </si>
  <si>
    <t xml:space="preserve">front right </t>
  </si>
  <si>
    <t xml:space="preserve">front left </t>
  </si>
  <si>
    <t xml:space="preserve">rear right </t>
  </si>
  <si>
    <t xml:space="preserve">rear left </t>
  </si>
  <si>
    <t>Vertical load Vs combined acceleration</t>
  </si>
  <si>
    <t>FR</t>
  </si>
  <si>
    <t>FL</t>
  </si>
  <si>
    <t>RR</t>
  </si>
  <si>
    <t>RL</t>
  </si>
  <si>
    <t>Long G</t>
  </si>
  <si>
    <t>Lat G</t>
  </si>
  <si>
    <t>Vertical load Vs velocity</t>
  </si>
  <si>
    <t>Vertical load Vs long acc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</si>
</sst>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colors>
    <mruColors>
      <color rgb="FFFFCC66"/>
      <color rgb="FFFFCCFF"/>
      <color rgb="FFF79D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GB" sz="1100">
                <a:effectLst/>
              </a:rPr>
              <a:t>Vertical loads on contact patch against longditudinal accelertion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65000"/>
                    <a:lumOff val="35000"/>
                  </a:sysClr>
                </a:solidFill>
              </a:defRPr>
            </a:pPr>
            <a:endParaRPr lang="en-GB"/>
          </a:p>
        </c:rich>
      </c:tx>
      <c:layout>
        <c:manualLayout>
          <c:xMode val="edge"/>
          <c:yMode val="edge"/>
          <c:x val="0.16657944825478274"/>
          <c:y val="3.276463050397419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right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noFill/>
              </a:ln>
              <a:effectLst/>
            </c:spPr>
          </c:marker>
          <c:xVal>
            <c:numRef>
              <c:f>Sheet1!$D$2:$D$16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Sheet1!$H$3:$H$17</c:f>
              <c:numCache>
                <c:formatCode>General</c:formatCode>
                <c:ptCount val="15"/>
                <c:pt idx="0">
                  <c:v>1543.603572</c:v>
                </c:pt>
                <c:pt idx="1">
                  <c:v>1582.4158559999998</c:v>
                </c:pt>
                <c:pt idx="2">
                  <c:v>1621.2281399999999</c:v>
                </c:pt>
                <c:pt idx="3">
                  <c:v>1660.0404239999998</c:v>
                </c:pt>
                <c:pt idx="4">
                  <c:v>1698.8527079999999</c:v>
                </c:pt>
                <c:pt idx="5">
                  <c:v>1737.664992</c:v>
                </c:pt>
                <c:pt idx="6">
                  <c:v>1776.4772759999998</c:v>
                </c:pt>
                <c:pt idx="7">
                  <c:v>1815.2895599999999</c:v>
                </c:pt>
                <c:pt idx="8">
                  <c:v>1854.1018439999998</c:v>
                </c:pt>
                <c:pt idx="9">
                  <c:v>1892.9141279999999</c:v>
                </c:pt>
                <c:pt idx="10">
                  <c:v>1931.726412</c:v>
                </c:pt>
                <c:pt idx="11">
                  <c:v>1970.5386959999998</c:v>
                </c:pt>
                <c:pt idx="12">
                  <c:v>2009.3509799999999</c:v>
                </c:pt>
                <c:pt idx="13">
                  <c:v>2048.1632639999998</c:v>
                </c:pt>
                <c:pt idx="14">
                  <c:v>2086.9755479999999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7BF-4B3B-BE64-4ECC062C652B}"/>
            </c:ext>
          </c:extLst>
        </c:ser>
        <c:ser>
          <c:idx val="1"/>
          <c:order val="1"/>
          <c:tx>
            <c:v>Front left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Sheet1!$D$2:$D$16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Sheet1!$H$19:$H$33</c:f>
              <c:numCache>
                <c:formatCode>General</c:formatCode>
                <c:ptCount val="15"/>
                <c:pt idx="0">
                  <c:v>1603.0981388571429</c:v>
                </c:pt>
                <c:pt idx="1">
                  <c:v>1643.4945977142859</c:v>
                </c:pt>
                <c:pt idx="2">
                  <c:v>1683.8910565714286</c:v>
                </c:pt>
                <c:pt idx="3">
                  <c:v>1724.2875154285716</c:v>
                </c:pt>
                <c:pt idx="4">
                  <c:v>1764.6839742857144</c:v>
                </c:pt>
                <c:pt idx="5">
                  <c:v>1805.0804331428574</c:v>
                </c:pt>
                <c:pt idx="6">
                  <c:v>1845.4768920000001</c:v>
                </c:pt>
                <c:pt idx="7">
                  <c:v>1885.8733508571431</c:v>
                </c:pt>
                <c:pt idx="8">
                  <c:v>1926.2698097142859</c:v>
                </c:pt>
                <c:pt idx="9">
                  <c:v>1966.6662685714286</c:v>
                </c:pt>
                <c:pt idx="10">
                  <c:v>2007.0627274285716</c:v>
                </c:pt>
                <c:pt idx="11">
                  <c:v>2047.4591862857144</c:v>
                </c:pt>
                <c:pt idx="12">
                  <c:v>2087.8556451428576</c:v>
                </c:pt>
                <c:pt idx="13">
                  <c:v>2128.2521040000001</c:v>
                </c:pt>
                <c:pt idx="14">
                  <c:v>2168.6485628571431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7BF-4B3B-BE64-4ECC062C652B}"/>
            </c:ext>
          </c:extLst>
        </c:ser>
        <c:ser>
          <c:idx val="2"/>
          <c:order val="2"/>
          <c:tx>
            <c:v>Rear right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Sheet1!$D$2:$D$16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Sheet1!$I$3:$I$17</c:f>
              <c:numCache>
                <c:formatCode>General</c:formatCode>
                <c:ptCount val="15"/>
                <c:pt idx="0">
                  <c:v>1679.8598279999999</c:v>
                </c:pt>
                <c:pt idx="1">
                  <c:v>1641.047544</c:v>
                </c:pt>
                <c:pt idx="2">
                  <c:v>1602.2352599999999</c:v>
                </c:pt>
                <c:pt idx="3">
                  <c:v>1563.4229759999998</c:v>
                </c:pt>
                <c:pt idx="4">
                  <c:v>1524.610692</c:v>
                </c:pt>
                <c:pt idx="5">
                  <c:v>1485.7984079999999</c:v>
                </c:pt>
                <c:pt idx="6">
                  <c:v>1446.986124</c:v>
                </c:pt>
                <c:pt idx="7">
                  <c:v>1408.1738399999999</c:v>
                </c:pt>
                <c:pt idx="8">
                  <c:v>1369.3615559999998</c:v>
                </c:pt>
                <c:pt idx="9">
                  <c:v>1330.549272</c:v>
                </c:pt>
                <c:pt idx="10">
                  <c:v>1291.7369879999999</c:v>
                </c:pt>
                <c:pt idx="11">
                  <c:v>1252.924704</c:v>
                </c:pt>
                <c:pt idx="12">
                  <c:v>1214.1124199999999</c:v>
                </c:pt>
                <c:pt idx="13">
                  <c:v>1175.3001360000001</c:v>
                </c:pt>
                <c:pt idx="14">
                  <c:v>1136.4878519999997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37BF-4B3B-BE64-4ECC062C652B}"/>
            </c:ext>
          </c:extLst>
        </c:ser>
        <c:ser>
          <c:idx val="3"/>
          <c:order val="3"/>
          <c:tx>
            <c:v>Rear left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Sheet1!$D$2:$D$16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Sheet1!$I$19:$I$33</c:f>
              <c:numCache>
                <c:formatCode>General</c:formatCode>
                <c:ptCount val="15"/>
                <c:pt idx="0">
                  <c:v>1743.5788611428575</c:v>
                </c:pt>
                <c:pt idx="1">
                  <c:v>1703.1824022857145</c:v>
                </c:pt>
                <c:pt idx="2">
                  <c:v>1662.7859434285717</c:v>
                </c:pt>
                <c:pt idx="3">
                  <c:v>1622.3894845714287</c:v>
                </c:pt>
                <c:pt idx="4">
                  <c:v>1581.993025714286</c:v>
                </c:pt>
                <c:pt idx="5">
                  <c:v>1541.596566857143</c:v>
                </c:pt>
                <c:pt idx="6">
                  <c:v>1501.2001080000002</c:v>
                </c:pt>
                <c:pt idx="7">
                  <c:v>1460.8036491428575</c:v>
                </c:pt>
                <c:pt idx="8">
                  <c:v>1420.4071902857145</c:v>
                </c:pt>
                <c:pt idx="9">
                  <c:v>1380.0107314285717</c:v>
                </c:pt>
                <c:pt idx="10">
                  <c:v>1339.6142725714287</c:v>
                </c:pt>
                <c:pt idx="11">
                  <c:v>1299.217813714286</c:v>
                </c:pt>
                <c:pt idx="12">
                  <c:v>1258.821354857143</c:v>
                </c:pt>
                <c:pt idx="13">
                  <c:v>1218.4248960000002</c:v>
                </c:pt>
                <c:pt idx="14">
                  <c:v>1178.0284371428575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37BF-4B3B-BE64-4ECC062C65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57225231"/>
        <c:axId val="1122512591"/>
      </c:scatterChart>
      <c:valAx>
        <c:axId val="105722523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Longditudinal acceleration (G)) 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2512591"/>
        <c:crosses val="autoZero"/>
        <c:crossBetween val="midCat"/>
      </c:valAx>
      <c:valAx>
        <c:axId val="11225125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Vertical</a:t>
                </a:r>
                <a:r>
                  <a:rPr lang="en-US" baseline="0"/>
                  <a:t> load (N)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722523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100"/>
              <a:t>Vertical</a:t>
            </a:r>
            <a:r>
              <a:rPr lang="en-GB" sz="1100" baseline="0"/>
              <a:t> loads on contact patch agaisnt lateral acceleration</a:t>
            </a:r>
            <a:endParaRPr lang="en-GB" sz="11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right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Sheet1!$D$2:$D$16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Sheet1!$K$3:$K$17</c:f>
              <c:numCache>
                <c:formatCode>General</c:formatCode>
                <c:ptCount val="15"/>
                <c:pt idx="0">
                  <c:v>1473.2032399999998</c:v>
                </c:pt>
                <c:pt idx="1">
                  <c:v>1408.8583599999999</c:v>
                </c:pt>
                <c:pt idx="2">
                  <c:v>1344.5134800000001</c:v>
                </c:pt>
                <c:pt idx="3">
                  <c:v>1280.1686</c:v>
                </c:pt>
                <c:pt idx="4">
                  <c:v>1215.8237199999999</c:v>
                </c:pt>
                <c:pt idx="5">
                  <c:v>1151.47884</c:v>
                </c:pt>
                <c:pt idx="6">
                  <c:v>1087.1339600000001</c:v>
                </c:pt>
                <c:pt idx="7">
                  <c:v>1022.78908</c:v>
                </c:pt>
                <c:pt idx="8">
                  <c:v>958.44420000000002</c:v>
                </c:pt>
                <c:pt idx="9">
                  <c:v>894.09932000000003</c:v>
                </c:pt>
                <c:pt idx="10">
                  <c:v>829.75443999999993</c:v>
                </c:pt>
                <c:pt idx="11">
                  <c:v>765.40956000000006</c:v>
                </c:pt>
                <c:pt idx="12">
                  <c:v>701.06467999999995</c:v>
                </c:pt>
                <c:pt idx="13">
                  <c:v>636.71980000000019</c:v>
                </c:pt>
                <c:pt idx="14">
                  <c:v>572.37491999999997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7FED-4779-89EF-77017491B53F}"/>
            </c:ext>
          </c:extLst>
        </c:ser>
        <c:ser>
          <c:idx val="1"/>
          <c:order val="1"/>
          <c:tx>
            <c:v>Rear right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Sheet1!$D$2:$D$16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Sheet1!$L$3:$L$17</c:f>
              <c:numCache>
                <c:formatCode>General</c:formatCode>
                <c:ptCount val="15"/>
                <c:pt idx="0">
                  <c:v>1646.1129919999998</c:v>
                </c:pt>
                <c:pt idx="1">
                  <c:v>1573.553872</c:v>
                </c:pt>
                <c:pt idx="2">
                  <c:v>1500.9947520000001</c:v>
                </c:pt>
                <c:pt idx="3">
                  <c:v>1428.4356319999999</c:v>
                </c:pt>
                <c:pt idx="4">
                  <c:v>1355.876512</c:v>
                </c:pt>
                <c:pt idx="5">
                  <c:v>1283.3173919999999</c:v>
                </c:pt>
                <c:pt idx="6">
                  <c:v>1210.758272</c:v>
                </c:pt>
                <c:pt idx="7">
                  <c:v>1138.1991519999999</c:v>
                </c:pt>
                <c:pt idx="8">
                  <c:v>1065.6400319999998</c:v>
                </c:pt>
                <c:pt idx="9">
                  <c:v>993.08091200000013</c:v>
                </c:pt>
                <c:pt idx="10">
                  <c:v>920.52179199999978</c:v>
                </c:pt>
                <c:pt idx="11">
                  <c:v>847.96267200000011</c:v>
                </c:pt>
                <c:pt idx="12">
                  <c:v>775.40355199999999</c:v>
                </c:pt>
                <c:pt idx="13">
                  <c:v>702.84443200000021</c:v>
                </c:pt>
                <c:pt idx="14">
                  <c:v>630.28531199999998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FED-4779-89EF-77017491B53F}"/>
            </c:ext>
          </c:extLst>
        </c:ser>
        <c:ser>
          <c:idx val="2"/>
          <c:order val="2"/>
          <c:tx>
            <c:v>Front left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Sheet1!$D$2:$D$16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Sheet1!$K$19:$K$33</c:f>
              <c:numCache>
                <c:formatCode>General</c:formatCode>
                <c:ptCount val="15"/>
                <c:pt idx="0">
                  <c:v>1627.0465600000002</c:v>
                </c:pt>
                <c:pt idx="1">
                  <c:v>1691.3914400000001</c:v>
                </c:pt>
                <c:pt idx="2">
                  <c:v>1755.73632</c:v>
                </c:pt>
                <c:pt idx="3">
                  <c:v>1820.0812000000001</c:v>
                </c:pt>
                <c:pt idx="4">
                  <c:v>1884.4260800000002</c:v>
                </c:pt>
                <c:pt idx="5">
                  <c:v>1948.7709600000001</c:v>
                </c:pt>
                <c:pt idx="6">
                  <c:v>2013.1158399999999</c:v>
                </c:pt>
                <c:pt idx="7">
                  <c:v>2077.46072</c:v>
                </c:pt>
                <c:pt idx="8">
                  <c:v>2141.8056000000001</c:v>
                </c:pt>
                <c:pt idx="9">
                  <c:v>2206.1504799999998</c:v>
                </c:pt>
                <c:pt idx="10">
                  <c:v>2270.4953600000003</c:v>
                </c:pt>
                <c:pt idx="11">
                  <c:v>2334.84024</c:v>
                </c:pt>
                <c:pt idx="12">
                  <c:v>2399.1851200000001</c:v>
                </c:pt>
                <c:pt idx="13">
                  <c:v>2463.5299999999997</c:v>
                </c:pt>
                <c:pt idx="14">
                  <c:v>2527.8748799999998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FED-4779-89EF-77017491B53F}"/>
            </c:ext>
          </c:extLst>
        </c:ser>
        <c:ser>
          <c:idx val="3"/>
          <c:order val="3"/>
          <c:tx>
            <c:v>Rear left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Sheet1!$D$2:$D$16</c:f>
              <c:numCache>
                <c:formatCode>General</c:formatCode>
                <c:ptCount val="15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  <c:pt idx="10">
                  <c:v>1.1000000000000001</c:v>
                </c:pt>
                <c:pt idx="11">
                  <c:v>1.2</c:v>
                </c:pt>
                <c:pt idx="12">
                  <c:v>1.3</c:v>
                </c:pt>
                <c:pt idx="13">
                  <c:v>1.4</c:v>
                </c:pt>
                <c:pt idx="14">
                  <c:v>1.5</c:v>
                </c:pt>
              </c:numCache>
            </c:numRef>
          </c:xVal>
          <c:yVal>
            <c:numRef>
              <c:f>Sheet1!$L$19:$L$33</c:f>
              <c:numCache>
                <c:formatCode>General</c:formatCode>
                <c:ptCount val="15"/>
                <c:pt idx="0">
                  <c:v>1856.5344400000004</c:v>
                </c:pt>
                <c:pt idx="1">
                  <c:v>1929.0935600000003</c:v>
                </c:pt>
                <c:pt idx="2">
                  <c:v>2001.6526800000001</c:v>
                </c:pt>
                <c:pt idx="3">
                  <c:v>2074.2118</c:v>
                </c:pt>
                <c:pt idx="4">
                  <c:v>2146.7709199999999</c:v>
                </c:pt>
                <c:pt idx="5">
                  <c:v>2219.3300400000003</c:v>
                </c:pt>
                <c:pt idx="6">
                  <c:v>2291.8891600000002</c:v>
                </c:pt>
                <c:pt idx="7">
                  <c:v>2364.4482800000001</c:v>
                </c:pt>
                <c:pt idx="8">
                  <c:v>2437.0074000000004</c:v>
                </c:pt>
                <c:pt idx="9">
                  <c:v>2509.5665199999999</c:v>
                </c:pt>
                <c:pt idx="10">
                  <c:v>2582.1256400000007</c:v>
                </c:pt>
                <c:pt idx="11">
                  <c:v>2654.6847600000001</c:v>
                </c:pt>
                <c:pt idx="12">
                  <c:v>2727.2438800000004</c:v>
                </c:pt>
                <c:pt idx="13">
                  <c:v>2799.8029999999999</c:v>
                </c:pt>
                <c:pt idx="14">
                  <c:v>2872.3621200000002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FED-4779-89EF-77017491B5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1244911"/>
        <c:axId val="1122517167"/>
      </c:scatterChart>
      <c:valAx>
        <c:axId val="11912449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</a:t>
                </a:r>
                <a:r>
                  <a:rPr lang="en-GB" baseline="0"/>
                  <a:t> acceleration (G)h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2517167"/>
        <c:crosses val="autoZero"/>
        <c:crossBetween val="midCat"/>
      </c:valAx>
      <c:valAx>
        <c:axId val="1122517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Vertical</a:t>
                </a:r>
                <a:r>
                  <a:rPr lang="en-US" baseline="0"/>
                  <a:t> load (N)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24491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</a:t>
            </a:r>
            <a:r>
              <a:rPr lang="en-GB" baseline="0"/>
              <a:t> loads on contact patch against velocity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764866945665224"/>
          <c:y val="0.16138150509693466"/>
          <c:w val="0.78455457583677257"/>
          <c:h val="0.59551549161554984"/>
        </c:manualLayout>
      </c:layout>
      <c:scatterChart>
        <c:scatterStyle val="lineMarker"/>
        <c:varyColors val="0"/>
        <c:ser>
          <c:idx val="0"/>
          <c:order val="0"/>
          <c:tx>
            <c:v>Front right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Sheet1!$N$3:$N$33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Sheet1!$O$3:$O$33</c:f>
              <c:numCache>
                <c:formatCode>General</c:formatCode>
                <c:ptCount val="31"/>
                <c:pt idx="0">
                  <c:v>1418.8046039999999</c:v>
                </c:pt>
                <c:pt idx="1">
                  <c:v>1418.9001447599999</c:v>
                </c:pt>
                <c:pt idx="2">
                  <c:v>1419.1867670399999</c:v>
                </c:pt>
                <c:pt idx="3">
                  <c:v>1419.6644708399999</c:v>
                </c:pt>
                <c:pt idx="4">
                  <c:v>1420.33325616</c:v>
                </c:pt>
                <c:pt idx="5">
                  <c:v>1421.193123</c:v>
                </c:pt>
                <c:pt idx="6">
                  <c:v>1422.2440713599999</c:v>
                </c:pt>
                <c:pt idx="7">
                  <c:v>1423.4861012399999</c:v>
                </c:pt>
                <c:pt idx="8">
                  <c:v>1424.9192126399998</c:v>
                </c:pt>
                <c:pt idx="9">
                  <c:v>1426.5434055599999</c:v>
                </c:pt>
                <c:pt idx="10">
                  <c:v>1428.3586799999998</c:v>
                </c:pt>
                <c:pt idx="11">
                  <c:v>1430.3650359599999</c:v>
                </c:pt>
                <c:pt idx="12">
                  <c:v>1432.5624734399998</c:v>
                </c:pt>
                <c:pt idx="13">
                  <c:v>1434.9509924399999</c:v>
                </c:pt>
                <c:pt idx="14">
                  <c:v>1437.5305929599999</c:v>
                </c:pt>
                <c:pt idx="15">
                  <c:v>1440.301275</c:v>
                </c:pt>
                <c:pt idx="16">
                  <c:v>1443.26303856</c:v>
                </c:pt>
                <c:pt idx="17">
                  <c:v>1446.4158836399999</c:v>
                </c:pt>
                <c:pt idx="18">
                  <c:v>1449.75981024</c:v>
                </c:pt>
                <c:pt idx="19">
                  <c:v>1453.2948183599999</c:v>
                </c:pt>
                <c:pt idx="20">
                  <c:v>1457.020908</c:v>
                </c:pt>
                <c:pt idx="21">
                  <c:v>1460.9380791599999</c:v>
                </c:pt>
                <c:pt idx="22">
                  <c:v>1465.04633184</c:v>
                </c:pt>
                <c:pt idx="23">
                  <c:v>1469.34566604</c:v>
                </c:pt>
                <c:pt idx="24">
                  <c:v>1473.8360817599998</c:v>
                </c:pt>
                <c:pt idx="25">
                  <c:v>1478.5175789999998</c:v>
                </c:pt>
                <c:pt idx="26">
                  <c:v>1483.39015776</c:v>
                </c:pt>
                <c:pt idx="27">
                  <c:v>1488.45381804</c:v>
                </c:pt>
                <c:pt idx="28">
                  <c:v>1493.7085598399999</c:v>
                </c:pt>
                <c:pt idx="29">
                  <c:v>1499.15438316</c:v>
                </c:pt>
                <c:pt idx="30">
                  <c:v>1504.7912879999999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34-4FDB-8253-54176E1770AF}"/>
            </c:ext>
          </c:extLst>
        </c:ser>
        <c:ser>
          <c:idx val="1"/>
          <c:order val="1"/>
          <c:tx>
            <c:v>Front left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Sheet1!$N$3:$N$33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Sheet1!$P$3:$P$33</c:f>
              <c:numCache>
                <c:formatCode>General</c:formatCode>
                <c:ptCount val="31"/>
                <c:pt idx="0">
                  <c:v>1476.7149960000002</c:v>
                </c:pt>
                <c:pt idx="1">
                  <c:v>1476.8105367600001</c:v>
                </c:pt>
                <c:pt idx="2">
                  <c:v>1477.0971590400002</c:v>
                </c:pt>
                <c:pt idx="3">
                  <c:v>1477.5748628400002</c:v>
                </c:pt>
                <c:pt idx="4">
                  <c:v>1478.2436481600002</c:v>
                </c:pt>
                <c:pt idx="5">
                  <c:v>1479.1035150000002</c:v>
                </c:pt>
                <c:pt idx="6">
                  <c:v>1480.1544633600001</c:v>
                </c:pt>
                <c:pt idx="7">
                  <c:v>1481.3964932400002</c:v>
                </c:pt>
                <c:pt idx="8">
                  <c:v>1482.8296046400001</c:v>
                </c:pt>
                <c:pt idx="9">
                  <c:v>1484.4537975600001</c:v>
                </c:pt>
                <c:pt idx="10">
                  <c:v>1486.2690720000001</c:v>
                </c:pt>
                <c:pt idx="11">
                  <c:v>1488.2754279600001</c:v>
                </c:pt>
                <c:pt idx="12">
                  <c:v>1490.4728654400001</c:v>
                </c:pt>
                <c:pt idx="13">
                  <c:v>1492.8613844400002</c:v>
                </c:pt>
                <c:pt idx="14">
                  <c:v>1495.4409849600002</c:v>
                </c:pt>
                <c:pt idx="15">
                  <c:v>1498.2116670000003</c:v>
                </c:pt>
                <c:pt idx="16">
                  <c:v>1501.1734305600003</c:v>
                </c:pt>
                <c:pt idx="17">
                  <c:v>1504.3262756400002</c:v>
                </c:pt>
                <c:pt idx="18">
                  <c:v>1507.6702022400002</c:v>
                </c:pt>
                <c:pt idx="19">
                  <c:v>1511.2052103600001</c:v>
                </c:pt>
                <c:pt idx="20">
                  <c:v>1514.9313000000002</c:v>
                </c:pt>
                <c:pt idx="21">
                  <c:v>1518.8484711600001</c:v>
                </c:pt>
                <c:pt idx="22">
                  <c:v>1522.9567238400002</c:v>
                </c:pt>
                <c:pt idx="23">
                  <c:v>1527.2560580400002</c:v>
                </c:pt>
                <c:pt idx="24">
                  <c:v>1531.7464737600001</c:v>
                </c:pt>
                <c:pt idx="25">
                  <c:v>1536.4279710000001</c:v>
                </c:pt>
                <c:pt idx="26">
                  <c:v>1541.3005497600002</c:v>
                </c:pt>
                <c:pt idx="27">
                  <c:v>1546.3642100400002</c:v>
                </c:pt>
                <c:pt idx="28">
                  <c:v>1551.6189518400001</c:v>
                </c:pt>
                <c:pt idx="29">
                  <c:v>1557.0647751600002</c:v>
                </c:pt>
                <c:pt idx="30">
                  <c:v>1562.7016800000001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834-4FDB-8253-54176E1770AF}"/>
            </c:ext>
          </c:extLst>
        </c:ser>
        <c:ser>
          <c:idx val="2"/>
          <c:order val="2"/>
          <c:tx>
            <c:v>Rear right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Sheet1!$N$3:$N$33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Sheet1!$Q$3:$Q$33</c:f>
              <c:numCache>
                <c:formatCode>General</c:formatCode>
                <c:ptCount val="31"/>
                <c:pt idx="0">
                  <c:v>1599.928596</c:v>
                </c:pt>
                <c:pt idx="1">
                  <c:v>1600.06053324</c:v>
                </c:pt>
                <c:pt idx="2">
                  <c:v>1600.45634496</c:v>
                </c:pt>
                <c:pt idx="3">
                  <c:v>1601.1160311599999</c:v>
                </c:pt>
                <c:pt idx="4">
                  <c:v>1602.03959184</c:v>
                </c:pt>
                <c:pt idx="5">
                  <c:v>1603.2270269999999</c:v>
                </c:pt>
                <c:pt idx="6">
                  <c:v>1604.67833664</c:v>
                </c:pt>
                <c:pt idx="7">
                  <c:v>1606.39352076</c:v>
                </c:pt>
                <c:pt idx="8">
                  <c:v>1608.3725793599999</c:v>
                </c:pt>
                <c:pt idx="9">
                  <c:v>1610.61551244</c:v>
                </c:pt>
                <c:pt idx="10">
                  <c:v>1613.1223199999999</c:v>
                </c:pt>
                <c:pt idx="11">
                  <c:v>1615.8930020400001</c:v>
                </c:pt>
                <c:pt idx="12">
                  <c:v>1618.9275585600001</c:v>
                </c:pt>
                <c:pt idx="13">
                  <c:v>1622.22598956</c:v>
                </c:pt>
                <c:pt idx="14">
                  <c:v>1625.7882950399999</c:v>
                </c:pt>
                <c:pt idx="15">
                  <c:v>1629.6144749999999</c:v>
                </c:pt>
                <c:pt idx="16">
                  <c:v>1633.70452944</c:v>
                </c:pt>
                <c:pt idx="17">
                  <c:v>1638.05845836</c:v>
                </c:pt>
                <c:pt idx="18">
                  <c:v>1642.67626176</c:v>
                </c:pt>
                <c:pt idx="19">
                  <c:v>1647.5579396399999</c:v>
                </c:pt>
                <c:pt idx="20">
                  <c:v>1652.7034919999999</c:v>
                </c:pt>
                <c:pt idx="21">
                  <c:v>1658.11291884</c:v>
                </c:pt>
                <c:pt idx="22">
                  <c:v>1663.7862201599999</c:v>
                </c:pt>
                <c:pt idx="23">
                  <c:v>1669.7233959600001</c:v>
                </c:pt>
                <c:pt idx="24">
                  <c:v>1675.92444624</c:v>
                </c:pt>
                <c:pt idx="25">
                  <c:v>1682.389371</c:v>
                </c:pt>
                <c:pt idx="26">
                  <c:v>1689.1181702399999</c:v>
                </c:pt>
                <c:pt idx="27">
                  <c:v>1696.11084396</c:v>
                </c:pt>
                <c:pt idx="28">
                  <c:v>1703.36739216</c:v>
                </c:pt>
                <c:pt idx="29">
                  <c:v>1710.8878148399999</c:v>
                </c:pt>
                <c:pt idx="30">
                  <c:v>1718.672112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834-4FDB-8253-54176E1770AF}"/>
            </c:ext>
          </c:extLst>
        </c:ser>
        <c:ser>
          <c:idx val="3"/>
          <c:order val="3"/>
          <c:tx>
            <c:v>Rear left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Sheet1!$N$3:$N$33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xVal>
          <c:yVal>
            <c:numRef>
              <c:f>Sheet1!$R$3:$R$33</c:f>
              <c:numCache>
                <c:formatCode>General</c:formatCode>
                <c:ptCount val="31"/>
                <c:pt idx="0">
                  <c:v>1665.2318040000002</c:v>
                </c:pt>
                <c:pt idx="1">
                  <c:v>1665.3637412400003</c:v>
                </c:pt>
                <c:pt idx="2">
                  <c:v>1665.7595529600003</c:v>
                </c:pt>
                <c:pt idx="3">
                  <c:v>1666.4192391600002</c:v>
                </c:pt>
                <c:pt idx="4">
                  <c:v>1667.3427998400002</c:v>
                </c:pt>
                <c:pt idx="5">
                  <c:v>1668.5302350000002</c:v>
                </c:pt>
                <c:pt idx="6">
                  <c:v>1669.9815446400003</c:v>
                </c:pt>
                <c:pt idx="7">
                  <c:v>1671.6967287600003</c:v>
                </c:pt>
                <c:pt idx="8">
                  <c:v>1673.6757873600002</c:v>
                </c:pt>
                <c:pt idx="9">
                  <c:v>1675.9187204400002</c:v>
                </c:pt>
                <c:pt idx="10">
                  <c:v>1678.4255280000002</c:v>
                </c:pt>
                <c:pt idx="11">
                  <c:v>1681.1962100400003</c:v>
                </c:pt>
                <c:pt idx="12">
                  <c:v>1684.2307665600003</c:v>
                </c:pt>
                <c:pt idx="13">
                  <c:v>1687.5291975600003</c:v>
                </c:pt>
                <c:pt idx="14">
                  <c:v>1691.0915030400001</c:v>
                </c:pt>
                <c:pt idx="15">
                  <c:v>1694.9176830000001</c:v>
                </c:pt>
                <c:pt idx="16">
                  <c:v>1699.0077374400003</c:v>
                </c:pt>
                <c:pt idx="17">
                  <c:v>1703.3616663600003</c:v>
                </c:pt>
                <c:pt idx="18">
                  <c:v>1707.9794697600003</c:v>
                </c:pt>
                <c:pt idx="19">
                  <c:v>1712.8611476400001</c:v>
                </c:pt>
                <c:pt idx="20">
                  <c:v>1718.0067000000001</c:v>
                </c:pt>
                <c:pt idx="21">
                  <c:v>1723.4161268400003</c:v>
                </c:pt>
                <c:pt idx="22">
                  <c:v>1729.0894281600001</c:v>
                </c:pt>
                <c:pt idx="23">
                  <c:v>1735.0266039600003</c:v>
                </c:pt>
                <c:pt idx="24">
                  <c:v>1741.2276542400002</c:v>
                </c:pt>
                <c:pt idx="25">
                  <c:v>1747.6925790000003</c:v>
                </c:pt>
                <c:pt idx="26">
                  <c:v>1754.4213782400002</c:v>
                </c:pt>
                <c:pt idx="27">
                  <c:v>1761.4140519600003</c:v>
                </c:pt>
                <c:pt idx="28">
                  <c:v>1768.6706001600003</c:v>
                </c:pt>
                <c:pt idx="29">
                  <c:v>1776.1910228400002</c:v>
                </c:pt>
                <c:pt idx="30">
                  <c:v>1783.9753200000002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834-4FDB-8253-54176E1770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1272111"/>
        <c:axId val="952165679"/>
      </c:scatterChart>
      <c:valAx>
        <c:axId val="119127211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Velocity (m/s))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0679683226806163"/>
              <c:y val="0.84994169096209893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52165679"/>
        <c:crosses val="autoZero"/>
        <c:crossBetween val="midCat"/>
      </c:valAx>
      <c:valAx>
        <c:axId val="952165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1272111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</a:t>
            </a:r>
            <a:r>
              <a:rPr lang="en-GB" baseline="0"/>
              <a:t> loads against wheelbase length. 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right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Sheet1!$S$3:$S$12</c:f>
              <c:numCache>
                <c:formatCode>General</c:formatCode>
                <c:ptCount val="10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Sheet1!$T$16:$T$24</c:f>
              <c:numCache>
                <c:formatCode>General</c:formatCode>
                <c:ptCount val="9"/>
                <c:pt idx="0">
                  <c:v>1974.9768000694819</c:v>
                </c:pt>
                <c:pt idx="1">
                  <c:v>1590.754791133148</c:v>
                </c:pt>
                <c:pt idx="2">
                  <c:v>1398.643786664981</c:v>
                </c:pt>
                <c:pt idx="3">
                  <c:v>1283.3771839840808</c:v>
                </c:pt>
                <c:pt idx="4">
                  <c:v>1206.532782196814</c:v>
                </c:pt>
                <c:pt idx="5">
                  <c:v>1151.6439237773377</c:v>
                </c:pt>
                <c:pt idx="6">
                  <c:v>1110.4772799627306</c:v>
                </c:pt>
                <c:pt idx="7">
                  <c:v>1078.4587792180362</c:v>
                </c:pt>
                <c:pt idx="8">
                  <c:v>1052.8439786222805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B7C-44E6-8450-249238C75A3A}"/>
            </c:ext>
          </c:extLst>
        </c:ser>
        <c:ser>
          <c:idx val="1"/>
          <c:order val="1"/>
          <c:tx>
            <c:v>front left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Sheet1!$S$3:$S$12</c:f>
              <c:numCache>
                <c:formatCode>General</c:formatCode>
                <c:ptCount val="10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Sheet1!$U$15:$U$23</c:f>
              <c:numCache>
                <c:formatCode>General</c:formatCode>
                <c:ptCount val="9"/>
                <c:pt idx="0">
                  <c:v>4644.6094342194829</c:v>
                </c:pt>
                <c:pt idx="1">
                  <c:v>3444.895814479501</c:v>
                </c:pt>
                <c:pt idx="2">
                  <c:v>3044.9912745661741</c:v>
                </c:pt>
                <c:pt idx="3">
                  <c:v>2845.0390046095104</c:v>
                </c:pt>
                <c:pt idx="4">
                  <c:v>2725.0676426355121</c:v>
                </c:pt>
                <c:pt idx="5">
                  <c:v>2645.0867346528466</c:v>
                </c:pt>
                <c:pt idx="6">
                  <c:v>2587.9575146652287</c:v>
                </c:pt>
                <c:pt idx="7">
                  <c:v>2545.110599674515</c:v>
                </c:pt>
                <c:pt idx="8">
                  <c:v>2511.7852213484043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B7C-44E6-8450-249238C75A3A}"/>
            </c:ext>
          </c:extLst>
        </c:ser>
        <c:ser>
          <c:idx val="2"/>
          <c:order val="2"/>
          <c:tx>
            <c:v>rear right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Sheet1!$S$3:$S$12</c:f>
              <c:numCache>
                <c:formatCode>General</c:formatCode>
                <c:ptCount val="10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Sheet1!$V$15:$V$23</c:f>
              <c:numCache>
                <c:formatCode>General</c:formatCode>
                <c:ptCount val="9"/>
                <c:pt idx="0">
                  <c:v>-1356.2656284519303</c:v>
                </c:pt>
                <c:pt idx="1">
                  <c:v>-203.59960164292852</c:v>
                </c:pt>
                <c:pt idx="2">
                  <c:v>180.62240729340544</c:v>
                </c:pt>
                <c:pt idx="3">
                  <c:v>372.73341176157237</c:v>
                </c:pt>
                <c:pt idx="4">
                  <c:v>488.00001444247255</c:v>
                </c:pt>
                <c:pt idx="5">
                  <c:v>564.84441622973941</c:v>
                </c:pt>
                <c:pt idx="6">
                  <c:v>619.73327464921567</c:v>
                </c:pt>
                <c:pt idx="7">
                  <c:v>660.89991846382281</c:v>
                </c:pt>
                <c:pt idx="8">
                  <c:v>692.91841920851732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B7C-44E6-8450-249238C75A3A}"/>
            </c:ext>
          </c:extLst>
        </c:ser>
        <c:ser>
          <c:idx val="3"/>
          <c:order val="3"/>
          <c:tx>
            <c:v>rear left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Sheet1!$S$3:$S$12</c:f>
              <c:numCache>
                <c:formatCode>General</c:formatCode>
                <c:ptCount val="10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Sheet1!$W$15:$W$23</c:f>
              <c:numCache>
                <c:formatCode>General</c:formatCode>
                <c:ptCount val="9"/>
                <c:pt idx="0">
                  <c:v>154.15376735396421</c:v>
                </c:pt>
                <c:pt idx="1">
                  <c:v>1353.8673870939456</c:v>
                </c:pt>
                <c:pt idx="2">
                  <c:v>1753.7719270072726</c:v>
                </c:pt>
                <c:pt idx="3">
                  <c:v>1953.7241969639363</c:v>
                </c:pt>
                <c:pt idx="4">
                  <c:v>2073.6955589379345</c:v>
                </c:pt>
                <c:pt idx="5">
                  <c:v>2153.6764669205995</c:v>
                </c:pt>
                <c:pt idx="6">
                  <c:v>2210.8056869082179</c:v>
                </c:pt>
                <c:pt idx="7">
                  <c:v>2253.6526018989316</c:v>
                </c:pt>
                <c:pt idx="8">
                  <c:v>2286.9779802250423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BB7C-44E6-8450-249238C75A3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98526639"/>
        <c:axId val="1057238031"/>
      </c:scatterChart>
      <c:valAx>
        <c:axId val="119852663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Wheelbase</a:t>
                </a:r>
                <a:r>
                  <a:rPr lang="en-GB" baseline="0"/>
                  <a:t>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57238031"/>
        <c:crosses val="autoZero"/>
        <c:crossBetween val="midCat"/>
      </c:valAx>
      <c:valAx>
        <c:axId val="105723803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9852663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200" b="0" i="0" baseline="0">
                <a:effectLst/>
              </a:rPr>
              <a:t>Vertical loads against track width</a:t>
            </a:r>
            <a:r>
              <a:rPr lang="en-GB" sz="1600" b="0" i="0" baseline="0">
                <a:effectLst/>
              </a:rPr>
              <a:t>.</a:t>
            </a:r>
            <a:endParaRPr lang="en-GB" sz="1600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1245020842982863"/>
          <c:y val="0.16433468543704768"/>
          <c:w val="0.83603615742918291"/>
          <c:h val="0.68366314059227429"/>
        </c:manualLayout>
      </c:layout>
      <c:scatterChart>
        <c:scatterStyle val="lineMarker"/>
        <c:varyColors val="0"/>
        <c:ser>
          <c:idx val="0"/>
          <c:order val="0"/>
          <c:tx>
            <c:v>front right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Sheet1!$S$3:$S$12</c:f>
              <c:numCache>
                <c:formatCode>General</c:formatCode>
                <c:ptCount val="10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Sheet1!$T$3:$T$12</c:f>
              <c:numCache>
                <c:formatCode>General</c:formatCode>
                <c:ptCount val="10"/>
                <c:pt idx="0">
                  <c:v>-294.77914160997233</c:v>
                </c:pt>
                <c:pt idx="1">
                  <c:v>810.8392922680498</c:v>
                </c:pt>
                <c:pt idx="2">
                  <c:v>1179.3787702273905</c:v>
                </c:pt>
                <c:pt idx="3">
                  <c:v>1363.6485092070609</c:v>
                </c:pt>
                <c:pt idx="4">
                  <c:v>1474.2103525948633</c:v>
                </c:pt>
                <c:pt idx="5">
                  <c:v>1547.9182481867313</c:v>
                </c:pt>
                <c:pt idx="6">
                  <c:v>1600.5667450380656</c:v>
                </c:pt>
                <c:pt idx="7">
                  <c:v>1640.0531176765664</c:v>
                </c:pt>
                <c:pt idx="8">
                  <c:v>1670.7647408398448</c:v>
                </c:pt>
                <c:pt idx="9">
                  <c:v>1695.3340393704675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504-4DAE-805F-20421E88C900}"/>
            </c:ext>
          </c:extLst>
        </c:ser>
        <c:ser>
          <c:idx val="1"/>
          <c:order val="1"/>
          <c:tx>
            <c:v>front left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Sheet1!$S$3:$S$12</c:f>
              <c:numCache>
                <c:formatCode>General</c:formatCode>
                <c:ptCount val="10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Sheet1!$U$3:$U$12</c:f>
              <c:numCache>
                <c:formatCode>General</c:formatCode>
                <c:ptCount val="10"/>
                <c:pt idx="0">
                  <c:v>4202.4076976631814</c:v>
                </c:pt>
                <c:pt idx="1">
                  <c:v>3096.7892637851587</c:v>
                </c:pt>
                <c:pt idx="2">
                  <c:v>2728.249785825818</c:v>
                </c:pt>
                <c:pt idx="3">
                  <c:v>2543.9800468461476</c:v>
                </c:pt>
                <c:pt idx="4">
                  <c:v>2433.4182034583455</c:v>
                </c:pt>
                <c:pt idx="5">
                  <c:v>2359.7103078664773</c:v>
                </c:pt>
                <c:pt idx="6">
                  <c:v>2307.0618110151427</c:v>
                </c:pt>
                <c:pt idx="7">
                  <c:v>2267.5754383766421</c:v>
                </c:pt>
                <c:pt idx="8">
                  <c:v>2236.8638152133635</c:v>
                </c:pt>
                <c:pt idx="9">
                  <c:v>2212.2945166827408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504-4DAE-805F-20421E88C900}"/>
            </c:ext>
          </c:extLst>
        </c:ser>
        <c:ser>
          <c:idx val="2"/>
          <c:order val="2"/>
          <c:tx>
            <c:v>rear right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Sheet1!$S$3:$S$12</c:f>
              <c:numCache>
                <c:formatCode>General</c:formatCode>
                <c:ptCount val="10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Sheet1!$V$3:$V$12</c:f>
              <c:numCache>
                <c:formatCode>General</c:formatCode>
                <c:ptCount val="10"/>
                <c:pt idx="0">
                  <c:v>-1186.516751487995</c:v>
                </c:pt>
                <c:pt idx="1">
                  <c:v>60.244461182966461</c:v>
                </c:pt>
                <c:pt idx="2">
                  <c:v>475.83153207328689</c:v>
                </c:pt>
                <c:pt idx="3">
                  <c:v>683.62506751844717</c:v>
                </c:pt>
                <c:pt idx="4">
                  <c:v>808.30118878554345</c:v>
                </c:pt>
                <c:pt idx="5">
                  <c:v>891.41860296360733</c:v>
                </c:pt>
                <c:pt idx="6">
                  <c:v>950.78818451936741</c:v>
                </c:pt>
                <c:pt idx="7">
                  <c:v>995.31537068618741</c:v>
                </c:pt>
                <c:pt idx="8">
                  <c:v>1029.9476265937142</c:v>
                </c:pt>
                <c:pt idx="9">
                  <c:v>1057.6534313197355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504-4DAE-805F-20421E88C900}"/>
            </c:ext>
          </c:extLst>
        </c:ser>
        <c:ser>
          <c:idx val="3"/>
          <c:order val="3"/>
          <c:tx>
            <c:v>rear left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Sheet1!$S$3:$S$12</c:f>
              <c:numCache>
                <c:formatCode>General</c:formatCode>
                <c:ptCount val="10"/>
                <c:pt idx="0">
                  <c:v>0.5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3.5</c:v>
                </c:pt>
                <c:pt idx="7">
                  <c:v>4</c:v>
                </c:pt>
                <c:pt idx="8">
                  <c:v>4.5</c:v>
                </c:pt>
                <c:pt idx="9">
                  <c:v>5</c:v>
                </c:pt>
              </c:numCache>
            </c:numRef>
          </c:xVal>
          <c:yVal>
            <c:numRef>
              <c:f>Sheet1!$W$3:$W$12</c:f>
              <c:numCache>
                <c:formatCode>General</c:formatCode>
                <c:ptCount val="10"/>
                <c:pt idx="0">
                  <c:v>3849.0285954347864</c:v>
                </c:pt>
                <c:pt idx="1">
                  <c:v>2602.2673827638255</c:v>
                </c:pt>
                <c:pt idx="2">
                  <c:v>2186.6803118735047</c:v>
                </c:pt>
                <c:pt idx="3">
                  <c:v>1978.8867764283448</c:v>
                </c:pt>
                <c:pt idx="4">
                  <c:v>1854.2106551612485</c:v>
                </c:pt>
                <c:pt idx="5">
                  <c:v>1771.0932409831846</c:v>
                </c:pt>
                <c:pt idx="6">
                  <c:v>1711.7236594274245</c:v>
                </c:pt>
                <c:pt idx="7">
                  <c:v>1667.1964732606045</c:v>
                </c:pt>
                <c:pt idx="8">
                  <c:v>1632.5642173530778</c:v>
                </c:pt>
                <c:pt idx="9">
                  <c:v>1604.8584126270564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504-4DAE-805F-20421E88C90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31344047"/>
        <c:axId val="1182452687"/>
      </c:scatterChart>
      <c:valAx>
        <c:axId val="11313440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Track</a:t>
                </a:r>
                <a:r>
                  <a:rPr lang="en-GB" baseline="0"/>
                  <a:t> Width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2452687"/>
        <c:crosses val="autoZero"/>
        <c:crossBetween val="midCat"/>
      </c:valAx>
      <c:valAx>
        <c:axId val="1182452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Vertical Load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313440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</a:t>
            </a:r>
            <a:r>
              <a:rPr lang="en-GB" baseline="0"/>
              <a:t> loads against centre of gravity height.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front right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Sheet1!$H$38:$H$58</c:f>
              <c:numCache>
                <c:formatCode>General</c:formatCode>
                <c:ptCount val="21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xVal>
          <c:yVal>
            <c:numRef>
              <c:f>Sheet1!$I$38:$I$58</c:f>
              <c:numCache>
                <c:formatCode>General</c:formatCode>
                <c:ptCount val="21"/>
                <c:pt idx="0">
                  <c:v>1429.565155612931</c:v>
                </c:pt>
                <c:pt idx="1">
                  <c:v>1354.3390232258623</c:v>
                </c:pt>
                <c:pt idx="2">
                  <c:v>1279.1128908387934</c:v>
                </c:pt>
                <c:pt idx="3">
                  <c:v>1203.8867584517247</c:v>
                </c:pt>
                <c:pt idx="4">
                  <c:v>1128.6606260646558</c:v>
                </c:pt>
                <c:pt idx="5">
                  <c:v>1053.4344936775869</c:v>
                </c:pt>
                <c:pt idx="6">
                  <c:v>978.20836129051827</c:v>
                </c:pt>
                <c:pt idx="7">
                  <c:v>902.98222890344937</c:v>
                </c:pt>
                <c:pt idx="8">
                  <c:v>827.75609651638047</c:v>
                </c:pt>
                <c:pt idx="9">
                  <c:v>752.52996412931157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76E5-41FB-8DBA-2C82EE135B4C}"/>
            </c:ext>
          </c:extLst>
        </c:ser>
        <c:ser>
          <c:idx val="1"/>
          <c:order val="1"/>
          <c:tx>
            <c:v>front left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Sheet1!$H$38:$H$58</c:f>
              <c:numCache>
                <c:formatCode>General</c:formatCode>
                <c:ptCount val="21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xVal>
          <c:yVal>
            <c:numRef>
              <c:f>Sheet1!$J$38:$J$58</c:f>
              <c:numCache>
                <c:formatCode>General</c:formatCode>
                <c:ptCount val="21"/>
                <c:pt idx="0">
                  <c:v>1871.2988090685158</c:v>
                </c:pt>
                <c:pt idx="1">
                  <c:v>2179.8959381370314</c:v>
                </c:pt>
                <c:pt idx="2">
                  <c:v>2488.493067205547</c:v>
                </c:pt>
                <c:pt idx="3">
                  <c:v>2797.0901962740622</c:v>
                </c:pt>
                <c:pt idx="4">
                  <c:v>3105.6873253425779</c:v>
                </c:pt>
                <c:pt idx="5">
                  <c:v>3414.2844544110935</c:v>
                </c:pt>
                <c:pt idx="6">
                  <c:v>3722.8815834796092</c:v>
                </c:pt>
                <c:pt idx="7">
                  <c:v>4031.4787125481248</c:v>
                </c:pt>
                <c:pt idx="8">
                  <c:v>4340.0758416166409</c:v>
                </c:pt>
                <c:pt idx="9">
                  <c:v>4648.6729706851556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76E5-41FB-8DBA-2C82EE135B4C}"/>
            </c:ext>
          </c:extLst>
        </c:ser>
        <c:ser>
          <c:idx val="2"/>
          <c:order val="2"/>
          <c:tx>
            <c:v>rear right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Sheet1!$H$38:$H$58</c:f>
              <c:numCache>
                <c:formatCode>General</c:formatCode>
                <c:ptCount val="21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xVal>
          <c:yVal>
            <c:numRef>
              <c:f>Sheet1!$K$38:$K$47</c:f>
              <c:numCache>
                <c:formatCode>General</c:formatCode>
                <c:ptCount val="10"/>
                <c:pt idx="0">
                  <c:v>1390.5409661722226</c:v>
                </c:pt>
                <c:pt idx="1">
                  <c:v>1062.4098203444451</c:v>
                </c:pt>
                <c:pt idx="2">
                  <c:v>734.27867451666771</c:v>
                </c:pt>
                <c:pt idx="3">
                  <c:v>406.14752868889013</c:v>
                </c:pt>
                <c:pt idx="4">
                  <c:v>78.016382861113016</c:v>
                </c:pt>
                <c:pt idx="5">
                  <c:v>-250.11476296666456</c:v>
                </c:pt>
                <c:pt idx="6">
                  <c:v>-578.24590879444168</c:v>
                </c:pt>
                <c:pt idx="7">
                  <c:v>-906.3770546222197</c:v>
                </c:pt>
                <c:pt idx="8">
                  <c:v>-1234.5082004499968</c:v>
                </c:pt>
                <c:pt idx="9">
                  <c:v>-1562.6393462777739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76E5-41FB-8DBA-2C82EE135B4C}"/>
            </c:ext>
          </c:extLst>
        </c:ser>
        <c:ser>
          <c:idx val="4"/>
          <c:order val="4"/>
          <c:tx>
            <c:v>rear left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Sheet1!$H$38:$H$58</c:f>
              <c:numCache>
                <c:formatCode>General</c:formatCode>
                <c:ptCount val="21"/>
                <c:pt idx="0">
                  <c:v>0.1</c:v>
                </c:pt>
                <c:pt idx="1">
                  <c:v>0.2</c:v>
                </c:pt>
                <c:pt idx="2">
                  <c:v>0.3</c:v>
                </c:pt>
                <c:pt idx="3">
                  <c:v>0.4</c:v>
                </c:pt>
                <c:pt idx="4">
                  <c:v>0.5</c:v>
                </c:pt>
                <c:pt idx="5">
                  <c:v>0.6</c:v>
                </c:pt>
                <c:pt idx="6">
                  <c:v>0.7</c:v>
                </c:pt>
                <c:pt idx="7">
                  <c:v>0.8</c:v>
                </c:pt>
                <c:pt idx="8">
                  <c:v>0.9</c:v>
                </c:pt>
                <c:pt idx="9">
                  <c:v>1</c:v>
                </c:pt>
              </c:numCache>
            </c:numRef>
          </c:xVal>
          <c:yVal>
            <c:numRef>
              <c:f>Sheet1!$L$38:$L$47</c:f>
              <c:numCache>
                <c:formatCode>General</c:formatCode>
                <c:ptCount val="10"/>
                <c:pt idx="0">
                  <c:v>1878.7354691463308</c:v>
                </c:pt>
                <c:pt idx="1">
                  <c:v>1973.4956182926617</c:v>
                </c:pt>
                <c:pt idx="2">
                  <c:v>2068.2557674389918</c:v>
                </c:pt>
                <c:pt idx="3">
                  <c:v>2163.0159165853233</c:v>
                </c:pt>
                <c:pt idx="4">
                  <c:v>2257.7760657316535</c:v>
                </c:pt>
                <c:pt idx="5">
                  <c:v>2352.5362148779841</c:v>
                </c:pt>
                <c:pt idx="6">
                  <c:v>2447.2963640243142</c:v>
                </c:pt>
                <c:pt idx="7">
                  <c:v>2542.0565131706458</c:v>
                </c:pt>
                <c:pt idx="8">
                  <c:v>2636.8166623169759</c:v>
                </c:pt>
                <c:pt idx="9">
                  <c:v>2731.5768114633065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76E5-41FB-8DBA-2C82EE135B4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122641279"/>
        <c:axId val="1066094671"/>
        <c:extLst>
          <c:ext xmlns:c15="http://schemas.microsoft.com/office/drawing/2012/chart" uri="{02D57815-91ED-43cb-92C2-25804820EDAC}">
            <c15:filteredScatterSeries>
              <c15:ser>
                <c:idx val="3"/>
                <c:order val="3"/>
                <c:tx>
                  <c:v>rear left</c:v>
                </c:tx>
                <c:spPr>
                  <a:ln w="190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circle"/>
                  <c:size val="5"/>
                  <c:spPr>
                    <a:solidFill>
                      <a:schemeClr val="accent4"/>
                    </a:solidFill>
                    <a:ln w="9525">
                      <a:solidFill>
                        <a:schemeClr val="accent4"/>
                      </a:solidFill>
                    </a:ln>
                    <a:effectLst/>
                  </c:spPr>
                </c:marker>
                <c:xVal>
                  <c:numRef>
                    <c:extLst>
                      <c:ext uri="{02D57815-91ED-43cb-92C2-25804820EDAC}">
                        <c15:formulaRef>
                          <c15:sqref>Sheet1!$H$38:$H$58</c15:sqref>
                        </c15:formulaRef>
                      </c:ext>
                    </c:extLst>
                    <c:numCache>
                      <c:formatCode>General</c:formatCode>
                      <c:ptCount val="21"/>
                      <c:pt idx="0">
                        <c:v>0.1</c:v>
                      </c:pt>
                      <c:pt idx="1">
                        <c:v>0.2</c:v>
                      </c:pt>
                      <c:pt idx="2">
                        <c:v>0.3</c:v>
                      </c:pt>
                      <c:pt idx="3">
                        <c:v>0.4</c:v>
                      </c:pt>
                      <c:pt idx="4">
                        <c:v>0.5</c:v>
                      </c:pt>
                      <c:pt idx="5">
                        <c:v>0.6</c:v>
                      </c:pt>
                      <c:pt idx="6">
                        <c:v>0.7</c:v>
                      </c:pt>
                      <c:pt idx="7">
                        <c:v>0.8</c:v>
                      </c:pt>
                      <c:pt idx="8">
                        <c:v>0.9</c:v>
                      </c:pt>
                      <c:pt idx="9">
                        <c:v>1</c:v>
                      </c:pt>
                    </c:numCache>
                  </c:numRef>
                </c:xVal>
                <c:yVal>
                  <c:numRef>
                    <c:extLst>
                      <c:ext uri="{02D57815-91ED-43cb-92C2-25804820EDAC}">
                        <c15:formulaRef>
                          <c15:sqref>Sheet1!$W$3:$W$12</c15:sqref>
                        </c15:formulaRef>
                      </c:ext>
                    </c:extLst>
                    <c:numCache>
                      <c:formatCode>General</c:formatCode>
                      <c:ptCount val="10"/>
                      <c:pt idx="0">
                        <c:v>3849.0285954347864</c:v>
                      </c:pt>
                      <c:pt idx="1">
                        <c:v>2602.2673827638255</c:v>
                      </c:pt>
                      <c:pt idx="2">
                        <c:v>2186.6803118735047</c:v>
                      </c:pt>
                      <c:pt idx="3">
                        <c:v>1978.8867764283448</c:v>
                      </c:pt>
                      <c:pt idx="4">
                        <c:v>1854.2106551612485</c:v>
                      </c:pt>
                      <c:pt idx="5">
                        <c:v>1771.0932409831846</c:v>
                      </c:pt>
                      <c:pt idx="6">
                        <c:v>1711.7236594274245</c:v>
                      </c:pt>
                      <c:pt idx="7">
                        <c:v>1667.1964732606045</c:v>
                      </c:pt>
                      <c:pt idx="8">
                        <c:v>1632.5642173530778</c:v>
                      </c:pt>
                      <c:pt idx="9">
                        <c:v>1604.8584126270564</c:v>
                      </c:pt>
                    </c:numCache>
                  </c:numRef>
                </c:yVal>
                <c:smooth val="0"/>
                <c:extLst>
                  <c:ext xmlns:c16="http://schemas.microsoft.com/office/drawing/2014/chart" uri="{C3380CC4-5D6E-409C-BE32-E72D297353CC}">
                    <c16:uniqueId val="{00000006-76E5-41FB-8DBA-2C82EE135B4C}"/>
                  </c:ext>
                </c:extLst>
              </c15:ser>
            </c15:filteredScatterSeries>
          </c:ext>
        </c:extLst>
      </c:scatterChart>
      <c:valAx>
        <c:axId val="11226412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Centre</a:t>
                </a:r>
                <a:r>
                  <a:rPr lang="en-GB" baseline="0"/>
                  <a:t> of gravity height (m)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66094671"/>
        <c:crosses val="autoZero"/>
        <c:crossBetween val="midCat"/>
      </c:valAx>
      <c:valAx>
        <c:axId val="10660946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loads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2641279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 load against Lateral</a:t>
            </a:r>
            <a:r>
              <a:rPr lang="en-GB" baseline="0"/>
              <a:t> acceleration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FR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Sheet1!$C$37:$C$127</c:f>
              <c:numCache>
                <c:formatCode>General</c:formatCode>
                <c:ptCount val="91"/>
                <c:pt idx="0">
                  <c:v>0</c:v>
                </c:pt>
                <c:pt idx="1">
                  <c:v>1.499771542734587</c:v>
                </c:pt>
                <c:pt idx="2">
                  <c:v>1.4990862405286436</c:v>
                </c:pt>
                <c:pt idx="3">
                  <c:v>1.4979443021318608</c:v>
                </c:pt>
                <c:pt idx="4">
                  <c:v>1.4963460753897362</c:v>
                </c:pt>
                <c:pt idx="5">
                  <c:v>1.4942920471376184</c:v>
                </c:pt>
                <c:pt idx="6">
                  <c:v>1.4917828430524098</c:v>
                </c:pt>
                <c:pt idx="7">
                  <c:v>1.4888192274619829</c:v>
                </c:pt>
                <c:pt idx="8">
                  <c:v>1.4854021031123557</c:v>
                </c:pt>
                <c:pt idx="9">
                  <c:v>1.4815325108927067</c:v>
                </c:pt>
                <c:pt idx="10">
                  <c:v>1.477211629518312</c:v>
                </c:pt>
                <c:pt idx="11">
                  <c:v>1.4724407751714961</c:v>
                </c:pt>
                <c:pt idx="12">
                  <c:v>1.4672214011007085</c:v>
                </c:pt>
                <c:pt idx="13">
                  <c:v>1.4615550971778528</c:v>
                </c:pt>
                <c:pt idx="14">
                  <c:v>1.4554435894139948</c:v>
                </c:pt>
                <c:pt idx="15">
                  <c:v>1.4488887394336025</c:v>
                </c:pt>
                <c:pt idx="16">
                  <c:v>1.4418925439074783</c:v>
                </c:pt>
                <c:pt idx="17">
                  <c:v>1.4344571339445531</c:v>
                </c:pt>
                <c:pt idx="18">
                  <c:v>1.4265847744427302</c:v>
                </c:pt>
                <c:pt idx="19">
                  <c:v>1.4182778633989752</c:v>
                </c:pt>
                <c:pt idx="20">
                  <c:v>1.4095389311788626</c:v>
                </c:pt>
                <c:pt idx="21">
                  <c:v>1.4003706397458027</c:v>
                </c:pt>
                <c:pt idx="22">
                  <c:v>1.3907757818501811</c:v>
                </c:pt>
                <c:pt idx="23">
                  <c:v>1.3807572801786605</c:v>
                </c:pt>
                <c:pt idx="24">
                  <c:v>1.3703181864639014</c:v>
                </c:pt>
                <c:pt idx="25">
                  <c:v>1.3594616805549748</c:v>
                </c:pt>
                <c:pt idx="26">
                  <c:v>1.3481910694487507</c:v>
                </c:pt>
                <c:pt idx="27">
                  <c:v>1.3365097862825519</c:v>
                </c:pt>
                <c:pt idx="28">
                  <c:v>1.3244213892883905</c:v>
                </c:pt>
                <c:pt idx="29">
                  <c:v>1.3119295607090935</c:v>
                </c:pt>
                <c:pt idx="30">
                  <c:v>1.299038105676658</c:v>
                </c:pt>
                <c:pt idx="31">
                  <c:v>1.2857509510531684</c:v>
                </c:pt>
                <c:pt idx="32">
                  <c:v>1.272072144234639</c:v>
                </c:pt>
                <c:pt idx="33">
                  <c:v>1.2580058519181361</c:v>
                </c:pt>
                <c:pt idx="34">
                  <c:v>1.2435563588325624</c:v>
                </c:pt>
                <c:pt idx="35">
                  <c:v>1.2287280664334876</c:v>
                </c:pt>
                <c:pt idx="36">
                  <c:v>1.2135254915624212</c:v>
                </c:pt>
                <c:pt idx="37">
                  <c:v>1.1979532650709392</c:v>
                </c:pt>
                <c:pt idx="38">
                  <c:v>1.1820161304100829</c:v>
                </c:pt>
                <c:pt idx="39">
                  <c:v>1.1657189421854564</c:v>
                </c:pt>
                <c:pt idx="40">
                  <c:v>1.1490666646784671</c:v>
                </c:pt>
                <c:pt idx="41">
                  <c:v>1.132064370334158</c:v>
                </c:pt>
                <c:pt idx="42">
                  <c:v>1.1147172382160915</c:v>
                </c:pt>
                <c:pt idx="43">
                  <c:v>1.0970305524287558</c:v>
                </c:pt>
                <c:pt idx="44">
                  <c:v>1.0790097005079768</c:v>
                </c:pt>
                <c:pt idx="45">
                  <c:v>1.0606601717798214</c:v>
                </c:pt>
                <c:pt idx="46">
                  <c:v>1.0419875556884959</c:v>
                </c:pt>
                <c:pt idx="47">
                  <c:v>1.0229975400937477</c:v>
                </c:pt>
                <c:pt idx="48">
                  <c:v>1.0036959095382874</c:v>
                </c:pt>
                <c:pt idx="49">
                  <c:v>0.98408854348576091</c:v>
                </c:pt>
                <c:pt idx="50">
                  <c:v>0.9641814145298091</c:v>
                </c:pt>
                <c:pt idx="51">
                  <c:v>0.94398058657475625</c:v>
                </c:pt>
                <c:pt idx="52">
                  <c:v>0.92349221298848749</c:v>
                </c:pt>
                <c:pt idx="53">
                  <c:v>0.90272253472807251</c:v>
                </c:pt>
                <c:pt idx="54">
                  <c:v>0.88167787843870971</c:v>
                </c:pt>
                <c:pt idx="55">
                  <c:v>0.86036465452656929</c:v>
                </c:pt>
                <c:pt idx="56">
                  <c:v>0.83878935520612019</c:v>
                </c:pt>
                <c:pt idx="57">
                  <c:v>0.81695855252254068</c:v>
                </c:pt>
                <c:pt idx="58">
                  <c:v>0.79487889634980735</c:v>
                </c:pt>
                <c:pt idx="59">
                  <c:v>0.77255711236508118</c:v>
                </c:pt>
                <c:pt idx="60">
                  <c:v>0.75000000000000022</c:v>
                </c:pt>
                <c:pt idx="61">
                  <c:v>0.72721443036950562</c:v>
                </c:pt>
                <c:pt idx="62">
                  <c:v>0.70420734417883635</c:v>
                </c:pt>
                <c:pt idx="63">
                  <c:v>0.68098574960932023</c:v>
                </c:pt>
                <c:pt idx="64">
                  <c:v>0.65755672018361622</c:v>
                </c:pt>
                <c:pt idx="65">
                  <c:v>0.63392739261104913</c:v>
                </c:pt>
                <c:pt idx="66">
                  <c:v>0.61010496461370034</c:v>
                </c:pt>
                <c:pt idx="67">
                  <c:v>0.58609669273391063</c:v>
                </c:pt>
                <c:pt idx="68">
                  <c:v>0.56190989012386794</c:v>
                </c:pt>
                <c:pt idx="69">
                  <c:v>0.53755192431795051</c:v>
                </c:pt>
                <c:pt idx="70">
                  <c:v>0.51303021498850321</c:v>
                </c:pt>
                <c:pt idx="71">
                  <c:v>0.48835223168573516</c:v>
                </c:pt>
                <c:pt idx="72">
                  <c:v>0.46352549156242118</c:v>
                </c:pt>
                <c:pt idx="73">
                  <c:v>0.43855755708410515</c:v>
                </c:pt>
                <c:pt idx="74">
                  <c:v>0.41345603372549877</c:v>
                </c:pt>
                <c:pt idx="75">
                  <c:v>0.38822856765378111</c:v>
                </c:pt>
                <c:pt idx="76">
                  <c:v>0.3628828433995015</c:v>
                </c:pt>
                <c:pt idx="77">
                  <c:v>0.33742658151579741</c:v>
                </c:pt>
                <c:pt idx="78">
                  <c:v>0.31186753622663921</c:v>
                </c:pt>
                <c:pt idx="79">
                  <c:v>0.28621349306481736</c:v>
                </c:pt>
                <c:pt idx="80">
                  <c:v>0.26047226650039562</c:v>
                </c:pt>
                <c:pt idx="81">
                  <c:v>0.23465169756034637</c:v>
                </c:pt>
                <c:pt idx="82">
                  <c:v>0.2087596514400982</c:v>
                </c:pt>
                <c:pt idx="83">
                  <c:v>0.18280401510772123</c:v>
                </c:pt>
                <c:pt idx="84">
                  <c:v>0.15679269490148018</c:v>
                </c:pt>
                <c:pt idx="85">
                  <c:v>0.13073361412148721</c:v>
                </c:pt>
                <c:pt idx="86">
                  <c:v>0.10463471061618784</c:v>
                </c:pt>
                <c:pt idx="87">
                  <c:v>7.8503934364415953E-2</c:v>
                </c:pt>
                <c:pt idx="88">
                  <c:v>5.2349245053751617E-2</c:v>
                </c:pt>
                <c:pt idx="89">
                  <c:v>2.6178609655925396E-2</c:v>
                </c:pt>
                <c:pt idx="90">
                  <c:v>9.1886134118146501E-17</c:v>
                </c:pt>
              </c:numCache>
            </c:numRef>
          </c:xVal>
          <c:yVal>
            <c:numRef>
              <c:f>Sheet1!$D$37:$D$127</c:f>
              <c:numCache>
                <c:formatCode>General</c:formatCode>
                <c:ptCount val="91"/>
                <c:pt idx="0">
                  <c:v>0</c:v>
                </c:pt>
                <c:pt idx="1">
                  <c:v>549.92560488019046</c:v>
                </c:pt>
                <c:pt idx="2">
                  <c:v>560.52398309745092</c:v>
                </c:pt>
                <c:pt idx="3">
                  <c:v>571.40999428310727</c:v>
                </c:pt>
                <c:pt idx="4">
                  <c:v>582.58032245269749</c:v>
                </c:pt>
                <c:pt idx="5">
                  <c:v>594.03156501605179</c:v>
                </c:pt>
                <c:pt idx="6">
                  <c:v>605.76023381375467</c:v>
                </c:pt>
                <c:pt idx="7">
                  <c:v>617.76275617967167</c:v>
                </c:pt>
                <c:pt idx="8">
                  <c:v>630.03547602921958</c:v>
                </c:pt>
                <c:pt idx="9">
                  <c:v>642.57465497304372</c:v>
                </c:pt>
                <c:pt idx="10">
                  <c:v>655.37647345576806</c:v>
                </c:pt>
                <c:pt idx="11">
                  <c:v>668.43703191946827</c:v>
                </c:pt>
                <c:pt idx="12">
                  <c:v>681.75235199151655</c:v>
                </c:pt>
                <c:pt idx="13">
                  <c:v>695.31837769643016</c:v>
                </c:pt>
                <c:pt idx="14">
                  <c:v>709.13097669136232</c:v>
                </c:pt>
                <c:pt idx="15">
                  <c:v>723.18594152485321</c:v>
                </c:pt>
                <c:pt idx="16">
                  <c:v>737.47899091846216</c:v>
                </c:pt>
                <c:pt idx="17">
                  <c:v>752.00577107088293</c:v>
                </c:pt>
                <c:pt idx="18">
                  <c:v>766.76185698415759</c:v>
                </c:pt>
                <c:pt idx="19">
                  <c:v>781.74275381157076</c:v>
                </c:pt>
                <c:pt idx="20">
                  <c:v>796.9438982268266</c:v>
                </c:pt>
                <c:pt idx="21">
                  <c:v>812.36065981407887</c:v>
                </c:pt>
                <c:pt idx="22">
                  <c:v>827.98834247840273</c:v>
                </c:pt>
                <c:pt idx="23">
                  <c:v>843.82218587626994</c:v>
                </c:pt>
                <c:pt idx="24">
                  <c:v>859.85736686559528</c:v>
                </c:pt>
                <c:pt idx="25">
                  <c:v>876.08900097491346</c:v>
                </c:pt>
                <c:pt idx="26">
                  <c:v>892.51214389123516</c:v>
                </c:pt>
                <c:pt idx="27">
                  <c:v>909.12179296613385</c:v>
                </c:pt>
                <c:pt idx="28">
                  <c:v>925.91288873959968</c:v>
                </c:pt>
                <c:pt idx="29">
                  <c:v>942.88031648120136</c:v>
                </c:pt>
                <c:pt idx="30">
                  <c:v>960.01890774808112</c:v>
                </c:pt>
                <c:pt idx="31">
                  <c:v>977.32344195931455</c:v>
                </c:pt>
                <c:pt idx="32">
                  <c:v>994.78864798614745</c:v>
                </c:pt>
                <c:pt idx="33">
                  <c:v>1012.4092057576354</c:v>
                </c:pt>
                <c:pt idx="34">
                  <c:v>1030.1797478811866</c:v>
                </c:pt>
                <c:pt idx="35">
                  <c:v>1048.094861277523</c:v>
                </c:pt>
                <c:pt idx="36">
                  <c:v>1066.1490888295568</c:v>
                </c:pt>
                <c:pt idx="37">
                  <c:v>1084.3369310446803</c:v>
                </c:pt>
                <c:pt idx="38">
                  <c:v>1102.6528477299653</c:v>
                </c:pt>
                <c:pt idx="39">
                  <c:v>1121.0912596797589</c:v>
                </c:pt>
                <c:pt idx="40">
                  <c:v>1139.6465503751649</c:v>
                </c:pt>
                <c:pt idx="41">
                  <c:v>1158.3130676948874</c:v>
                </c:pt>
                <c:pt idx="42">
                  <c:v>1177.0851256369251</c:v>
                </c:pt>
                <c:pt idx="43">
                  <c:v>1195.9570060505791</c:v>
                </c:pt>
                <c:pt idx="44">
                  <c:v>1214.9229603782601</c:v>
                </c:pt>
                <c:pt idx="45">
                  <c:v>1233.9772114065522</c:v>
                </c:pt>
                <c:pt idx="46">
                  <c:v>1253.1139550260095</c:v>
                </c:pt>
                <c:pt idx="47">
                  <c:v>1272.3273619991437</c:v>
                </c:pt>
                <c:pt idx="48">
                  <c:v>1291.6115797360662</c:v>
                </c:pt>
                <c:pt idx="49">
                  <c:v>1310.9607340772445</c:v>
                </c:pt>
                <c:pt idx="50">
                  <c:v>1330.3689310828258</c:v>
                </c:pt>
                <c:pt idx="51">
                  <c:v>1349.8302588279921</c:v>
                </c:pt>
                <c:pt idx="52">
                  <c:v>1369.3387892037852</c:v>
                </c:pt>
                <c:pt idx="53">
                  <c:v>1388.8885797228691</c:v>
                </c:pt>
                <c:pt idx="54">
                  <c:v>1408.4736753296693</c:v>
                </c:pt>
                <c:pt idx="55">
                  <c:v>1428.0881102143383</c:v>
                </c:pt>
                <c:pt idx="56">
                  <c:v>1447.7259096300015</c:v>
                </c:pt>
                <c:pt idx="57">
                  <c:v>1467.3810917127207</c:v>
                </c:pt>
                <c:pt idx="58">
                  <c:v>1487.0476693036298</c:v>
                </c:pt>
                <c:pt idx="59">
                  <c:v>1506.71965177268</c:v>
                </c:pt>
                <c:pt idx="60">
                  <c:v>1526.3910468434444</c:v>
                </c:pt>
                <c:pt idx="61">
                  <c:v>1546.0558624184237</c:v>
                </c:pt>
                <c:pt idx="62">
                  <c:v>1565.7081084042964</c:v>
                </c:pt>
                <c:pt idx="63">
                  <c:v>1585.3417985365593</c:v>
                </c:pt>
                <c:pt idx="64">
                  <c:v>1604.9509522030028</c:v>
                </c:pt>
                <c:pt idx="65">
                  <c:v>1624.5295962654611</c:v>
                </c:pt>
                <c:pt idx="66">
                  <c:v>1644.0717668792909</c:v>
                </c:pt>
                <c:pt idx="67">
                  <c:v>1663.5715113100136</c:v>
                </c:pt>
                <c:pt idx="68">
                  <c:v>1683.0228897465781</c:v>
                </c:pt>
                <c:pt idx="69">
                  <c:v>1702.4199771106817</c:v>
                </c:pt>
                <c:pt idx="70">
                  <c:v>1721.7568648616102</c:v>
                </c:pt>
                <c:pt idx="71">
                  <c:v>1741.0276627960341</c:v>
                </c:pt>
                <c:pt idx="72">
                  <c:v>1760.2265008422219</c:v>
                </c:pt>
                <c:pt idx="73">
                  <c:v>1779.3475308481213</c:v>
                </c:pt>
                <c:pt idx="74">
                  <c:v>1798.3849283627635</c:v>
                </c:pt>
                <c:pt idx="75">
                  <c:v>1817.3328944104458</c:v>
                </c:pt>
                <c:pt idx="76">
                  <c:v>1836.1856572571562</c:v>
                </c:pt>
                <c:pt idx="77">
                  <c:v>1854.937474168702</c:v>
                </c:pt>
                <c:pt idx="78">
                  <c:v>1873.5826331599983</c:v>
                </c:pt>
                <c:pt idx="79">
                  <c:v>1892.1154547349975</c:v>
                </c:pt>
                <c:pt idx="80">
                  <c:v>1910.5302936167152</c:v>
                </c:pt>
                <c:pt idx="81">
                  <c:v>1928.8215404668404</c:v>
                </c:pt>
                <c:pt idx="82">
                  <c:v>1946.9836235943908</c:v>
                </c:pt>
                <c:pt idx="83">
                  <c:v>1965.0110106529055</c:v>
                </c:pt>
                <c:pt idx="84">
                  <c:v>1982.8982103256519</c:v>
                </c:pt>
                <c:pt idx="85">
                  <c:v>2000.6397739983322</c:v>
                </c:pt>
                <c:pt idx="86">
                  <c:v>2018.2302974187851</c:v>
                </c:pt>
                <c:pt idx="87">
                  <c:v>2035.6644223431736</c:v>
                </c:pt>
                <c:pt idx="88">
                  <c:v>2052.9368381681579</c:v>
                </c:pt>
                <c:pt idx="89">
                  <c:v>2070.0422835485556</c:v>
                </c:pt>
                <c:pt idx="90">
                  <c:v>2086.9755479999999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3A4-4B59-B785-FCE36E54E91F}"/>
            </c:ext>
          </c:extLst>
        </c:ser>
        <c:ser>
          <c:idx val="1"/>
          <c:order val="1"/>
          <c:tx>
            <c:v>FL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Sheet1!$C$37:$C$127</c:f>
              <c:numCache>
                <c:formatCode>General</c:formatCode>
                <c:ptCount val="91"/>
                <c:pt idx="0">
                  <c:v>0</c:v>
                </c:pt>
                <c:pt idx="1">
                  <c:v>1.499771542734587</c:v>
                </c:pt>
                <c:pt idx="2">
                  <c:v>1.4990862405286436</c:v>
                </c:pt>
                <c:pt idx="3">
                  <c:v>1.4979443021318608</c:v>
                </c:pt>
                <c:pt idx="4">
                  <c:v>1.4963460753897362</c:v>
                </c:pt>
                <c:pt idx="5">
                  <c:v>1.4942920471376184</c:v>
                </c:pt>
                <c:pt idx="6">
                  <c:v>1.4917828430524098</c:v>
                </c:pt>
                <c:pt idx="7">
                  <c:v>1.4888192274619829</c:v>
                </c:pt>
                <c:pt idx="8">
                  <c:v>1.4854021031123557</c:v>
                </c:pt>
                <c:pt idx="9">
                  <c:v>1.4815325108927067</c:v>
                </c:pt>
                <c:pt idx="10">
                  <c:v>1.477211629518312</c:v>
                </c:pt>
                <c:pt idx="11">
                  <c:v>1.4724407751714961</c:v>
                </c:pt>
                <c:pt idx="12">
                  <c:v>1.4672214011007085</c:v>
                </c:pt>
                <c:pt idx="13">
                  <c:v>1.4615550971778528</c:v>
                </c:pt>
                <c:pt idx="14">
                  <c:v>1.4554435894139948</c:v>
                </c:pt>
                <c:pt idx="15">
                  <c:v>1.4488887394336025</c:v>
                </c:pt>
                <c:pt idx="16">
                  <c:v>1.4418925439074783</c:v>
                </c:pt>
                <c:pt idx="17">
                  <c:v>1.4344571339445531</c:v>
                </c:pt>
                <c:pt idx="18">
                  <c:v>1.4265847744427302</c:v>
                </c:pt>
                <c:pt idx="19">
                  <c:v>1.4182778633989752</c:v>
                </c:pt>
                <c:pt idx="20">
                  <c:v>1.4095389311788626</c:v>
                </c:pt>
                <c:pt idx="21">
                  <c:v>1.4003706397458027</c:v>
                </c:pt>
                <c:pt idx="22">
                  <c:v>1.3907757818501811</c:v>
                </c:pt>
                <c:pt idx="23">
                  <c:v>1.3807572801786605</c:v>
                </c:pt>
                <c:pt idx="24">
                  <c:v>1.3703181864639014</c:v>
                </c:pt>
                <c:pt idx="25">
                  <c:v>1.3594616805549748</c:v>
                </c:pt>
                <c:pt idx="26">
                  <c:v>1.3481910694487507</c:v>
                </c:pt>
                <c:pt idx="27">
                  <c:v>1.3365097862825519</c:v>
                </c:pt>
                <c:pt idx="28">
                  <c:v>1.3244213892883905</c:v>
                </c:pt>
                <c:pt idx="29">
                  <c:v>1.3119295607090935</c:v>
                </c:pt>
                <c:pt idx="30">
                  <c:v>1.299038105676658</c:v>
                </c:pt>
                <c:pt idx="31">
                  <c:v>1.2857509510531684</c:v>
                </c:pt>
                <c:pt idx="32">
                  <c:v>1.272072144234639</c:v>
                </c:pt>
                <c:pt idx="33">
                  <c:v>1.2580058519181361</c:v>
                </c:pt>
                <c:pt idx="34">
                  <c:v>1.2435563588325624</c:v>
                </c:pt>
                <c:pt idx="35">
                  <c:v>1.2287280664334876</c:v>
                </c:pt>
                <c:pt idx="36">
                  <c:v>1.2135254915624212</c:v>
                </c:pt>
                <c:pt idx="37">
                  <c:v>1.1979532650709392</c:v>
                </c:pt>
                <c:pt idx="38">
                  <c:v>1.1820161304100829</c:v>
                </c:pt>
                <c:pt idx="39">
                  <c:v>1.1657189421854564</c:v>
                </c:pt>
                <c:pt idx="40">
                  <c:v>1.1490666646784671</c:v>
                </c:pt>
                <c:pt idx="41">
                  <c:v>1.132064370334158</c:v>
                </c:pt>
                <c:pt idx="42">
                  <c:v>1.1147172382160915</c:v>
                </c:pt>
                <c:pt idx="43">
                  <c:v>1.0970305524287558</c:v>
                </c:pt>
                <c:pt idx="44">
                  <c:v>1.0790097005079768</c:v>
                </c:pt>
                <c:pt idx="45">
                  <c:v>1.0606601717798214</c:v>
                </c:pt>
                <c:pt idx="46">
                  <c:v>1.0419875556884959</c:v>
                </c:pt>
                <c:pt idx="47">
                  <c:v>1.0229975400937477</c:v>
                </c:pt>
                <c:pt idx="48">
                  <c:v>1.0036959095382874</c:v>
                </c:pt>
                <c:pt idx="49">
                  <c:v>0.98408854348576091</c:v>
                </c:pt>
                <c:pt idx="50">
                  <c:v>0.9641814145298091</c:v>
                </c:pt>
                <c:pt idx="51">
                  <c:v>0.94398058657475625</c:v>
                </c:pt>
                <c:pt idx="52">
                  <c:v>0.92349221298848749</c:v>
                </c:pt>
                <c:pt idx="53">
                  <c:v>0.90272253472807251</c:v>
                </c:pt>
                <c:pt idx="54">
                  <c:v>0.88167787843870971</c:v>
                </c:pt>
                <c:pt idx="55">
                  <c:v>0.86036465452656929</c:v>
                </c:pt>
                <c:pt idx="56">
                  <c:v>0.83878935520612019</c:v>
                </c:pt>
                <c:pt idx="57">
                  <c:v>0.81695855252254068</c:v>
                </c:pt>
                <c:pt idx="58">
                  <c:v>0.79487889634980735</c:v>
                </c:pt>
                <c:pt idx="59">
                  <c:v>0.77255711236508118</c:v>
                </c:pt>
                <c:pt idx="60">
                  <c:v>0.75000000000000022</c:v>
                </c:pt>
                <c:pt idx="61">
                  <c:v>0.72721443036950562</c:v>
                </c:pt>
                <c:pt idx="62">
                  <c:v>0.70420734417883635</c:v>
                </c:pt>
                <c:pt idx="63">
                  <c:v>0.68098574960932023</c:v>
                </c:pt>
                <c:pt idx="64">
                  <c:v>0.65755672018361622</c:v>
                </c:pt>
                <c:pt idx="65">
                  <c:v>0.63392739261104913</c:v>
                </c:pt>
                <c:pt idx="66">
                  <c:v>0.61010496461370034</c:v>
                </c:pt>
                <c:pt idx="67">
                  <c:v>0.58609669273391063</c:v>
                </c:pt>
                <c:pt idx="68">
                  <c:v>0.56190989012386794</c:v>
                </c:pt>
                <c:pt idx="69">
                  <c:v>0.53755192431795051</c:v>
                </c:pt>
                <c:pt idx="70">
                  <c:v>0.51303021498850321</c:v>
                </c:pt>
                <c:pt idx="71">
                  <c:v>0.48835223168573516</c:v>
                </c:pt>
                <c:pt idx="72">
                  <c:v>0.46352549156242118</c:v>
                </c:pt>
                <c:pt idx="73">
                  <c:v>0.43855755708410515</c:v>
                </c:pt>
                <c:pt idx="74">
                  <c:v>0.41345603372549877</c:v>
                </c:pt>
                <c:pt idx="75">
                  <c:v>0.38822856765378111</c:v>
                </c:pt>
                <c:pt idx="76">
                  <c:v>0.3628828433995015</c:v>
                </c:pt>
                <c:pt idx="77">
                  <c:v>0.33742658151579741</c:v>
                </c:pt>
                <c:pt idx="78">
                  <c:v>0.31186753622663921</c:v>
                </c:pt>
                <c:pt idx="79">
                  <c:v>0.28621349306481736</c:v>
                </c:pt>
                <c:pt idx="80">
                  <c:v>0.26047226650039562</c:v>
                </c:pt>
                <c:pt idx="81">
                  <c:v>0.23465169756034637</c:v>
                </c:pt>
                <c:pt idx="82">
                  <c:v>0.2087596514400982</c:v>
                </c:pt>
                <c:pt idx="83">
                  <c:v>0.18280401510772123</c:v>
                </c:pt>
                <c:pt idx="84">
                  <c:v>0.15679269490148018</c:v>
                </c:pt>
                <c:pt idx="85">
                  <c:v>0.13073361412148721</c:v>
                </c:pt>
                <c:pt idx="86">
                  <c:v>0.10463471061618784</c:v>
                </c:pt>
                <c:pt idx="87">
                  <c:v>7.8503934364415953E-2</c:v>
                </c:pt>
                <c:pt idx="88">
                  <c:v>5.2349245053751617E-2</c:v>
                </c:pt>
                <c:pt idx="89">
                  <c:v>2.6178609655925396E-2</c:v>
                </c:pt>
                <c:pt idx="90">
                  <c:v>9.1886134118146501E-17</c:v>
                </c:pt>
              </c:numCache>
            </c:numRef>
          </c:xVal>
          <c:yVal>
            <c:numRef>
              <c:f>Sheet1!$E$37:$E$127</c:f>
              <c:numCache>
                <c:formatCode>General</c:formatCode>
                <c:ptCount val="91"/>
                <c:pt idx="0">
                  <c:v>0</c:v>
                </c:pt>
                <c:pt idx="1">
                  <c:v>2538.3031107257466</c:v>
                </c:pt>
                <c:pt idx="2">
                  <c:v>2548.4341638048304</c:v>
                </c:pt>
                <c:pt idx="3">
                  <c:v>2558.2649532203432</c:v>
                </c:pt>
                <c:pt idx="4">
                  <c:v>2567.7924844185941</c:v>
                </c:pt>
                <c:pt idx="5">
                  <c:v>2577.0138552212866</c:v>
                </c:pt>
                <c:pt idx="6">
                  <c:v>2585.9262567095434</c:v>
                </c:pt>
                <c:pt idx="7">
                  <c:v>2594.5269740795356</c:v>
                </c:pt>
                <c:pt idx="8">
                  <c:v>2602.8133874694354</c:v>
                </c:pt>
                <c:pt idx="9">
                  <c:v>2610.7829727574513</c:v>
                </c:pt>
                <c:pt idx="10">
                  <c:v>2618.4333023307022</c:v>
                </c:pt>
                <c:pt idx="11">
                  <c:v>2625.7620458246888</c:v>
                </c:pt>
                <c:pt idx="12">
                  <c:v>2632.7669708331487</c:v>
                </c:pt>
                <c:pt idx="13">
                  <c:v>2639.4459435880653</c:v>
                </c:pt>
                <c:pt idx="14">
                  <c:v>2645.7969296096376</c:v>
                </c:pt>
                <c:pt idx="15">
                  <c:v>2651.8179943259993</c:v>
                </c:pt>
                <c:pt idx="16">
                  <c:v>2657.5073036625099</c:v>
                </c:pt>
                <c:pt idx="17">
                  <c:v>2662.8631246004334</c:v>
                </c:pt>
                <c:pt idx="18">
                  <c:v>2667.8838257048278</c:v>
                </c:pt>
                <c:pt idx="19">
                  <c:v>2672.5678776215013</c:v>
                </c:pt>
                <c:pt idx="20">
                  <c:v>2676.9138535428642</c:v>
                </c:pt>
                <c:pt idx="21">
                  <c:v>2680.9204296425496</c:v>
                </c:pt>
                <c:pt idx="22">
                  <c:v>2684.5863854786662</c:v>
                </c:pt>
                <c:pt idx="23">
                  <c:v>2687.9106043655524</c:v>
                </c:pt>
                <c:pt idx="24">
                  <c:v>2690.8920737139329</c:v>
                </c:pt>
                <c:pt idx="25">
                  <c:v>2693.5298853393629</c:v>
                </c:pt>
                <c:pt idx="26">
                  <c:v>2695.8232357388679</c:v>
                </c:pt>
                <c:pt idx="27">
                  <c:v>2697.7714263356993</c:v>
                </c:pt>
                <c:pt idx="28">
                  <c:v>2699.3738636921298</c:v>
                </c:pt>
                <c:pt idx="29">
                  <c:v>2700.6300596902165</c:v>
                </c:pt>
                <c:pt idx="30">
                  <c:v>2701.5396316804899</c:v>
                </c:pt>
                <c:pt idx="31">
                  <c:v>2702.102302598511</c:v>
                </c:pt>
                <c:pt idx="32">
                  <c:v>2702.3179010492668</c:v>
                </c:pt>
                <c:pt idx="33">
                  <c:v>2702.1863613593805</c:v>
                </c:pt>
                <c:pt idx="34">
                  <c:v>2701.707723597116</c:v>
                </c:pt>
                <c:pt idx="35">
                  <c:v>2700.8821335601724</c:v>
                </c:pt>
                <c:pt idx="36">
                  <c:v>2699.7098427312735</c:v>
                </c:pt>
                <c:pt idx="37">
                  <c:v>2698.1912082015606</c:v>
                </c:pt>
                <c:pt idx="38">
                  <c:v>2696.3266925618236</c:v>
                </c:pt>
                <c:pt idx="39">
                  <c:v>2694.1168637615888</c:v>
                </c:pt>
                <c:pt idx="40">
                  <c:v>2691.5623949361138</c:v>
                </c:pt>
                <c:pt idx="41">
                  <c:v>2688.6640642013513</c:v>
                </c:pt>
                <c:pt idx="42">
                  <c:v>2685.422754416918</c:v>
                </c:pt>
                <c:pt idx="43">
                  <c:v>2681.8394529171746</c:v>
                </c:pt>
                <c:pt idx="44">
                  <c:v>2677.9152512104688</c:v>
                </c:pt>
                <c:pt idx="45">
                  <c:v>2673.6513446466561</c:v>
                </c:pt>
                <c:pt idx="46">
                  <c:v>2669.0490320529811</c:v>
                </c:pt>
                <c:pt idx="47">
                  <c:v>2664.109715338443</c:v>
                </c:pt>
                <c:pt idx="48">
                  <c:v>2658.8348990667623</c:v>
                </c:pt>
                <c:pt idx="49">
                  <c:v>2653.2261899980722</c:v>
                </c:pt>
                <c:pt idx="50">
                  <c:v>2647.2852965994889</c:v>
                </c:pt>
                <c:pt idx="51">
                  <c:v>2641.0140285246921</c:v>
                </c:pt>
                <c:pt idx="52">
                  <c:v>2634.4142960626882</c:v>
                </c:pt>
                <c:pt idx="53">
                  <c:v>2627.4881095559185</c:v>
                </c:pt>
                <c:pt idx="54">
                  <c:v>2620.2375787878877</c:v>
                </c:pt>
                <c:pt idx="55">
                  <c:v>2612.6649123405064</c:v>
                </c:pt>
                <c:pt idx="56">
                  <c:v>2604.772416921332</c:v>
                </c:pt>
                <c:pt idx="57">
                  <c:v>2596.5624966609253</c:v>
                </c:pt>
                <c:pt idx="58">
                  <c:v>2588.0376523805289</c:v>
                </c:pt>
                <c:pt idx="59">
                  <c:v>2579.2004808302927</c:v>
                </c:pt>
                <c:pt idx="60">
                  <c:v>2570.0536738982792</c:v>
                </c:pt>
                <c:pt idx="61">
                  <c:v>2560.6000177904862</c:v>
                </c:pt>
                <c:pt idx="62">
                  <c:v>2550.8423921821436</c:v>
                </c:pt>
                <c:pt idx="63">
                  <c:v>2540.7837693405368</c:v>
                </c:pt>
                <c:pt idx="64">
                  <c:v>2530.4272132196224</c:v>
                </c:pt>
                <c:pt idx="65">
                  <c:v>2519.775878526722</c:v>
                </c:pt>
                <c:pt idx="66">
                  <c:v>2508.833009761564</c:v>
                </c:pt>
                <c:pt idx="67">
                  <c:v>2497.6019402279812</c:v>
                </c:pt>
                <c:pt idx="68">
                  <c:v>2486.0860910185502</c:v>
                </c:pt>
                <c:pt idx="69">
                  <c:v>2474.2889699724974</c:v>
                </c:pt>
                <c:pt idx="70">
                  <c:v>2462.2141706071748</c:v>
                </c:pt>
                <c:pt idx="71">
                  <c:v>2449.8653710234403</c:v>
                </c:pt>
                <c:pt idx="72">
                  <c:v>2437.246332785272</c:v>
                </c:pt>
                <c:pt idx="73">
                  <c:v>2424.3608997739611</c:v>
                </c:pt>
                <c:pt idx="74">
                  <c:v>2411.2129970172268</c:v>
                </c:pt>
                <c:pt idx="75">
                  <c:v>2397.8066294936152</c:v>
                </c:pt>
                <c:pt idx="76">
                  <c:v>2384.1458809125447</c:v>
                </c:pt>
                <c:pt idx="77">
                  <c:v>2370.2349124703678</c:v>
                </c:pt>
                <c:pt idx="78">
                  <c:v>2356.0779615828301</c:v>
                </c:pt>
                <c:pt idx="79">
                  <c:v>2341.679340594314</c:v>
                </c:pt>
                <c:pt idx="80">
                  <c:v>2327.0434354642543</c:v>
                </c:pt>
                <c:pt idx="81">
                  <c:v>2312.1747044311355</c:v>
                </c:pt>
                <c:pt idx="82">
                  <c:v>2297.0776766544673</c:v>
                </c:pt>
                <c:pt idx="83">
                  <c:v>2281.7569508351576</c:v>
                </c:pt>
                <c:pt idx="84">
                  <c:v>2266.2171938147067</c:v>
                </c:pt>
                <c:pt idx="85">
                  <c:v>2250.46313915364</c:v>
                </c:pt>
                <c:pt idx="86">
                  <c:v>2234.4995856896203</c:v>
                </c:pt>
                <c:pt idx="87">
                  <c:v>2218.3313960756755</c:v>
                </c:pt>
                <c:pt idx="88">
                  <c:v>2201.9634952989859</c:v>
                </c:pt>
                <c:pt idx="89">
                  <c:v>2185.400869180688</c:v>
                </c:pt>
                <c:pt idx="90">
                  <c:v>2168.6485628571431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23A4-4B59-B785-FCE36E54E91F}"/>
            </c:ext>
          </c:extLst>
        </c:ser>
        <c:ser>
          <c:idx val="2"/>
          <c:order val="2"/>
          <c:tx>
            <c:v>RR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Sheet1!$C$37:$C$127</c:f>
              <c:numCache>
                <c:formatCode>General</c:formatCode>
                <c:ptCount val="91"/>
                <c:pt idx="0">
                  <c:v>0</c:v>
                </c:pt>
                <c:pt idx="1">
                  <c:v>1.499771542734587</c:v>
                </c:pt>
                <c:pt idx="2">
                  <c:v>1.4990862405286436</c:v>
                </c:pt>
                <c:pt idx="3">
                  <c:v>1.4979443021318608</c:v>
                </c:pt>
                <c:pt idx="4">
                  <c:v>1.4963460753897362</c:v>
                </c:pt>
                <c:pt idx="5">
                  <c:v>1.4942920471376184</c:v>
                </c:pt>
                <c:pt idx="6">
                  <c:v>1.4917828430524098</c:v>
                </c:pt>
                <c:pt idx="7">
                  <c:v>1.4888192274619829</c:v>
                </c:pt>
                <c:pt idx="8">
                  <c:v>1.4854021031123557</c:v>
                </c:pt>
                <c:pt idx="9">
                  <c:v>1.4815325108927067</c:v>
                </c:pt>
                <c:pt idx="10">
                  <c:v>1.477211629518312</c:v>
                </c:pt>
                <c:pt idx="11">
                  <c:v>1.4724407751714961</c:v>
                </c:pt>
                <c:pt idx="12">
                  <c:v>1.4672214011007085</c:v>
                </c:pt>
                <c:pt idx="13">
                  <c:v>1.4615550971778528</c:v>
                </c:pt>
                <c:pt idx="14">
                  <c:v>1.4554435894139948</c:v>
                </c:pt>
                <c:pt idx="15">
                  <c:v>1.4488887394336025</c:v>
                </c:pt>
                <c:pt idx="16">
                  <c:v>1.4418925439074783</c:v>
                </c:pt>
                <c:pt idx="17">
                  <c:v>1.4344571339445531</c:v>
                </c:pt>
                <c:pt idx="18">
                  <c:v>1.4265847744427302</c:v>
                </c:pt>
                <c:pt idx="19">
                  <c:v>1.4182778633989752</c:v>
                </c:pt>
                <c:pt idx="20">
                  <c:v>1.4095389311788626</c:v>
                </c:pt>
                <c:pt idx="21">
                  <c:v>1.4003706397458027</c:v>
                </c:pt>
                <c:pt idx="22">
                  <c:v>1.3907757818501811</c:v>
                </c:pt>
                <c:pt idx="23">
                  <c:v>1.3807572801786605</c:v>
                </c:pt>
                <c:pt idx="24">
                  <c:v>1.3703181864639014</c:v>
                </c:pt>
                <c:pt idx="25">
                  <c:v>1.3594616805549748</c:v>
                </c:pt>
                <c:pt idx="26">
                  <c:v>1.3481910694487507</c:v>
                </c:pt>
                <c:pt idx="27">
                  <c:v>1.3365097862825519</c:v>
                </c:pt>
                <c:pt idx="28">
                  <c:v>1.3244213892883905</c:v>
                </c:pt>
                <c:pt idx="29">
                  <c:v>1.3119295607090935</c:v>
                </c:pt>
                <c:pt idx="30">
                  <c:v>1.299038105676658</c:v>
                </c:pt>
                <c:pt idx="31">
                  <c:v>1.2857509510531684</c:v>
                </c:pt>
                <c:pt idx="32">
                  <c:v>1.272072144234639</c:v>
                </c:pt>
                <c:pt idx="33">
                  <c:v>1.2580058519181361</c:v>
                </c:pt>
                <c:pt idx="34">
                  <c:v>1.2435563588325624</c:v>
                </c:pt>
                <c:pt idx="35">
                  <c:v>1.2287280664334876</c:v>
                </c:pt>
                <c:pt idx="36">
                  <c:v>1.2135254915624212</c:v>
                </c:pt>
                <c:pt idx="37">
                  <c:v>1.1979532650709392</c:v>
                </c:pt>
                <c:pt idx="38">
                  <c:v>1.1820161304100829</c:v>
                </c:pt>
                <c:pt idx="39">
                  <c:v>1.1657189421854564</c:v>
                </c:pt>
                <c:pt idx="40">
                  <c:v>1.1490666646784671</c:v>
                </c:pt>
                <c:pt idx="41">
                  <c:v>1.132064370334158</c:v>
                </c:pt>
                <c:pt idx="42">
                  <c:v>1.1147172382160915</c:v>
                </c:pt>
                <c:pt idx="43">
                  <c:v>1.0970305524287558</c:v>
                </c:pt>
                <c:pt idx="44">
                  <c:v>1.0790097005079768</c:v>
                </c:pt>
                <c:pt idx="45">
                  <c:v>1.0606601717798214</c:v>
                </c:pt>
                <c:pt idx="46">
                  <c:v>1.0419875556884959</c:v>
                </c:pt>
                <c:pt idx="47">
                  <c:v>1.0229975400937477</c:v>
                </c:pt>
                <c:pt idx="48">
                  <c:v>1.0036959095382874</c:v>
                </c:pt>
                <c:pt idx="49">
                  <c:v>0.98408854348576091</c:v>
                </c:pt>
                <c:pt idx="50">
                  <c:v>0.9641814145298091</c:v>
                </c:pt>
                <c:pt idx="51">
                  <c:v>0.94398058657475625</c:v>
                </c:pt>
                <c:pt idx="52">
                  <c:v>0.92349221298848749</c:v>
                </c:pt>
                <c:pt idx="53">
                  <c:v>0.90272253472807251</c:v>
                </c:pt>
                <c:pt idx="54">
                  <c:v>0.88167787843870971</c:v>
                </c:pt>
                <c:pt idx="55">
                  <c:v>0.86036465452656929</c:v>
                </c:pt>
                <c:pt idx="56">
                  <c:v>0.83878935520612019</c:v>
                </c:pt>
                <c:pt idx="57">
                  <c:v>0.81695855252254068</c:v>
                </c:pt>
                <c:pt idx="58">
                  <c:v>0.79487889634980735</c:v>
                </c:pt>
                <c:pt idx="59">
                  <c:v>0.77255711236508118</c:v>
                </c:pt>
                <c:pt idx="60">
                  <c:v>0.75000000000000022</c:v>
                </c:pt>
                <c:pt idx="61">
                  <c:v>0.72721443036950562</c:v>
                </c:pt>
                <c:pt idx="62">
                  <c:v>0.70420734417883635</c:v>
                </c:pt>
                <c:pt idx="63">
                  <c:v>0.68098574960932023</c:v>
                </c:pt>
                <c:pt idx="64">
                  <c:v>0.65755672018361622</c:v>
                </c:pt>
                <c:pt idx="65">
                  <c:v>0.63392739261104913</c:v>
                </c:pt>
                <c:pt idx="66">
                  <c:v>0.61010496461370034</c:v>
                </c:pt>
                <c:pt idx="67">
                  <c:v>0.58609669273391063</c:v>
                </c:pt>
                <c:pt idx="68">
                  <c:v>0.56190989012386794</c:v>
                </c:pt>
                <c:pt idx="69">
                  <c:v>0.53755192431795051</c:v>
                </c:pt>
                <c:pt idx="70">
                  <c:v>0.51303021498850321</c:v>
                </c:pt>
                <c:pt idx="71">
                  <c:v>0.48835223168573516</c:v>
                </c:pt>
                <c:pt idx="72">
                  <c:v>0.46352549156242118</c:v>
                </c:pt>
                <c:pt idx="73">
                  <c:v>0.43855755708410515</c:v>
                </c:pt>
                <c:pt idx="74">
                  <c:v>0.41345603372549877</c:v>
                </c:pt>
                <c:pt idx="75">
                  <c:v>0.38822856765378111</c:v>
                </c:pt>
                <c:pt idx="76">
                  <c:v>0.3628828433995015</c:v>
                </c:pt>
                <c:pt idx="77">
                  <c:v>0.33742658151579741</c:v>
                </c:pt>
                <c:pt idx="78">
                  <c:v>0.31186753622663921</c:v>
                </c:pt>
                <c:pt idx="79">
                  <c:v>0.28621349306481736</c:v>
                </c:pt>
                <c:pt idx="80">
                  <c:v>0.26047226650039562</c:v>
                </c:pt>
                <c:pt idx="81">
                  <c:v>0.23465169756034637</c:v>
                </c:pt>
                <c:pt idx="82">
                  <c:v>0.2087596514400982</c:v>
                </c:pt>
                <c:pt idx="83">
                  <c:v>0.18280401510772123</c:v>
                </c:pt>
                <c:pt idx="84">
                  <c:v>0.15679269490148018</c:v>
                </c:pt>
                <c:pt idx="85">
                  <c:v>0.13073361412148721</c:v>
                </c:pt>
                <c:pt idx="86">
                  <c:v>0.10463471061618784</c:v>
                </c:pt>
                <c:pt idx="87">
                  <c:v>7.8503934364415953E-2</c:v>
                </c:pt>
                <c:pt idx="88">
                  <c:v>5.2349245053751617E-2</c:v>
                </c:pt>
                <c:pt idx="89">
                  <c:v>2.6178609655925396E-2</c:v>
                </c:pt>
                <c:pt idx="90">
                  <c:v>9.1886134118146501E-17</c:v>
                </c:pt>
              </c:numCache>
            </c:numRef>
          </c:xVal>
          <c:yVal>
            <c:numRef>
              <c:f>Sheet1!$F$37:$F$127</c:f>
              <c:numCache>
                <c:formatCode>General</c:formatCode>
                <c:ptCount val="91"/>
                <c:pt idx="0">
                  <c:v>0</c:v>
                </c:pt>
                <c:pt idx="1">
                  <c:v>1718.672112</c:v>
                </c:pt>
                <c:pt idx="2">
                  <c:v>620.29056225445061</c:v>
                </c:pt>
                <c:pt idx="3">
                  <c:v>610.63039016921482</c:v>
                </c:pt>
                <c:pt idx="4">
                  <c:v>601.30773832628984</c:v>
                </c:pt>
                <c:pt idx="5">
                  <c:v>592.32544649573765</c:v>
                </c:pt>
                <c:pt idx="6">
                  <c:v>583.68625077066304</c:v>
                </c:pt>
                <c:pt idx="7">
                  <c:v>575.39278273377431</c:v>
                </c:pt>
                <c:pt idx="8">
                  <c:v>567.44756865577506</c:v>
                </c:pt>
                <c:pt idx="9">
                  <c:v>559.853028725841</c:v>
                </c:pt>
                <c:pt idx="10">
                  <c:v>552.61147631440531</c:v>
                </c:pt>
                <c:pt idx="11">
                  <c:v>545.72511726848234</c:v>
                </c:pt>
                <c:pt idx="12">
                  <c:v>539.1960492397468</c:v>
                </c:pt>
                <c:pt idx="13">
                  <c:v>533.02626104556964</c:v>
                </c:pt>
                <c:pt idx="14">
                  <c:v>527.21763206320225</c:v>
                </c:pt>
                <c:pt idx="15">
                  <c:v>521.77193165730239</c:v>
                </c:pt>
                <c:pt idx="16">
                  <c:v>516.69081864096734</c:v>
                </c:pt>
                <c:pt idx="17">
                  <c:v>511.97584077044371</c:v>
                </c:pt>
                <c:pt idx="18">
                  <c:v>507.6284342736659</c:v>
                </c:pt>
                <c:pt idx="19">
                  <c:v>503.64992341276707</c:v>
                </c:pt>
                <c:pt idx="20">
                  <c:v>500.04152008069593</c:v>
                </c:pt>
                <c:pt idx="21">
                  <c:v>496.80432343206314</c:v>
                </c:pt>
                <c:pt idx="22">
                  <c:v>493.93931954832749</c:v>
                </c:pt>
                <c:pt idx="23">
                  <c:v>491.44738113742511</c:v>
                </c:pt>
                <c:pt idx="24">
                  <c:v>489.32926726793687</c:v>
                </c:pt>
                <c:pt idx="25">
                  <c:v>487.58562313786513</c:v>
                </c:pt>
                <c:pt idx="26">
                  <c:v>486.21697987810387</c:v>
                </c:pt>
                <c:pt idx="27">
                  <c:v>485.22375439064717</c:v>
                </c:pt>
                <c:pt idx="28">
                  <c:v>484.60624922160127</c:v>
                </c:pt>
                <c:pt idx="29">
                  <c:v>484.36465246902219</c:v>
                </c:pt>
                <c:pt idx="30">
                  <c:v>484.49903772562124</c:v>
                </c:pt>
                <c:pt idx="31">
                  <c:v>485.00936405634701</c:v>
                </c:pt>
                <c:pt idx="32">
                  <c:v>485.89547601085599</c:v>
                </c:pt>
                <c:pt idx="33">
                  <c:v>487.15710367086228</c:v>
                </c:pt>
                <c:pt idx="34">
                  <c:v>488.79386273235963</c:v>
                </c:pt>
                <c:pt idx="35">
                  <c:v>490.80525462268224</c:v>
                </c:pt>
                <c:pt idx="36">
                  <c:v>493.19066665237528</c:v>
                </c:pt>
                <c:pt idx="37">
                  <c:v>495.94937220182612</c:v>
                </c:pt>
                <c:pt idx="38">
                  <c:v>499.08053094260077</c:v>
                </c:pt>
                <c:pt idx="39">
                  <c:v>502.58318909341494</c:v>
                </c:pt>
                <c:pt idx="40">
                  <c:v>506.45627971066381</c:v>
                </c:pt>
                <c:pt idx="41">
                  <c:v>510.69862301342681</c:v>
                </c:pt>
                <c:pt idx="42">
                  <c:v>515.30892674283677</c:v>
                </c:pt>
                <c:pt idx="43">
                  <c:v>520.2857865557171</c:v>
                </c:pt>
                <c:pt idx="44">
                  <c:v>525.6276864523569</c:v>
                </c:pt>
                <c:pt idx="45">
                  <c:v>531.33299923829941</c:v>
                </c:pt>
                <c:pt idx="46">
                  <c:v>537.39998702000116</c:v>
                </c:pt>
                <c:pt idx="47">
                  <c:v>543.82680173421215</c:v>
                </c:pt>
                <c:pt idx="48">
                  <c:v>550.61148571091189</c:v>
                </c:pt>
                <c:pt idx="49">
                  <c:v>557.75197226963678</c:v>
                </c:pt>
                <c:pt idx="50">
                  <c:v>565.24608634900937</c:v>
                </c:pt>
                <c:pt idx="51">
                  <c:v>573.09154516928413</c:v>
                </c:pt>
                <c:pt idx="52">
                  <c:v>581.2859589277034</c:v>
                </c:pt>
                <c:pt idx="53">
                  <c:v>589.82683152645586</c:v>
                </c:pt>
                <c:pt idx="54">
                  <c:v>598.71156133301042</c:v>
                </c:pt>
                <c:pt idx="55">
                  <c:v>607.93744197259934</c:v>
                </c:pt>
                <c:pt idx="56">
                  <c:v>617.50166315260731</c:v>
                </c:pt>
                <c:pt idx="57">
                  <c:v>627.40131151861158</c:v>
                </c:pt>
                <c:pt idx="58">
                  <c:v>637.63337154182022</c:v>
                </c:pt>
                <c:pt idx="59">
                  <c:v>648.19472643762992</c:v>
                </c:pt>
                <c:pt idx="60">
                  <c:v>659.08215911502919</c:v>
                </c:pt>
                <c:pt idx="61">
                  <c:v>670.29235315655524</c:v>
                </c:pt>
                <c:pt idx="62">
                  <c:v>681.82189382850834</c:v>
                </c:pt>
                <c:pt idx="63">
                  <c:v>693.66726912110948</c:v>
                </c:pt>
                <c:pt idx="64">
                  <c:v>705.82487081829686</c:v>
                </c:pt>
                <c:pt idx="65">
                  <c:v>718.29099559681936</c:v>
                </c:pt>
                <c:pt idx="66">
                  <c:v>731.06184615430811</c:v>
                </c:pt>
                <c:pt idx="67">
                  <c:v>744.13353236596879</c:v>
                </c:pt>
                <c:pt idx="68">
                  <c:v>757.50207246955313</c:v>
                </c:pt>
                <c:pt idx="69">
                  <c:v>771.16339427824164</c:v>
                </c:pt>
                <c:pt idx="70">
                  <c:v>785.11333642107138</c:v>
                </c:pt>
                <c:pt idx="71">
                  <c:v>799.34764961052929</c:v>
                </c:pt>
                <c:pt idx="72">
                  <c:v>813.86199793692685</c:v>
                </c:pt>
                <c:pt idx="73">
                  <c:v>828.65196018916117</c:v>
                </c:pt>
                <c:pt idx="74">
                  <c:v>843.71303120145512</c:v>
                </c:pt>
                <c:pt idx="75">
                  <c:v>859.04062322567961</c:v>
                </c:pt>
                <c:pt idx="76">
                  <c:v>874.63006732882172</c:v>
                </c:pt>
                <c:pt idx="77">
                  <c:v>890.47661481519003</c:v>
                </c:pt>
                <c:pt idx="78">
                  <c:v>906.57543867291054</c:v>
                </c:pt>
                <c:pt idx="79">
                  <c:v>922.92163504428333</c:v>
                </c:pt>
                <c:pt idx="80">
                  <c:v>939.51022471954479</c:v>
                </c:pt>
                <c:pt idx="81">
                  <c:v>956.33615465358298</c:v>
                </c:pt>
                <c:pt idx="82">
                  <c:v>973.39429950514295</c:v>
                </c:pt>
                <c:pt idx="83">
                  <c:v>990.67946319805719</c:v>
                </c:pt>
                <c:pt idx="84">
                  <c:v>1008.1863805040196</c:v>
                </c:pt>
                <c:pt idx="85">
                  <c:v>1025.9097186464255</c:v>
                </c:pt>
                <c:pt idx="86">
                  <c:v>1043.8440789247866</c:v>
                </c:pt>
                <c:pt idx="87">
                  <c:v>1061.9839983592287</c:v>
                </c:pt>
                <c:pt idx="88">
                  <c:v>1080.3239513545661</c:v>
                </c:pt>
                <c:pt idx="89">
                  <c:v>1098.8583513834542</c:v>
                </c:pt>
                <c:pt idx="90">
                  <c:v>1117.5815526880961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23A4-4B59-B785-FCE36E54E91F}"/>
            </c:ext>
          </c:extLst>
        </c:ser>
        <c:ser>
          <c:idx val="3"/>
          <c:order val="3"/>
          <c:tx>
            <c:v>RL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Sheet1!$C$37:$C$127</c:f>
              <c:numCache>
                <c:formatCode>General</c:formatCode>
                <c:ptCount val="91"/>
                <c:pt idx="0">
                  <c:v>0</c:v>
                </c:pt>
                <c:pt idx="1">
                  <c:v>1.499771542734587</c:v>
                </c:pt>
                <c:pt idx="2">
                  <c:v>1.4990862405286436</c:v>
                </c:pt>
                <c:pt idx="3">
                  <c:v>1.4979443021318608</c:v>
                </c:pt>
                <c:pt idx="4">
                  <c:v>1.4963460753897362</c:v>
                </c:pt>
                <c:pt idx="5">
                  <c:v>1.4942920471376184</c:v>
                </c:pt>
                <c:pt idx="6">
                  <c:v>1.4917828430524098</c:v>
                </c:pt>
                <c:pt idx="7">
                  <c:v>1.4888192274619829</c:v>
                </c:pt>
                <c:pt idx="8">
                  <c:v>1.4854021031123557</c:v>
                </c:pt>
                <c:pt idx="9">
                  <c:v>1.4815325108927067</c:v>
                </c:pt>
                <c:pt idx="10">
                  <c:v>1.477211629518312</c:v>
                </c:pt>
                <c:pt idx="11">
                  <c:v>1.4724407751714961</c:v>
                </c:pt>
                <c:pt idx="12">
                  <c:v>1.4672214011007085</c:v>
                </c:pt>
                <c:pt idx="13">
                  <c:v>1.4615550971778528</c:v>
                </c:pt>
                <c:pt idx="14">
                  <c:v>1.4554435894139948</c:v>
                </c:pt>
                <c:pt idx="15">
                  <c:v>1.4488887394336025</c:v>
                </c:pt>
                <c:pt idx="16">
                  <c:v>1.4418925439074783</c:v>
                </c:pt>
                <c:pt idx="17">
                  <c:v>1.4344571339445531</c:v>
                </c:pt>
                <c:pt idx="18">
                  <c:v>1.4265847744427302</c:v>
                </c:pt>
                <c:pt idx="19">
                  <c:v>1.4182778633989752</c:v>
                </c:pt>
                <c:pt idx="20">
                  <c:v>1.4095389311788626</c:v>
                </c:pt>
                <c:pt idx="21">
                  <c:v>1.4003706397458027</c:v>
                </c:pt>
                <c:pt idx="22">
                  <c:v>1.3907757818501811</c:v>
                </c:pt>
                <c:pt idx="23">
                  <c:v>1.3807572801786605</c:v>
                </c:pt>
                <c:pt idx="24">
                  <c:v>1.3703181864639014</c:v>
                </c:pt>
                <c:pt idx="25">
                  <c:v>1.3594616805549748</c:v>
                </c:pt>
                <c:pt idx="26">
                  <c:v>1.3481910694487507</c:v>
                </c:pt>
                <c:pt idx="27">
                  <c:v>1.3365097862825519</c:v>
                </c:pt>
                <c:pt idx="28">
                  <c:v>1.3244213892883905</c:v>
                </c:pt>
                <c:pt idx="29">
                  <c:v>1.3119295607090935</c:v>
                </c:pt>
                <c:pt idx="30">
                  <c:v>1.299038105676658</c:v>
                </c:pt>
                <c:pt idx="31">
                  <c:v>1.2857509510531684</c:v>
                </c:pt>
                <c:pt idx="32">
                  <c:v>1.272072144234639</c:v>
                </c:pt>
                <c:pt idx="33">
                  <c:v>1.2580058519181361</c:v>
                </c:pt>
                <c:pt idx="34">
                  <c:v>1.2435563588325624</c:v>
                </c:pt>
                <c:pt idx="35">
                  <c:v>1.2287280664334876</c:v>
                </c:pt>
                <c:pt idx="36">
                  <c:v>1.2135254915624212</c:v>
                </c:pt>
                <c:pt idx="37">
                  <c:v>1.1979532650709392</c:v>
                </c:pt>
                <c:pt idx="38">
                  <c:v>1.1820161304100829</c:v>
                </c:pt>
                <c:pt idx="39">
                  <c:v>1.1657189421854564</c:v>
                </c:pt>
                <c:pt idx="40">
                  <c:v>1.1490666646784671</c:v>
                </c:pt>
                <c:pt idx="41">
                  <c:v>1.132064370334158</c:v>
                </c:pt>
                <c:pt idx="42">
                  <c:v>1.1147172382160915</c:v>
                </c:pt>
                <c:pt idx="43">
                  <c:v>1.0970305524287558</c:v>
                </c:pt>
                <c:pt idx="44">
                  <c:v>1.0790097005079768</c:v>
                </c:pt>
                <c:pt idx="45">
                  <c:v>1.0606601717798214</c:v>
                </c:pt>
                <c:pt idx="46">
                  <c:v>1.0419875556884959</c:v>
                </c:pt>
                <c:pt idx="47">
                  <c:v>1.0229975400937477</c:v>
                </c:pt>
                <c:pt idx="48">
                  <c:v>1.0036959095382874</c:v>
                </c:pt>
                <c:pt idx="49">
                  <c:v>0.98408854348576091</c:v>
                </c:pt>
                <c:pt idx="50">
                  <c:v>0.9641814145298091</c:v>
                </c:pt>
                <c:pt idx="51">
                  <c:v>0.94398058657475625</c:v>
                </c:pt>
                <c:pt idx="52">
                  <c:v>0.92349221298848749</c:v>
                </c:pt>
                <c:pt idx="53">
                  <c:v>0.90272253472807251</c:v>
                </c:pt>
                <c:pt idx="54">
                  <c:v>0.88167787843870971</c:v>
                </c:pt>
                <c:pt idx="55">
                  <c:v>0.86036465452656929</c:v>
                </c:pt>
                <c:pt idx="56">
                  <c:v>0.83878935520612019</c:v>
                </c:pt>
                <c:pt idx="57">
                  <c:v>0.81695855252254068</c:v>
                </c:pt>
                <c:pt idx="58">
                  <c:v>0.79487889634980735</c:v>
                </c:pt>
                <c:pt idx="59">
                  <c:v>0.77255711236508118</c:v>
                </c:pt>
                <c:pt idx="60">
                  <c:v>0.75000000000000022</c:v>
                </c:pt>
                <c:pt idx="61">
                  <c:v>0.72721443036950562</c:v>
                </c:pt>
                <c:pt idx="62">
                  <c:v>0.70420734417883635</c:v>
                </c:pt>
                <c:pt idx="63">
                  <c:v>0.68098574960932023</c:v>
                </c:pt>
                <c:pt idx="64">
                  <c:v>0.65755672018361622</c:v>
                </c:pt>
                <c:pt idx="65">
                  <c:v>0.63392739261104913</c:v>
                </c:pt>
                <c:pt idx="66">
                  <c:v>0.61010496461370034</c:v>
                </c:pt>
                <c:pt idx="67">
                  <c:v>0.58609669273391063</c:v>
                </c:pt>
                <c:pt idx="68">
                  <c:v>0.56190989012386794</c:v>
                </c:pt>
                <c:pt idx="69">
                  <c:v>0.53755192431795051</c:v>
                </c:pt>
                <c:pt idx="70">
                  <c:v>0.51303021498850321</c:v>
                </c:pt>
                <c:pt idx="71">
                  <c:v>0.48835223168573516</c:v>
                </c:pt>
                <c:pt idx="72">
                  <c:v>0.46352549156242118</c:v>
                </c:pt>
                <c:pt idx="73">
                  <c:v>0.43855755708410515</c:v>
                </c:pt>
                <c:pt idx="74">
                  <c:v>0.41345603372549877</c:v>
                </c:pt>
                <c:pt idx="75">
                  <c:v>0.38822856765378111</c:v>
                </c:pt>
                <c:pt idx="76">
                  <c:v>0.3628828433995015</c:v>
                </c:pt>
                <c:pt idx="77">
                  <c:v>0.33742658151579741</c:v>
                </c:pt>
                <c:pt idx="78">
                  <c:v>0.31186753622663921</c:v>
                </c:pt>
                <c:pt idx="79">
                  <c:v>0.28621349306481736</c:v>
                </c:pt>
                <c:pt idx="80">
                  <c:v>0.26047226650039562</c:v>
                </c:pt>
                <c:pt idx="81">
                  <c:v>0.23465169756034637</c:v>
                </c:pt>
                <c:pt idx="82">
                  <c:v>0.2087596514400982</c:v>
                </c:pt>
                <c:pt idx="83">
                  <c:v>0.18280401510772123</c:v>
                </c:pt>
                <c:pt idx="84">
                  <c:v>0.15679269490148018</c:v>
                </c:pt>
                <c:pt idx="85">
                  <c:v>0.13073361412148721</c:v>
                </c:pt>
                <c:pt idx="86">
                  <c:v>0.10463471061618784</c:v>
                </c:pt>
                <c:pt idx="87">
                  <c:v>7.8503934364415953E-2</c:v>
                </c:pt>
                <c:pt idx="88">
                  <c:v>5.2349245053751617E-2</c:v>
                </c:pt>
                <c:pt idx="89">
                  <c:v>2.6178609655925396E-2</c:v>
                </c:pt>
                <c:pt idx="90">
                  <c:v>9.1886134118146501E-17</c:v>
                </c:pt>
              </c:numCache>
            </c:numRef>
          </c:xVal>
          <c:yVal>
            <c:numRef>
              <c:f>Sheet1!$G$37:$G$127</c:f>
              <c:numCache>
                <c:formatCode>General</c:formatCode>
                <c:ptCount val="91"/>
                <c:pt idx="0">
                  <c:v>0</c:v>
                </c:pt>
                <c:pt idx="1">
                  <c:v>1783.9753200000002</c:v>
                </c:pt>
                <c:pt idx="2">
                  <c:v>2861.6211221396125</c:v>
                </c:pt>
                <c:pt idx="3">
                  <c:v>2850.5518629285039</c:v>
                </c:pt>
                <c:pt idx="4">
                  <c:v>2839.1577141702601</c:v>
                </c:pt>
                <c:pt idx="5">
                  <c:v>2827.4421466329709</c:v>
                </c:pt>
                <c:pt idx="6">
                  <c:v>2815.4087289919985</c:v>
                </c:pt>
                <c:pt idx="7">
                  <c:v>2803.0611267429281</c:v>
                </c:pt>
                <c:pt idx="8">
                  <c:v>2790.4031010850176</c:v>
                </c:pt>
                <c:pt idx="9">
                  <c:v>2777.4385077755041</c:v>
                </c:pt>
                <c:pt idx="10">
                  <c:v>2764.1712959550996</c:v>
                </c:pt>
                <c:pt idx="11">
                  <c:v>2750.6055069450476</c:v>
                </c:pt>
                <c:pt idx="12">
                  <c:v>2736.7452730160962</c:v>
                </c:pt>
                <c:pt idx="13">
                  <c:v>2722.5948161297651</c:v>
                </c:pt>
                <c:pt idx="14">
                  <c:v>2708.1584466523022</c:v>
                </c:pt>
                <c:pt idx="15">
                  <c:v>2693.4405620416983</c:v>
                </c:pt>
                <c:pt idx="16">
                  <c:v>2678.4456455081809</c:v>
                </c:pt>
                <c:pt idx="17">
                  <c:v>2663.1782646485844</c:v>
                </c:pt>
                <c:pt idx="18">
                  <c:v>2647.6430700550181</c:v>
                </c:pt>
                <c:pt idx="19">
                  <c:v>2631.8447938982476</c:v>
                </c:pt>
                <c:pt idx="20">
                  <c:v>2615.7882484862316</c:v>
                </c:pt>
                <c:pt idx="21">
                  <c:v>2599.4783247982464</c:v>
                </c:pt>
                <c:pt idx="22">
                  <c:v>2582.9199909950444</c:v>
                </c:pt>
                <c:pt idx="23">
                  <c:v>2566.1182909055065</c:v>
                </c:pt>
                <c:pt idx="24">
                  <c:v>2549.0783424902411</c:v>
                </c:pt>
                <c:pt idx="25">
                  <c:v>2531.8053362826067</c:v>
                </c:pt>
                <c:pt idx="26">
                  <c:v>2514.3045338076199</c:v>
                </c:pt>
                <c:pt idx="27">
                  <c:v>2496.58126597925</c:v>
                </c:pt>
                <c:pt idx="28">
                  <c:v>2478.640931476566</c:v>
                </c:pt>
                <c:pt idx="29">
                  <c:v>2460.4889950992488</c:v>
                </c:pt>
                <c:pt idx="30">
                  <c:v>2442.1309861029608</c:v>
                </c:pt>
                <c:pt idx="31">
                  <c:v>2423.5724965150821</c:v>
                </c:pt>
                <c:pt idx="32">
                  <c:v>2404.8191794313184</c:v>
                </c:pt>
                <c:pt idx="33">
                  <c:v>2385.8767472937238</c:v>
                </c:pt>
                <c:pt idx="34">
                  <c:v>2366.7509701506251</c:v>
                </c:pt>
                <c:pt idx="35">
                  <c:v>2347.4476738990152</c:v>
                </c:pt>
                <c:pt idx="36">
                  <c:v>2327.9727385099295</c:v>
                </c:pt>
                <c:pt idx="37">
                  <c:v>2308.3320962373436</c:v>
                </c:pt>
                <c:pt idx="38">
                  <c:v>2288.5317298111586</c:v>
                </c:pt>
                <c:pt idx="39">
                  <c:v>2268.5776706147963</c:v>
                </c:pt>
                <c:pt idx="40">
                  <c:v>2248.4759968479889</c:v>
                </c:pt>
                <c:pt idx="41">
                  <c:v>2228.2328316752946</c:v>
                </c:pt>
                <c:pt idx="42">
                  <c:v>2207.854341360925</c:v>
                </c:pt>
                <c:pt idx="43">
                  <c:v>2187.34673339044</c:v>
                </c:pt>
                <c:pt idx="44">
                  <c:v>2166.7162545798901</c:v>
                </c:pt>
                <c:pt idx="45">
                  <c:v>2145.9691891729717</c:v>
                </c:pt>
                <c:pt idx="46">
                  <c:v>2125.111856926791</c:v>
                </c:pt>
                <c:pt idx="47">
                  <c:v>2104.1506111867975</c:v>
                </c:pt>
                <c:pt idx="48">
                  <c:v>2083.0918369515011</c:v>
                </c:pt>
                <c:pt idx="49">
                  <c:v>2061.9419489275351</c:v>
                </c:pt>
                <c:pt idx="50">
                  <c:v>2040.7073895756744</c:v>
                </c:pt>
                <c:pt idx="51">
                  <c:v>2019.394627148401</c:v>
                </c:pt>
                <c:pt idx="52">
                  <c:v>1998.0101537196126</c:v>
                </c:pt>
                <c:pt idx="53">
                  <c:v>1976.5604832070712</c:v>
                </c:pt>
                <c:pt idx="54">
                  <c:v>1955.0521493882022</c:v>
                </c:pt>
                <c:pt idx="55">
                  <c:v>1933.4917039098439</c:v>
                </c:pt>
                <c:pt idx="56">
                  <c:v>1911.8857142925481</c:v>
                </c:pt>
                <c:pt idx="57">
                  <c:v>1890.240761930055</c:v>
                </c:pt>
                <c:pt idx="58">
                  <c:v>1868.5634400845342</c:v>
                </c:pt>
                <c:pt idx="59">
                  <c:v>1846.8603518782115</c:v>
                </c:pt>
                <c:pt idx="60">
                  <c:v>1825.138108281998</c:v>
                </c:pt>
                <c:pt idx="61">
                  <c:v>1803.4033261017212</c:v>
                </c:pt>
                <c:pt idx="62">
                  <c:v>1781.6626259625821</c:v>
                </c:pt>
                <c:pt idx="63">
                  <c:v>1759.9226302924503</c:v>
                </c:pt>
                <c:pt idx="64">
                  <c:v>1738.1899613046076</c:v>
                </c:pt>
                <c:pt idx="65">
                  <c:v>1716.4712389805554</c:v>
                </c:pt>
                <c:pt idx="66">
                  <c:v>1694.773079053509</c:v>
                </c:pt>
                <c:pt idx="67">
                  <c:v>1673.1020909931763</c:v>
                </c:pt>
                <c:pt idx="68">
                  <c:v>1651.4648759924523</c:v>
                </c:pt>
                <c:pt idx="69">
                  <c:v>1629.8680249566301</c:v>
                </c:pt>
                <c:pt idx="70">
                  <c:v>1608.3181164957496</c:v>
                </c:pt>
                <c:pt idx="71">
                  <c:v>1586.8217149206857</c:v>
                </c:pt>
                <c:pt idx="72">
                  <c:v>1565.385368243599</c:v>
                </c:pt>
                <c:pt idx="73">
                  <c:v>1544.0156061833454</c:v>
                </c:pt>
                <c:pt idx="74">
                  <c:v>1522.7189381764624</c:v>
                </c:pt>
                <c:pt idx="75">
                  <c:v>1501.5018513943303</c:v>
                </c:pt>
                <c:pt idx="76">
                  <c:v>1480.3708087671175</c:v>
                </c:pt>
                <c:pt idx="77">
                  <c:v>1459.332247015109</c:v>
                </c:pt>
                <c:pt idx="78">
                  <c:v>1438.39257468802</c:v>
                </c:pt>
                <c:pt idx="79">
                  <c:v>1417.5581702128882</c:v>
                </c:pt>
                <c:pt idx="80">
                  <c:v>1396.8353799511442</c:v>
                </c:pt>
                <c:pt idx="81">
                  <c:v>1376.2305162654477</c:v>
                </c:pt>
                <c:pt idx="82">
                  <c:v>1355.7498555968812</c:v>
                </c:pt>
                <c:pt idx="83">
                  <c:v>1335.3996365530852</c:v>
                </c:pt>
                <c:pt idx="84">
                  <c:v>1315.1860580079178</c:v>
                </c:pt>
                <c:pt idx="85">
                  <c:v>1295.1152772132164</c:v>
                </c:pt>
                <c:pt idx="86">
                  <c:v>1275.1934079232415</c:v>
                </c:pt>
                <c:pt idx="87">
                  <c:v>1255.4265185323659</c:v>
                </c:pt>
                <c:pt idx="88">
                  <c:v>1235.8206302265853</c:v>
                </c:pt>
                <c:pt idx="89">
                  <c:v>1216.3817151494027</c:v>
                </c:pt>
                <c:pt idx="90">
                  <c:v>1197.1156945826606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23A4-4B59-B785-FCE36E54E9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5340847"/>
        <c:axId val="1449138575"/>
      </c:scatterChart>
      <c:valAx>
        <c:axId val="14453408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Lateral</a:t>
                </a:r>
                <a:r>
                  <a:rPr lang="en-GB" baseline="0"/>
                  <a:t> acceleration (G)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9138575"/>
        <c:crosses val="autoZero"/>
        <c:crossBetween val="midCat"/>
      </c:valAx>
      <c:valAx>
        <c:axId val="1449138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53408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Vertical</a:t>
            </a:r>
            <a:r>
              <a:rPr lang="en-GB" baseline="0"/>
              <a:t> load against longitudinal acceleration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7067805048959043E-2"/>
          <c:y val="0.11370048042240334"/>
          <c:w val="0.86171084864391956"/>
          <c:h val="0.73577136191309422"/>
        </c:manualLayout>
      </c:layout>
      <c:scatterChart>
        <c:scatterStyle val="lineMarker"/>
        <c:varyColors val="0"/>
        <c:ser>
          <c:idx val="0"/>
          <c:order val="0"/>
          <c:tx>
            <c:v>FR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Sheet1!$B$37:$B$127</c:f>
              <c:numCache>
                <c:formatCode>General</c:formatCode>
                <c:ptCount val="91"/>
                <c:pt idx="0">
                  <c:v>0</c:v>
                </c:pt>
                <c:pt idx="1">
                  <c:v>2.6178609655925267E-2</c:v>
                </c:pt>
                <c:pt idx="2">
                  <c:v>5.234924505375145E-2</c:v>
                </c:pt>
                <c:pt idx="3">
                  <c:v>7.8503934364415745E-2</c:v>
                </c:pt>
                <c:pt idx="4">
                  <c:v>0.10463471061618795</c:v>
                </c:pt>
                <c:pt idx="5">
                  <c:v>0.13073361412148726</c:v>
                </c:pt>
                <c:pt idx="6">
                  <c:v>0.15679269490148021</c:v>
                </c:pt>
                <c:pt idx="7">
                  <c:v>0.18280401510772121</c:v>
                </c:pt>
                <c:pt idx="8">
                  <c:v>0.20875965144009817</c:v>
                </c:pt>
                <c:pt idx="9">
                  <c:v>0.23465169756034632</c:v>
                </c:pt>
                <c:pt idx="10">
                  <c:v>0.26047226650039551</c:v>
                </c:pt>
                <c:pt idx="11">
                  <c:v>0.28621349306481719</c:v>
                </c:pt>
                <c:pt idx="12">
                  <c:v>0.31186753622663899</c:v>
                </c:pt>
                <c:pt idx="13">
                  <c:v>0.33742658151579752</c:v>
                </c:pt>
                <c:pt idx="14">
                  <c:v>0.36288284339950161</c:v>
                </c:pt>
                <c:pt idx="15">
                  <c:v>0.38822856765378111</c:v>
                </c:pt>
                <c:pt idx="16">
                  <c:v>0.41345603372549877</c:v>
                </c:pt>
                <c:pt idx="17">
                  <c:v>0.43855755708410515</c:v>
                </c:pt>
                <c:pt idx="18">
                  <c:v>0.46352549156242107</c:v>
                </c:pt>
                <c:pt idx="19">
                  <c:v>0.48835223168573505</c:v>
                </c:pt>
                <c:pt idx="20">
                  <c:v>0.5130302149885031</c:v>
                </c:pt>
                <c:pt idx="21">
                  <c:v>0.5375519243179504</c:v>
                </c:pt>
                <c:pt idx="22">
                  <c:v>0.56190989012386805</c:v>
                </c:pt>
                <c:pt idx="23">
                  <c:v>0.58609669273391063</c:v>
                </c:pt>
                <c:pt idx="24">
                  <c:v>0.61010496461370034</c:v>
                </c:pt>
                <c:pt idx="25">
                  <c:v>0.63392739261104913</c:v>
                </c:pt>
                <c:pt idx="26">
                  <c:v>0.65755672018361611</c:v>
                </c:pt>
                <c:pt idx="27">
                  <c:v>0.68098574960932012</c:v>
                </c:pt>
                <c:pt idx="28">
                  <c:v>0.70420734417883624</c:v>
                </c:pt>
                <c:pt idx="29">
                  <c:v>0.72721443036950562</c:v>
                </c:pt>
                <c:pt idx="30">
                  <c:v>0.74999999999999989</c:v>
                </c:pt>
                <c:pt idx="31">
                  <c:v>0.77255711236508118</c:v>
                </c:pt>
                <c:pt idx="32">
                  <c:v>0.79487889634980735</c:v>
                </c:pt>
                <c:pt idx="33">
                  <c:v>0.81695855252254068</c:v>
                </c:pt>
                <c:pt idx="34">
                  <c:v>0.8387893552061203</c:v>
                </c:pt>
                <c:pt idx="35">
                  <c:v>0.86036465452656907</c:v>
                </c:pt>
                <c:pt idx="36">
                  <c:v>0.88167787843870971</c:v>
                </c:pt>
                <c:pt idx="37">
                  <c:v>0.9027225347280724</c:v>
                </c:pt>
                <c:pt idx="38">
                  <c:v>0.92349221298848749</c:v>
                </c:pt>
                <c:pt idx="39">
                  <c:v>0.94398058657475614</c:v>
                </c:pt>
                <c:pt idx="40">
                  <c:v>0.96418141452980888</c:v>
                </c:pt>
                <c:pt idx="41">
                  <c:v>0.98408854348576091</c:v>
                </c:pt>
                <c:pt idx="42">
                  <c:v>1.0036959095382874</c:v>
                </c:pt>
                <c:pt idx="43">
                  <c:v>1.0229975400937477</c:v>
                </c:pt>
                <c:pt idx="44">
                  <c:v>1.0419875556884959</c:v>
                </c:pt>
                <c:pt idx="45">
                  <c:v>1.0606601717798212</c:v>
                </c:pt>
                <c:pt idx="46">
                  <c:v>1.0790097005079766</c:v>
                </c:pt>
                <c:pt idx="47">
                  <c:v>1.0970305524287558</c:v>
                </c:pt>
                <c:pt idx="48">
                  <c:v>1.1147172382160915</c:v>
                </c:pt>
                <c:pt idx="49">
                  <c:v>1.132064370334158</c:v>
                </c:pt>
                <c:pt idx="50">
                  <c:v>1.1490666646784671</c:v>
                </c:pt>
                <c:pt idx="51">
                  <c:v>1.1657189421854564</c:v>
                </c:pt>
                <c:pt idx="52">
                  <c:v>1.1820161304100831</c:v>
                </c:pt>
                <c:pt idx="53">
                  <c:v>1.1979532650709392</c:v>
                </c:pt>
                <c:pt idx="54">
                  <c:v>1.2135254915624212</c:v>
                </c:pt>
                <c:pt idx="55">
                  <c:v>1.2287280664334876</c:v>
                </c:pt>
                <c:pt idx="56">
                  <c:v>1.2435563588325627</c:v>
                </c:pt>
                <c:pt idx="57">
                  <c:v>1.2580058519181361</c:v>
                </c:pt>
                <c:pt idx="58">
                  <c:v>1.272072144234639</c:v>
                </c:pt>
                <c:pt idx="59">
                  <c:v>1.2857509510531684</c:v>
                </c:pt>
                <c:pt idx="60">
                  <c:v>1.299038105676658</c:v>
                </c:pt>
                <c:pt idx="61">
                  <c:v>1.3119295607090935</c:v>
                </c:pt>
                <c:pt idx="62">
                  <c:v>1.3244213892883903</c:v>
                </c:pt>
                <c:pt idx="63">
                  <c:v>1.3365097862825517</c:v>
                </c:pt>
                <c:pt idx="64">
                  <c:v>1.3481910694487507</c:v>
                </c:pt>
                <c:pt idx="65">
                  <c:v>1.3594616805549748</c:v>
                </c:pt>
                <c:pt idx="66">
                  <c:v>1.3703181864639014</c:v>
                </c:pt>
                <c:pt idx="67">
                  <c:v>1.3807572801786605</c:v>
                </c:pt>
                <c:pt idx="68">
                  <c:v>1.3907757818501811</c:v>
                </c:pt>
                <c:pt idx="69">
                  <c:v>1.4003706397458027</c:v>
                </c:pt>
                <c:pt idx="70">
                  <c:v>1.4095389311788624</c:v>
                </c:pt>
                <c:pt idx="71">
                  <c:v>1.4182778633989752</c:v>
                </c:pt>
                <c:pt idx="72">
                  <c:v>1.4265847744427302</c:v>
                </c:pt>
                <c:pt idx="73">
                  <c:v>1.4344571339445531</c:v>
                </c:pt>
                <c:pt idx="74">
                  <c:v>1.4418925439074783</c:v>
                </c:pt>
                <c:pt idx="75">
                  <c:v>1.4488887394336025</c:v>
                </c:pt>
                <c:pt idx="76">
                  <c:v>1.4554435894139948</c:v>
                </c:pt>
                <c:pt idx="77">
                  <c:v>1.4615550971778528</c:v>
                </c:pt>
                <c:pt idx="78">
                  <c:v>1.4672214011007083</c:v>
                </c:pt>
                <c:pt idx="79">
                  <c:v>1.4724407751714961</c:v>
                </c:pt>
                <c:pt idx="80">
                  <c:v>1.477211629518312</c:v>
                </c:pt>
                <c:pt idx="81">
                  <c:v>1.4815325108927067</c:v>
                </c:pt>
                <c:pt idx="82">
                  <c:v>1.4854021031123557</c:v>
                </c:pt>
                <c:pt idx="83">
                  <c:v>1.4888192274619829</c:v>
                </c:pt>
                <c:pt idx="84">
                  <c:v>1.4917828430524098</c:v>
                </c:pt>
                <c:pt idx="85">
                  <c:v>1.4942920471376184</c:v>
                </c:pt>
                <c:pt idx="86">
                  <c:v>1.4963460753897362</c:v>
                </c:pt>
                <c:pt idx="87">
                  <c:v>1.4979443021318608</c:v>
                </c:pt>
                <c:pt idx="88">
                  <c:v>1.4990862405286436</c:v>
                </c:pt>
                <c:pt idx="89">
                  <c:v>1.499771542734587</c:v>
                </c:pt>
                <c:pt idx="90">
                  <c:v>1.5</c:v>
                </c:pt>
              </c:numCache>
            </c:numRef>
          </c:xVal>
          <c:yVal>
            <c:numRef>
              <c:f>Sheet1!$D$37:$D$127</c:f>
              <c:numCache>
                <c:formatCode>General</c:formatCode>
                <c:ptCount val="91"/>
                <c:pt idx="0">
                  <c:v>0</c:v>
                </c:pt>
                <c:pt idx="1">
                  <c:v>549.92560488019046</c:v>
                </c:pt>
                <c:pt idx="2">
                  <c:v>560.52398309745092</c:v>
                </c:pt>
                <c:pt idx="3">
                  <c:v>571.40999428310727</c:v>
                </c:pt>
                <c:pt idx="4">
                  <c:v>582.58032245269749</c:v>
                </c:pt>
                <c:pt idx="5">
                  <c:v>594.03156501605179</c:v>
                </c:pt>
                <c:pt idx="6">
                  <c:v>605.76023381375467</c:v>
                </c:pt>
                <c:pt idx="7">
                  <c:v>617.76275617967167</c:v>
                </c:pt>
                <c:pt idx="8">
                  <c:v>630.03547602921958</c:v>
                </c:pt>
                <c:pt idx="9">
                  <c:v>642.57465497304372</c:v>
                </c:pt>
                <c:pt idx="10">
                  <c:v>655.37647345576806</c:v>
                </c:pt>
                <c:pt idx="11">
                  <c:v>668.43703191946827</c:v>
                </c:pt>
                <c:pt idx="12">
                  <c:v>681.75235199151655</c:v>
                </c:pt>
                <c:pt idx="13">
                  <c:v>695.31837769643016</c:v>
                </c:pt>
                <c:pt idx="14">
                  <c:v>709.13097669136232</c:v>
                </c:pt>
                <c:pt idx="15">
                  <c:v>723.18594152485321</c:v>
                </c:pt>
                <c:pt idx="16">
                  <c:v>737.47899091846216</c:v>
                </c:pt>
                <c:pt idx="17">
                  <c:v>752.00577107088293</c:v>
                </c:pt>
                <c:pt idx="18">
                  <c:v>766.76185698415759</c:v>
                </c:pt>
                <c:pt idx="19">
                  <c:v>781.74275381157076</c:v>
                </c:pt>
                <c:pt idx="20">
                  <c:v>796.9438982268266</c:v>
                </c:pt>
                <c:pt idx="21">
                  <c:v>812.36065981407887</c:v>
                </c:pt>
                <c:pt idx="22">
                  <c:v>827.98834247840273</c:v>
                </c:pt>
                <c:pt idx="23">
                  <c:v>843.82218587626994</c:v>
                </c:pt>
                <c:pt idx="24">
                  <c:v>859.85736686559528</c:v>
                </c:pt>
                <c:pt idx="25">
                  <c:v>876.08900097491346</c:v>
                </c:pt>
                <c:pt idx="26">
                  <c:v>892.51214389123516</c:v>
                </c:pt>
                <c:pt idx="27">
                  <c:v>909.12179296613385</c:v>
                </c:pt>
                <c:pt idx="28">
                  <c:v>925.91288873959968</c:v>
                </c:pt>
                <c:pt idx="29">
                  <c:v>942.88031648120136</c:v>
                </c:pt>
                <c:pt idx="30">
                  <c:v>960.01890774808112</c:v>
                </c:pt>
                <c:pt idx="31">
                  <c:v>977.32344195931455</c:v>
                </c:pt>
                <c:pt idx="32">
                  <c:v>994.78864798614745</c:v>
                </c:pt>
                <c:pt idx="33">
                  <c:v>1012.4092057576354</c:v>
                </c:pt>
                <c:pt idx="34">
                  <c:v>1030.1797478811866</c:v>
                </c:pt>
                <c:pt idx="35">
                  <c:v>1048.094861277523</c:v>
                </c:pt>
                <c:pt idx="36">
                  <c:v>1066.1490888295568</c:v>
                </c:pt>
                <c:pt idx="37">
                  <c:v>1084.3369310446803</c:v>
                </c:pt>
                <c:pt idx="38">
                  <c:v>1102.6528477299653</c:v>
                </c:pt>
                <c:pt idx="39">
                  <c:v>1121.0912596797589</c:v>
                </c:pt>
                <c:pt idx="40">
                  <c:v>1139.6465503751649</c:v>
                </c:pt>
                <c:pt idx="41">
                  <c:v>1158.3130676948874</c:v>
                </c:pt>
                <c:pt idx="42">
                  <c:v>1177.0851256369251</c:v>
                </c:pt>
                <c:pt idx="43">
                  <c:v>1195.9570060505791</c:v>
                </c:pt>
                <c:pt idx="44">
                  <c:v>1214.9229603782601</c:v>
                </c:pt>
                <c:pt idx="45">
                  <c:v>1233.9772114065522</c:v>
                </c:pt>
                <c:pt idx="46">
                  <c:v>1253.1139550260095</c:v>
                </c:pt>
                <c:pt idx="47">
                  <c:v>1272.3273619991437</c:v>
                </c:pt>
                <c:pt idx="48">
                  <c:v>1291.6115797360662</c:v>
                </c:pt>
                <c:pt idx="49">
                  <c:v>1310.9607340772445</c:v>
                </c:pt>
                <c:pt idx="50">
                  <c:v>1330.3689310828258</c:v>
                </c:pt>
                <c:pt idx="51">
                  <c:v>1349.8302588279921</c:v>
                </c:pt>
                <c:pt idx="52">
                  <c:v>1369.3387892037852</c:v>
                </c:pt>
                <c:pt idx="53">
                  <c:v>1388.8885797228691</c:v>
                </c:pt>
                <c:pt idx="54">
                  <c:v>1408.4736753296693</c:v>
                </c:pt>
                <c:pt idx="55">
                  <c:v>1428.0881102143383</c:v>
                </c:pt>
                <c:pt idx="56">
                  <c:v>1447.7259096300015</c:v>
                </c:pt>
                <c:pt idx="57">
                  <c:v>1467.3810917127207</c:v>
                </c:pt>
                <c:pt idx="58">
                  <c:v>1487.0476693036298</c:v>
                </c:pt>
                <c:pt idx="59">
                  <c:v>1506.71965177268</c:v>
                </c:pt>
                <c:pt idx="60">
                  <c:v>1526.3910468434444</c:v>
                </c:pt>
                <c:pt idx="61">
                  <c:v>1546.0558624184237</c:v>
                </c:pt>
                <c:pt idx="62">
                  <c:v>1565.7081084042964</c:v>
                </c:pt>
                <c:pt idx="63">
                  <c:v>1585.3417985365593</c:v>
                </c:pt>
                <c:pt idx="64">
                  <c:v>1604.9509522030028</c:v>
                </c:pt>
                <c:pt idx="65">
                  <c:v>1624.5295962654611</c:v>
                </c:pt>
                <c:pt idx="66">
                  <c:v>1644.0717668792909</c:v>
                </c:pt>
                <c:pt idx="67">
                  <c:v>1663.5715113100136</c:v>
                </c:pt>
                <c:pt idx="68">
                  <c:v>1683.0228897465781</c:v>
                </c:pt>
                <c:pt idx="69">
                  <c:v>1702.4199771106817</c:v>
                </c:pt>
                <c:pt idx="70">
                  <c:v>1721.7568648616102</c:v>
                </c:pt>
                <c:pt idx="71">
                  <c:v>1741.0276627960341</c:v>
                </c:pt>
                <c:pt idx="72">
                  <c:v>1760.2265008422219</c:v>
                </c:pt>
                <c:pt idx="73">
                  <c:v>1779.3475308481213</c:v>
                </c:pt>
                <c:pt idx="74">
                  <c:v>1798.3849283627635</c:v>
                </c:pt>
                <c:pt idx="75">
                  <c:v>1817.3328944104458</c:v>
                </c:pt>
                <c:pt idx="76">
                  <c:v>1836.1856572571562</c:v>
                </c:pt>
                <c:pt idx="77">
                  <c:v>1854.937474168702</c:v>
                </c:pt>
                <c:pt idx="78">
                  <c:v>1873.5826331599983</c:v>
                </c:pt>
                <c:pt idx="79">
                  <c:v>1892.1154547349975</c:v>
                </c:pt>
                <c:pt idx="80">
                  <c:v>1910.5302936167152</c:v>
                </c:pt>
                <c:pt idx="81">
                  <c:v>1928.8215404668404</c:v>
                </c:pt>
                <c:pt idx="82">
                  <c:v>1946.9836235943908</c:v>
                </c:pt>
                <c:pt idx="83">
                  <c:v>1965.0110106529055</c:v>
                </c:pt>
                <c:pt idx="84">
                  <c:v>1982.8982103256519</c:v>
                </c:pt>
                <c:pt idx="85">
                  <c:v>2000.6397739983322</c:v>
                </c:pt>
                <c:pt idx="86">
                  <c:v>2018.2302974187851</c:v>
                </c:pt>
                <c:pt idx="87">
                  <c:v>2035.6644223431736</c:v>
                </c:pt>
                <c:pt idx="88">
                  <c:v>2052.9368381681579</c:v>
                </c:pt>
                <c:pt idx="89">
                  <c:v>2070.0422835485556</c:v>
                </c:pt>
                <c:pt idx="90">
                  <c:v>2086.9755479999999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3595-4074-8C83-C887FA63C729}"/>
            </c:ext>
          </c:extLst>
        </c:ser>
        <c:ser>
          <c:idx val="1"/>
          <c:order val="1"/>
          <c:tx>
            <c:v>FL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Sheet1!$B$37:$B$127</c:f>
              <c:numCache>
                <c:formatCode>General</c:formatCode>
                <c:ptCount val="91"/>
                <c:pt idx="0">
                  <c:v>0</c:v>
                </c:pt>
                <c:pt idx="1">
                  <c:v>2.6178609655925267E-2</c:v>
                </c:pt>
                <c:pt idx="2">
                  <c:v>5.234924505375145E-2</c:v>
                </c:pt>
                <c:pt idx="3">
                  <c:v>7.8503934364415745E-2</c:v>
                </c:pt>
                <c:pt idx="4">
                  <c:v>0.10463471061618795</c:v>
                </c:pt>
                <c:pt idx="5">
                  <c:v>0.13073361412148726</c:v>
                </c:pt>
                <c:pt idx="6">
                  <c:v>0.15679269490148021</c:v>
                </c:pt>
                <c:pt idx="7">
                  <c:v>0.18280401510772121</c:v>
                </c:pt>
                <c:pt idx="8">
                  <c:v>0.20875965144009817</c:v>
                </c:pt>
                <c:pt idx="9">
                  <c:v>0.23465169756034632</c:v>
                </c:pt>
                <c:pt idx="10">
                  <c:v>0.26047226650039551</c:v>
                </c:pt>
                <c:pt idx="11">
                  <c:v>0.28621349306481719</c:v>
                </c:pt>
                <c:pt idx="12">
                  <c:v>0.31186753622663899</c:v>
                </c:pt>
                <c:pt idx="13">
                  <c:v>0.33742658151579752</c:v>
                </c:pt>
                <c:pt idx="14">
                  <c:v>0.36288284339950161</c:v>
                </c:pt>
                <c:pt idx="15">
                  <c:v>0.38822856765378111</c:v>
                </c:pt>
                <c:pt idx="16">
                  <c:v>0.41345603372549877</c:v>
                </c:pt>
                <c:pt idx="17">
                  <c:v>0.43855755708410515</c:v>
                </c:pt>
                <c:pt idx="18">
                  <c:v>0.46352549156242107</c:v>
                </c:pt>
                <c:pt idx="19">
                  <c:v>0.48835223168573505</c:v>
                </c:pt>
                <c:pt idx="20">
                  <c:v>0.5130302149885031</c:v>
                </c:pt>
                <c:pt idx="21">
                  <c:v>0.5375519243179504</c:v>
                </c:pt>
                <c:pt idx="22">
                  <c:v>0.56190989012386805</c:v>
                </c:pt>
                <c:pt idx="23">
                  <c:v>0.58609669273391063</c:v>
                </c:pt>
                <c:pt idx="24">
                  <c:v>0.61010496461370034</c:v>
                </c:pt>
                <c:pt idx="25">
                  <c:v>0.63392739261104913</c:v>
                </c:pt>
                <c:pt idx="26">
                  <c:v>0.65755672018361611</c:v>
                </c:pt>
                <c:pt idx="27">
                  <c:v>0.68098574960932012</c:v>
                </c:pt>
                <c:pt idx="28">
                  <c:v>0.70420734417883624</c:v>
                </c:pt>
                <c:pt idx="29">
                  <c:v>0.72721443036950562</c:v>
                </c:pt>
                <c:pt idx="30">
                  <c:v>0.74999999999999989</c:v>
                </c:pt>
                <c:pt idx="31">
                  <c:v>0.77255711236508118</c:v>
                </c:pt>
                <c:pt idx="32">
                  <c:v>0.79487889634980735</c:v>
                </c:pt>
                <c:pt idx="33">
                  <c:v>0.81695855252254068</c:v>
                </c:pt>
                <c:pt idx="34">
                  <c:v>0.8387893552061203</c:v>
                </c:pt>
                <c:pt idx="35">
                  <c:v>0.86036465452656907</c:v>
                </c:pt>
                <c:pt idx="36">
                  <c:v>0.88167787843870971</c:v>
                </c:pt>
                <c:pt idx="37">
                  <c:v>0.9027225347280724</c:v>
                </c:pt>
                <c:pt idx="38">
                  <c:v>0.92349221298848749</c:v>
                </c:pt>
                <c:pt idx="39">
                  <c:v>0.94398058657475614</c:v>
                </c:pt>
                <c:pt idx="40">
                  <c:v>0.96418141452980888</c:v>
                </c:pt>
                <c:pt idx="41">
                  <c:v>0.98408854348576091</c:v>
                </c:pt>
                <c:pt idx="42">
                  <c:v>1.0036959095382874</c:v>
                </c:pt>
                <c:pt idx="43">
                  <c:v>1.0229975400937477</c:v>
                </c:pt>
                <c:pt idx="44">
                  <c:v>1.0419875556884959</c:v>
                </c:pt>
                <c:pt idx="45">
                  <c:v>1.0606601717798212</c:v>
                </c:pt>
                <c:pt idx="46">
                  <c:v>1.0790097005079766</c:v>
                </c:pt>
                <c:pt idx="47">
                  <c:v>1.0970305524287558</c:v>
                </c:pt>
                <c:pt idx="48">
                  <c:v>1.1147172382160915</c:v>
                </c:pt>
                <c:pt idx="49">
                  <c:v>1.132064370334158</c:v>
                </c:pt>
                <c:pt idx="50">
                  <c:v>1.1490666646784671</c:v>
                </c:pt>
                <c:pt idx="51">
                  <c:v>1.1657189421854564</c:v>
                </c:pt>
                <c:pt idx="52">
                  <c:v>1.1820161304100831</c:v>
                </c:pt>
                <c:pt idx="53">
                  <c:v>1.1979532650709392</c:v>
                </c:pt>
                <c:pt idx="54">
                  <c:v>1.2135254915624212</c:v>
                </c:pt>
                <c:pt idx="55">
                  <c:v>1.2287280664334876</c:v>
                </c:pt>
                <c:pt idx="56">
                  <c:v>1.2435563588325627</c:v>
                </c:pt>
                <c:pt idx="57">
                  <c:v>1.2580058519181361</c:v>
                </c:pt>
                <c:pt idx="58">
                  <c:v>1.272072144234639</c:v>
                </c:pt>
                <c:pt idx="59">
                  <c:v>1.2857509510531684</c:v>
                </c:pt>
                <c:pt idx="60">
                  <c:v>1.299038105676658</c:v>
                </c:pt>
                <c:pt idx="61">
                  <c:v>1.3119295607090935</c:v>
                </c:pt>
                <c:pt idx="62">
                  <c:v>1.3244213892883903</c:v>
                </c:pt>
                <c:pt idx="63">
                  <c:v>1.3365097862825517</c:v>
                </c:pt>
                <c:pt idx="64">
                  <c:v>1.3481910694487507</c:v>
                </c:pt>
                <c:pt idx="65">
                  <c:v>1.3594616805549748</c:v>
                </c:pt>
                <c:pt idx="66">
                  <c:v>1.3703181864639014</c:v>
                </c:pt>
                <c:pt idx="67">
                  <c:v>1.3807572801786605</c:v>
                </c:pt>
                <c:pt idx="68">
                  <c:v>1.3907757818501811</c:v>
                </c:pt>
                <c:pt idx="69">
                  <c:v>1.4003706397458027</c:v>
                </c:pt>
                <c:pt idx="70">
                  <c:v>1.4095389311788624</c:v>
                </c:pt>
                <c:pt idx="71">
                  <c:v>1.4182778633989752</c:v>
                </c:pt>
                <c:pt idx="72">
                  <c:v>1.4265847744427302</c:v>
                </c:pt>
                <c:pt idx="73">
                  <c:v>1.4344571339445531</c:v>
                </c:pt>
                <c:pt idx="74">
                  <c:v>1.4418925439074783</c:v>
                </c:pt>
                <c:pt idx="75">
                  <c:v>1.4488887394336025</c:v>
                </c:pt>
                <c:pt idx="76">
                  <c:v>1.4554435894139948</c:v>
                </c:pt>
                <c:pt idx="77">
                  <c:v>1.4615550971778528</c:v>
                </c:pt>
                <c:pt idx="78">
                  <c:v>1.4672214011007083</c:v>
                </c:pt>
                <c:pt idx="79">
                  <c:v>1.4724407751714961</c:v>
                </c:pt>
                <c:pt idx="80">
                  <c:v>1.477211629518312</c:v>
                </c:pt>
                <c:pt idx="81">
                  <c:v>1.4815325108927067</c:v>
                </c:pt>
                <c:pt idx="82">
                  <c:v>1.4854021031123557</c:v>
                </c:pt>
                <c:pt idx="83">
                  <c:v>1.4888192274619829</c:v>
                </c:pt>
                <c:pt idx="84">
                  <c:v>1.4917828430524098</c:v>
                </c:pt>
                <c:pt idx="85">
                  <c:v>1.4942920471376184</c:v>
                </c:pt>
                <c:pt idx="86">
                  <c:v>1.4963460753897362</c:v>
                </c:pt>
                <c:pt idx="87">
                  <c:v>1.4979443021318608</c:v>
                </c:pt>
                <c:pt idx="88">
                  <c:v>1.4990862405286436</c:v>
                </c:pt>
                <c:pt idx="89">
                  <c:v>1.499771542734587</c:v>
                </c:pt>
                <c:pt idx="90">
                  <c:v>1.5</c:v>
                </c:pt>
              </c:numCache>
            </c:numRef>
          </c:xVal>
          <c:yVal>
            <c:numRef>
              <c:f>Sheet1!$E$37:$E$127</c:f>
              <c:numCache>
                <c:formatCode>General</c:formatCode>
                <c:ptCount val="91"/>
                <c:pt idx="0">
                  <c:v>0</c:v>
                </c:pt>
                <c:pt idx="1">
                  <c:v>2538.3031107257466</c:v>
                </c:pt>
                <c:pt idx="2">
                  <c:v>2548.4341638048304</c:v>
                </c:pt>
                <c:pt idx="3">
                  <c:v>2558.2649532203432</c:v>
                </c:pt>
                <c:pt idx="4">
                  <c:v>2567.7924844185941</c:v>
                </c:pt>
                <c:pt idx="5">
                  <c:v>2577.0138552212866</c:v>
                </c:pt>
                <c:pt idx="6">
                  <c:v>2585.9262567095434</c:v>
                </c:pt>
                <c:pt idx="7">
                  <c:v>2594.5269740795356</c:v>
                </c:pt>
                <c:pt idx="8">
                  <c:v>2602.8133874694354</c:v>
                </c:pt>
                <c:pt idx="9">
                  <c:v>2610.7829727574513</c:v>
                </c:pt>
                <c:pt idx="10">
                  <c:v>2618.4333023307022</c:v>
                </c:pt>
                <c:pt idx="11">
                  <c:v>2625.7620458246888</c:v>
                </c:pt>
                <c:pt idx="12">
                  <c:v>2632.7669708331487</c:v>
                </c:pt>
                <c:pt idx="13">
                  <c:v>2639.4459435880653</c:v>
                </c:pt>
                <c:pt idx="14">
                  <c:v>2645.7969296096376</c:v>
                </c:pt>
                <c:pt idx="15">
                  <c:v>2651.8179943259993</c:v>
                </c:pt>
                <c:pt idx="16">
                  <c:v>2657.5073036625099</c:v>
                </c:pt>
                <c:pt idx="17">
                  <c:v>2662.8631246004334</c:v>
                </c:pt>
                <c:pt idx="18">
                  <c:v>2667.8838257048278</c:v>
                </c:pt>
                <c:pt idx="19">
                  <c:v>2672.5678776215013</c:v>
                </c:pt>
                <c:pt idx="20">
                  <c:v>2676.9138535428642</c:v>
                </c:pt>
                <c:pt idx="21">
                  <c:v>2680.9204296425496</c:v>
                </c:pt>
                <c:pt idx="22">
                  <c:v>2684.5863854786662</c:v>
                </c:pt>
                <c:pt idx="23">
                  <c:v>2687.9106043655524</c:v>
                </c:pt>
                <c:pt idx="24">
                  <c:v>2690.8920737139329</c:v>
                </c:pt>
                <c:pt idx="25">
                  <c:v>2693.5298853393629</c:v>
                </c:pt>
                <c:pt idx="26">
                  <c:v>2695.8232357388679</c:v>
                </c:pt>
                <c:pt idx="27">
                  <c:v>2697.7714263356993</c:v>
                </c:pt>
                <c:pt idx="28">
                  <c:v>2699.3738636921298</c:v>
                </c:pt>
                <c:pt idx="29">
                  <c:v>2700.6300596902165</c:v>
                </c:pt>
                <c:pt idx="30">
                  <c:v>2701.5396316804899</c:v>
                </c:pt>
                <c:pt idx="31">
                  <c:v>2702.102302598511</c:v>
                </c:pt>
                <c:pt idx="32">
                  <c:v>2702.3179010492668</c:v>
                </c:pt>
                <c:pt idx="33">
                  <c:v>2702.1863613593805</c:v>
                </c:pt>
                <c:pt idx="34">
                  <c:v>2701.707723597116</c:v>
                </c:pt>
                <c:pt idx="35">
                  <c:v>2700.8821335601724</c:v>
                </c:pt>
                <c:pt idx="36">
                  <c:v>2699.7098427312735</c:v>
                </c:pt>
                <c:pt idx="37">
                  <c:v>2698.1912082015606</c:v>
                </c:pt>
                <c:pt idx="38">
                  <c:v>2696.3266925618236</c:v>
                </c:pt>
                <c:pt idx="39">
                  <c:v>2694.1168637615888</c:v>
                </c:pt>
                <c:pt idx="40">
                  <c:v>2691.5623949361138</c:v>
                </c:pt>
                <c:pt idx="41">
                  <c:v>2688.6640642013513</c:v>
                </c:pt>
                <c:pt idx="42">
                  <c:v>2685.422754416918</c:v>
                </c:pt>
                <c:pt idx="43">
                  <c:v>2681.8394529171746</c:v>
                </c:pt>
                <c:pt idx="44">
                  <c:v>2677.9152512104688</c:v>
                </c:pt>
                <c:pt idx="45">
                  <c:v>2673.6513446466561</c:v>
                </c:pt>
                <c:pt idx="46">
                  <c:v>2669.0490320529811</c:v>
                </c:pt>
                <c:pt idx="47">
                  <c:v>2664.109715338443</c:v>
                </c:pt>
                <c:pt idx="48">
                  <c:v>2658.8348990667623</c:v>
                </c:pt>
                <c:pt idx="49">
                  <c:v>2653.2261899980722</c:v>
                </c:pt>
                <c:pt idx="50">
                  <c:v>2647.2852965994889</c:v>
                </c:pt>
                <c:pt idx="51">
                  <c:v>2641.0140285246921</c:v>
                </c:pt>
                <c:pt idx="52">
                  <c:v>2634.4142960626882</c:v>
                </c:pt>
                <c:pt idx="53">
                  <c:v>2627.4881095559185</c:v>
                </c:pt>
                <c:pt idx="54">
                  <c:v>2620.2375787878877</c:v>
                </c:pt>
                <c:pt idx="55">
                  <c:v>2612.6649123405064</c:v>
                </c:pt>
                <c:pt idx="56">
                  <c:v>2604.772416921332</c:v>
                </c:pt>
                <c:pt idx="57">
                  <c:v>2596.5624966609253</c:v>
                </c:pt>
                <c:pt idx="58">
                  <c:v>2588.0376523805289</c:v>
                </c:pt>
                <c:pt idx="59">
                  <c:v>2579.2004808302927</c:v>
                </c:pt>
                <c:pt idx="60">
                  <c:v>2570.0536738982792</c:v>
                </c:pt>
                <c:pt idx="61">
                  <c:v>2560.6000177904862</c:v>
                </c:pt>
                <c:pt idx="62">
                  <c:v>2550.8423921821436</c:v>
                </c:pt>
                <c:pt idx="63">
                  <c:v>2540.7837693405368</c:v>
                </c:pt>
                <c:pt idx="64">
                  <c:v>2530.4272132196224</c:v>
                </c:pt>
                <c:pt idx="65">
                  <c:v>2519.775878526722</c:v>
                </c:pt>
                <c:pt idx="66">
                  <c:v>2508.833009761564</c:v>
                </c:pt>
                <c:pt idx="67">
                  <c:v>2497.6019402279812</c:v>
                </c:pt>
                <c:pt idx="68">
                  <c:v>2486.0860910185502</c:v>
                </c:pt>
                <c:pt idx="69">
                  <c:v>2474.2889699724974</c:v>
                </c:pt>
                <c:pt idx="70">
                  <c:v>2462.2141706071748</c:v>
                </c:pt>
                <c:pt idx="71">
                  <c:v>2449.8653710234403</c:v>
                </c:pt>
                <c:pt idx="72">
                  <c:v>2437.246332785272</c:v>
                </c:pt>
                <c:pt idx="73">
                  <c:v>2424.3608997739611</c:v>
                </c:pt>
                <c:pt idx="74">
                  <c:v>2411.2129970172268</c:v>
                </c:pt>
                <c:pt idx="75">
                  <c:v>2397.8066294936152</c:v>
                </c:pt>
                <c:pt idx="76">
                  <c:v>2384.1458809125447</c:v>
                </c:pt>
                <c:pt idx="77">
                  <c:v>2370.2349124703678</c:v>
                </c:pt>
                <c:pt idx="78">
                  <c:v>2356.0779615828301</c:v>
                </c:pt>
                <c:pt idx="79">
                  <c:v>2341.679340594314</c:v>
                </c:pt>
                <c:pt idx="80">
                  <c:v>2327.0434354642543</c:v>
                </c:pt>
                <c:pt idx="81">
                  <c:v>2312.1747044311355</c:v>
                </c:pt>
                <c:pt idx="82">
                  <c:v>2297.0776766544673</c:v>
                </c:pt>
                <c:pt idx="83">
                  <c:v>2281.7569508351576</c:v>
                </c:pt>
                <c:pt idx="84">
                  <c:v>2266.2171938147067</c:v>
                </c:pt>
                <c:pt idx="85">
                  <c:v>2250.46313915364</c:v>
                </c:pt>
                <c:pt idx="86">
                  <c:v>2234.4995856896203</c:v>
                </c:pt>
                <c:pt idx="87">
                  <c:v>2218.3313960756755</c:v>
                </c:pt>
                <c:pt idx="88">
                  <c:v>2201.9634952989859</c:v>
                </c:pt>
                <c:pt idx="89">
                  <c:v>2185.400869180688</c:v>
                </c:pt>
                <c:pt idx="90">
                  <c:v>2168.6485628571431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3595-4074-8C83-C887FA63C729}"/>
            </c:ext>
          </c:extLst>
        </c:ser>
        <c:ser>
          <c:idx val="2"/>
          <c:order val="2"/>
          <c:tx>
            <c:v>RR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Sheet1!$B$37:$B$127</c:f>
              <c:numCache>
                <c:formatCode>General</c:formatCode>
                <c:ptCount val="91"/>
                <c:pt idx="0">
                  <c:v>0</c:v>
                </c:pt>
                <c:pt idx="1">
                  <c:v>2.6178609655925267E-2</c:v>
                </c:pt>
                <c:pt idx="2">
                  <c:v>5.234924505375145E-2</c:v>
                </c:pt>
                <c:pt idx="3">
                  <c:v>7.8503934364415745E-2</c:v>
                </c:pt>
                <c:pt idx="4">
                  <c:v>0.10463471061618795</c:v>
                </c:pt>
                <c:pt idx="5">
                  <c:v>0.13073361412148726</c:v>
                </c:pt>
                <c:pt idx="6">
                  <c:v>0.15679269490148021</c:v>
                </c:pt>
                <c:pt idx="7">
                  <c:v>0.18280401510772121</c:v>
                </c:pt>
                <c:pt idx="8">
                  <c:v>0.20875965144009817</c:v>
                </c:pt>
                <c:pt idx="9">
                  <c:v>0.23465169756034632</c:v>
                </c:pt>
                <c:pt idx="10">
                  <c:v>0.26047226650039551</c:v>
                </c:pt>
                <c:pt idx="11">
                  <c:v>0.28621349306481719</c:v>
                </c:pt>
                <c:pt idx="12">
                  <c:v>0.31186753622663899</c:v>
                </c:pt>
                <c:pt idx="13">
                  <c:v>0.33742658151579752</c:v>
                </c:pt>
                <c:pt idx="14">
                  <c:v>0.36288284339950161</c:v>
                </c:pt>
                <c:pt idx="15">
                  <c:v>0.38822856765378111</c:v>
                </c:pt>
                <c:pt idx="16">
                  <c:v>0.41345603372549877</c:v>
                </c:pt>
                <c:pt idx="17">
                  <c:v>0.43855755708410515</c:v>
                </c:pt>
                <c:pt idx="18">
                  <c:v>0.46352549156242107</c:v>
                </c:pt>
                <c:pt idx="19">
                  <c:v>0.48835223168573505</c:v>
                </c:pt>
                <c:pt idx="20">
                  <c:v>0.5130302149885031</c:v>
                </c:pt>
                <c:pt idx="21">
                  <c:v>0.5375519243179504</c:v>
                </c:pt>
                <c:pt idx="22">
                  <c:v>0.56190989012386805</c:v>
                </c:pt>
                <c:pt idx="23">
                  <c:v>0.58609669273391063</c:v>
                </c:pt>
                <c:pt idx="24">
                  <c:v>0.61010496461370034</c:v>
                </c:pt>
                <c:pt idx="25">
                  <c:v>0.63392739261104913</c:v>
                </c:pt>
                <c:pt idx="26">
                  <c:v>0.65755672018361611</c:v>
                </c:pt>
                <c:pt idx="27">
                  <c:v>0.68098574960932012</c:v>
                </c:pt>
                <c:pt idx="28">
                  <c:v>0.70420734417883624</c:v>
                </c:pt>
                <c:pt idx="29">
                  <c:v>0.72721443036950562</c:v>
                </c:pt>
                <c:pt idx="30">
                  <c:v>0.74999999999999989</c:v>
                </c:pt>
                <c:pt idx="31">
                  <c:v>0.77255711236508118</c:v>
                </c:pt>
                <c:pt idx="32">
                  <c:v>0.79487889634980735</c:v>
                </c:pt>
                <c:pt idx="33">
                  <c:v>0.81695855252254068</c:v>
                </c:pt>
                <c:pt idx="34">
                  <c:v>0.8387893552061203</c:v>
                </c:pt>
                <c:pt idx="35">
                  <c:v>0.86036465452656907</c:v>
                </c:pt>
                <c:pt idx="36">
                  <c:v>0.88167787843870971</c:v>
                </c:pt>
                <c:pt idx="37">
                  <c:v>0.9027225347280724</c:v>
                </c:pt>
                <c:pt idx="38">
                  <c:v>0.92349221298848749</c:v>
                </c:pt>
                <c:pt idx="39">
                  <c:v>0.94398058657475614</c:v>
                </c:pt>
                <c:pt idx="40">
                  <c:v>0.96418141452980888</c:v>
                </c:pt>
                <c:pt idx="41">
                  <c:v>0.98408854348576091</c:v>
                </c:pt>
                <c:pt idx="42">
                  <c:v>1.0036959095382874</c:v>
                </c:pt>
                <c:pt idx="43">
                  <c:v>1.0229975400937477</c:v>
                </c:pt>
                <c:pt idx="44">
                  <c:v>1.0419875556884959</c:v>
                </c:pt>
                <c:pt idx="45">
                  <c:v>1.0606601717798212</c:v>
                </c:pt>
                <c:pt idx="46">
                  <c:v>1.0790097005079766</c:v>
                </c:pt>
                <c:pt idx="47">
                  <c:v>1.0970305524287558</c:v>
                </c:pt>
                <c:pt idx="48">
                  <c:v>1.1147172382160915</c:v>
                </c:pt>
                <c:pt idx="49">
                  <c:v>1.132064370334158</c:v>
                </c:pt>
                <c:pt idx="50">
                  <c:v>1.1490666646784671</c:v>
                </c:pt>
                <c:pt idx="51">
                  <c:v>1.1657189421854564</c:v>
                </c:pt>
                <c:pt idx="52">
                  <c:v>1.1820161304100831</c:v>
                </c:pt>
                <c:pt idx="53">
                  <c:v>1.1979532650709392</c:v>
                </c:pt>
                <c:pt idx="54">
                  <c:v>1.2135254915624212</c:v>
                </c:pt>
                <c:pt idx="55">
                  <c:v>1.2287280664334876</c:v>
                </c:pt>
                <c:pt idx="56">
                  <c:v>1.2435563588325627</c:v>
                </c:pt>
                <c:pt idx="57">
                  <c:v>1.2580058519181361</c:v>
                </c:pt>
                <c:pt idx="58">
                  <c:v>1.272072144234639</c:v>
                </c:pt>
                <c:pt idx="59">
                  <c:v>1.2857509510531684</c:v>
                </c:pt>
                <c:pt idx="60">
                  <c:v>1.299038105676658</c:v>
                </c:pt>
                <c:pt idx="61">
                  <c:v>1.3119295607090935</c:v>
                </c:pt>
                <c:pt idx="62">
                  <c:v>1.3244213892883903</c:v>
                </c:pt>
                <c:pt idx="63">
                  <c:v>1.3365097862825517</c:v>
                </c:pt>
                <c:pt idx="64">
                  <c:v>1.3481910694487507</c:v>
                </c:pt>
                <c:pt idx="65">
                  <c:v>1.3594616805549748</c:v>
                </c:pt>
                <c:pt idx="66">
                  <c:v>1.3703181864639014</c:v>
                </c:pt>
                <c:pt idx="67">
                  <c:v>1.3807572801786605</c:v>
                </c:pt>
                <c:pt idx="68">
                  <c:v>1.3907757818501811</c:v>
                </c:pt>
                <c:pt idx="69">
                  <c:v>1.4003706397458027</c:v>
                </c:pt>
                <c:pt idx="70">
                  <c:v>1.4095389311788624</c:v>
                </c:pt>
                <c:pt idx="71">
                  <c:v>1.4182778633989752</c:v>
                </c:pt>
                <c:pt idx="72">
                  <c:v>1.4265847744427302</c:v>
                </c:pt>
                <c:pt idx="73">
                  <c:v>1.4344571339445531</c:v>
                </c:pt>
                <c:pt idx="74">
                  <c:v>1.4418925439074783</c:v>
                </c:pt>
                <c:pt idx="75">
                  <c:v>1.4488887394336025</c:v>
                </c:pt>
                <c:pt idx="76">
                  <c:v>1.4554435894139948</c:v>
                </c:pt>
                <c:pt idx="77">
                  <c:v>1.4615550971778528</c:v>
                </c:pt>
                <c:pt idx="78">
                  <c:v>1.4672214011007083</c:v>
                </c:pt>
                <c:pt idx="79">
                  <c:v>1.4724407751714961</c:v>
                </c:pt>
                <c:pt idx="80">
                  <c:v>1.477211629518312</c:v>
                </c:pt>
                <c:pt idx="81">
                  <c:v>1.4815325108927067</c:v>
                </c:pt>
                <c:pt idx="82">
                  <c:v>1.4854021031123557</c:v>
                </c:pt>
                <c:pt idx="83">
                  <c:v>1.4888192274619829</c:v>
                </c:pt>
                <c:pt idx="84">
                  <c:v>1.4917828430524098</c:v>
                </c:pt>
                <c:pt idx="85">
                  <c:v>1.4942920471376184</c:v>
                </c:pt>
                <c:pt idx="86">
                  <c:v>1.4963460753897362</c:v>
                </c:pt>
                <c:pt idx="87">
                  <c:v>1.4979443021318608</c:v>
                </c:pt>
                <c:pt idx="88">
                  <c:v>1.4990862405286436</c:v>
                </c:pt>
                <c:pt idx="89">
                  <c:v>1.499771542734587</c:v>
                </c:pt>
                <c:pt idx="90">
                  <c:v>1.5</c:v>
                </c:pt>
              </c:numCache>
            </c:numRef>
          </c:xVal>
          <c:yVal>
            <c:numRef>
              <c:f>Sheet1!$F$37:$F$127</c:f>
              <c:numCache>
                <c:formatCode>General</c:formatCode>
                <c:ptCount val="91"/>
                <c:pt idx="0">
                  <c:v>0</c:v>
                </c:pt>
                <c:pt idx="1">
                  <c:v>1718.672112</c:v>
                </c:pt>
                <c:pt idx="2">
                  <c:v>620.29056225445061</c:v>
                </c:pt>
                <c:pt idx="3">
                  <c:v>610.63039016921482</c:v>
                </c:pt>
                <c:pt idx="4">
                  <c:v>601.30773832628984</c:v>
                </c:pt>
                <c:pt idx="5">
                  <c:v>592.32544649573765</c:v>
                </c:pt>
                <c:pt idx="6">
                  <c:v>583.68625077066304</c:v>
                </c:pt>
                <c:pt idx="7">
                  <c:v>575.39278273377431</c:v>
                </c:pt>
                <c:pt idx="8">
                  <c:v>567.44756865577506</c:v>
                </c:pt>
                <c:pt idx="9">
                  <c:v>559.853028725841</c:v>
                </c:pt>
                <c:pt idx="10">
                  <c:v>552.61147631440531</c:v>
                </c:pt>
                <c:pt idx="11">
                  <c:v>545.72511726848234</c:v>
                </c:pt>
                <c:pt idx="12">
                  <c:v>539.1960492397468</c:v>
                </c:pt>
                <c:pt idx="13">
                  <c:v>533.02626104556964</c:v>
                </c:pt>
                <c:pt idx="14">
                  <c:v>527.21763206320225</c:v>
                </c:pt>
                <c:pt idx="15">
                  <c:v>521.77193165730239</c:v>
                </c:pt>
                <c:pt idx="16">
                  <c:v>516.69081864096734</c:v>
                </c:pt>
                <c:pt idx="17">
                  <c:v>511.97584077044371</c:v>
                </c:pt>
                <c:pt idx="18">
                  <c:v>507.6284342736659</c:v>
                </c:pt>
                <c:pt idx="19">
                  <c:v>503.64992341276707</c:v>
                </c:pt>
                <c:pt idx="20">
                  <c:v>500.04152008069593</c:v>
                </c:pt>
                <c:pt idx="21">
                  <c:v>496.80432343206314</c:v>
                </c:pt>
                <c:pt idx="22">
                  <c:v>493.93931954832749</c:v>
                </c:pt>
                <c:pt idx="23">
                  <c:v>491.44738113742511</c:v>
                </c:pt>
                <c:pt idx="24">
                  <c:v>489.32926726793687</c:v>
                </c:pt>
                <c:pt idx="25">
                  <c:v>487.58562313786513</c:v>
                </c:pt>
                <c:pt idx="26">
                  <c:v>486.21697987810387</c:v>
                </c:pt>
                <c:pt idx="27">
                  <c:v>485.22375439064717</c:v>
                </c:pt>
                <c:pt idx="28">
                  <c:v>484.60624922160127</c:v>
                </c:pt>
                <c:pt idx="29">
                  <c:v>484.36465246902219</c:v>
                </c:pt>
                <c:pt idx="30">
                  <c:v>484.49903772562124</c:v>
                </c:pt>
                <c:pt idx="31">
                  <c:v>485.00936405634701</c:v>
                </c:pt>
                <c:pt idx="32">
                  <c:v>485.89547601085599</c:v>
                </c:pt>
                <c:pt idx="33">
                  <c:v>487.15710367086228</c:v>
                </c:pt>
                <c:pt idx="34">
                  <c:v>488.79386273235963</c:v>
                </c:pt>
                <c:pt idx="35">
                  <c:v>490.80525462268224</c:v>
                </c:pt>
                <c:pt idx="36">
                  <c:v>493.19066665237528</c:v>
                </c:pt>
                <c:pt idx="37">
                  <c:v>495.94937220182612</c:v>
                </c:pt>
                <c:pt idx="38">
                  <c:v>499.08053094260077</c:v>
                </c:pt>
                <c:pt idx="39">
                  <c:v>502.58318909341494</c:v>
                </c:pt>
                <c:pt idx="40">
                  <c:v>506.45627971066381</c:v>
                </c:pt>
                <c:pt idx="41">
                  <c:v>510.69862301342681</c:v>
                </c:pt>
                <c:pt idx="42">
                  <c:v>515.30892674283677</c:v>
                </c:pt>
                <c:pt idx="43">
                  <c:v>520.2857865557171</c:v>
                </c:pt>
                <c:pt idx="44">
                  <c:v>525.6276864523569</c:v>
                </c:pt>
                <c:pt idx="45">
                  <c:v>531.33299923829941</c:v>
                </c:pt>
                <c:pt idx="46">
                  <c:v>537.39998702000116</c:v>
                </c:pt>
                <c:pt idx="47">
                  <c:v>543.82680173421215</c:v>
                </c:pt>
                <c:pt idx="48">
                  <c:v>550.61148571091189</c:v>
                </c:pt>
                <c:pt idx="49">
                  <c:v>557.75197226963678</c:v>
                </c:pt>
                <c:pt idx="50">
                  <c:v>565.24608634900937</c:v>
                </c:pt>
                <c:pt idx="51">
                  <c:v>573.09154516928413</c:v>
                </c:pt>
                <c:pt idx="52">
                  <c:v>581.2859589277034</c:v>
                </c:pt>
                <c:pt idx="53">
                  <c:v>589.82683152645586</c:v>
                </c:pt>
                <c:pt idx="54">
                  <c:v>598.71156133301042</c:v>
                </c:pt>
                <c:pt idx="55">
                  <c:v>607.93744197259934</c:v>
                </c:pt>
                <c:pt idx="56">
                  <c:v>617.50166315260731</c:v>
                </c:pt>
                <c:pt idx="57">
                  <c:v>627.40131151861158</c:v>
                </c:pt>
                <c:pt idx="58">
                  <c:v>637.63337154182022</c:v>
                </c:pt>
                <c:pt idx="59">
                  <c:v>648.19472643762992</c:v>
                </c:pt>
                <c:pt idx="60">
                  <c:v>659.08215911502919</c:v>
                </c:pt>
                <c:pt idx="61">
                  <c:v>670.29235315655524</c:v>
                </c:pt>
                <c:pt idx="62">
                  <c:v>681.82189382850834</c:v>
                </c:pt>
                <c:pt idx="63">
                  <c:v>693.66726912110948</c:v>
                </c:pt>
                <c:pt idx="64">
                  <c:v>705.82487081829686</c:v>
                </c:pt>
                <c:pt idx="65">
                  <c:v>718.29099559681936</c:v>
                </c:pt>
                <c:pt idx="66">
                  <c:v>731.06184615430811</c:v>
                </c:pt>
                <c:pt idx="67">
                  <c:v>744.13353236596879</c:v>
                </c:pt>
                <c:pt idx="68">
                  <c:v>757.50207246955313</c:v>
                </c:pt>
                <c:pt idx="69">
                  <c:v>771.16339427824164</c:v>
                </c:pt>
                <c:pt idx="70">
                  <c:v>785.11333642107138</c:v>
                </c:pt>
                <c:pt idx="71">
                  <c:v>799.34764961052929</c:v>
                </c:pt>
                <c:pt idx="72">
                  <c:v>813.86199793692685</c:v>
                </c:pt>
                <c:pt idx="73">
                  <c:v>828.65196018916117</c:v>
                </c:pt>
                <c:pt idx="74">
                  <c:v>843.71303120145512</c:v>
                </c:pt>
                <c:pt idx="75">
                  <c:v>859.04062322567961</c:v>
                </c:pt>
                <c:pt idx="76">
                  <c:v>874.63006732882172</c:v>
                </c:pt>
                <c:pt idx="77">
                  <c:v>890.47661481519003</c:v>
                </c:pt>
                <c:pt idx="78">
                  <c:v>906.57543867291054</c:v>
                </c:pt>
                <c:pt idx="79">
                  <c:v>922.92163504428333</c:v>
                </c:pt>
                <c:pt idx="80">
                  <c:v>939.51022471954479</c:v>
                </c:pt>
                <c:pt idx="81">
                  <c:v>956.33615465358298</c:v>
                </c:pt>
                <c:pt idx="82">
                  <c:v>973.39429950514295</c:v>
                </c:pt>
                <c:pt idx="83">
                  <c:v>990.67946319805719</c:v>
                </c:pt>
                <c:pt idx="84">
                  <c:v>1008.1863805040196</c:v>
                </c:pt>
                <c:pt idx="85">
                  <c:v>1025.9097186464255</c:v>
                </c:pt>
                <c:pt idx="86">
                  <c:v>1043.8440789247866</c:v>
                </c:pt>
                <c:pt idx="87">
                  <c:v>1061.9839983592287</c:v>
                </c:pt>
                <c:pt idx="88">
                  <c:v>1080.3239513545661</c:v>
                </c:pt>
                <c:pt idx="89">
                  <c:v>1098.8583513834542</c:v>
                </c:pt>
                <c:pt idx="90">
                  <c:v>1117.5815526880961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3595-4074-8C83-C887FA63C729}"/>
            </c:ext>
          </c:extLst>
        </c:ser>
        <c:ser>
          <c:idx val="3"/>
          <c:order val="3"/>
          <c:tx>
            <c:v>RL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Sheet1!$B$37:$B$127</c:f>
              <c:numCache>
                <c:formatCode>General</c:formatCode>
                <c:ptCount val="91"/>
                <c:pt idx="0">
                  <c:v>0</c:v>
                </c:pt>
                <c:pt idx="1">
                  <c:v>2.6178609655925267E-2</c:v>
                </c:pt>
                <c:pt idx="2">
                  <c:v>5.234924505375145E-2</c:v>
                </c:pt>
                <c:pt idx="3">
                  <c:v>7.8503934364415745E-2</c:v>
                </c:pt>
                <c:pt idx="4">
                  <c:v>0.10463471061618795</c:v>
                </c:pt>
                <c:pt idx="5">
                  <c:v>0.13073361412148726</c:v>
                </c:pt>
                <c:pt idx="6">
                  <c:v>0.15679269490148021</c:v>
                </c:pt>
                <c:pt idx="7">
                  <c:v>0.18280401510772121</c:v>
                </c:pt>
                <c:pt idx="8">
                  <c:v>0.20875965144009817</c:v>
                </c:pt>
                <c:pt idx="9">
                  <c:v>0.23465169756034632</c:v>
                </c:pt>
                <c:pt idx="10">
                  <c:v>0.26047226650039551</c:v>
                </c:pt>
                <c:pt idx="11">
                  <c:v>0.28621349306481719</c:v>
                </c:pt>
                <c:pt idx="12">
                  <c:v>0.31186753622663899</c:v>
                </c:pt>
                <c:pt idx="13">
                  <c:v>0.33742658151579752</c:v>
                </c:pt>
                <c:pt idx="14">
                  <c:v>0.36288284339950161</c:v>
                </c:pt>
                <c:pt idx="15">
                  <c:v>0.38822856765378111</c:v>
                </c:pt>
                <c:pt idx="16">
                  <c:v>0.41345603372549877</c:v>
                </c:pt>
                <c:pt idx="17">
                  <c:v>0.43855755708410515</c:v>
                </c:pt>
                <c:pt idx="18">
                  <c:v>0.46352549156242107</c:v>
                </c:pt>
                <c:pt idx="19">
                  <c:v>0.48835223168573505</c:v>
                </c:pt>
                <c:pt idx="20">
                  <c:v>0.5130302149885031</c:v>
                </c:pt>
                <c:pt idx="21">
                  <c:v>0.5375519243179504</c:v>
                </c:pt>
                <c:pt idx="22">
                  <c:v>0.56190989012386805</c:v>
                </c:pt>
                <c:pt idx="23">
                  <c:v>0.58609669273391063</c:v>
                </c:pt>
                <c:pt idx="24">
                  <c:v>0.61010496461370034</c:v>
                </c:pt>
                <c:pt idx="25">
                  <c:v>0.63392739261104913</c:v>
                </c:pt>
                <c:pt idx="26">
                  <c:v>0.65755672018361611</c:v>
                </c:pt>
                <c:pt idx="27">
                  <c:v>0.68098574960932012</c:v>
                </c:pt>
                <c:pt idx="28">
                  <c:v>0.70420734417883624</c:v>
                </c:pt>
                <c:pt idx="29">
                  <c:v>0.72721443036950562</c:v>
                </c:pt>
                <c:pt idx="30">
                  <c:v>0.74999999999999989</c:v>
                </c:pt>
                <c:pt idx="31">
                  <c:v>0.77255711236508118</c:v>
                </c:pt>
                <c:pt idx="32">
                  <c:v>0.79487889634980735</c:v>
                </c:pt>
                <c:pt idx="33">
                  <c:v>0.81695855252254068</c:v>
                </c:pt>
                <c:pt idx="34">
                  <c:v>0.8387893552061203</c:v>
                </c:pt>
                <c:pt idx="35">
                  <c:v>0.86036465452656907</c:v>
                </c:pt>
                <c:pt idx="36">
                  <c:v>0.88167787843870971</c:v>
                </c:pt>
                <c:pt idx="37">
                  <c:v>0.9027225347280724</c:v>
                </c:pt>
                <c:pt idx="38">
                  <c:v>0.92349221298848749</c:v>
                </c:pt>
                <c:pt idx="39">
                  <c:v>0.94398058657475614</c:v>
                </c:pt>
                <c:pt idx="40">
                  <c:v>0.96418141452980888</c:v>
                </c:pt>
                <c:pt idx="41">
                  <c:v>0.98408854348576091</c:v>
                </c:pt>
                <c:pt idx="42">
                  <c:v>1.0036959095382874</c:v>
                </c:pt>
                <c:pt idx="43">
                  <c:v>1.0229975400937477</c:v>
                </c:pt>
                <c:pt idx="44">
                  <c:v>1.0419875556884959</c:v>
                </c:pt>
                <c:pt idx="45">
                  <c:v>1.0606601717798212</c:v>
                </c:pt>
                <c:pt idx="46">
                  <c:v>1.0790097005079766</c:v>
                </c:pt>
                <c:pt idx="47">
                  <c:v>1.0970305524287558</c:v>
                </c:pt>
                <c:pt idx="48">
                  <c:v>1.1147172382160915</c:v>
                </c:pt>
                <c:pt idx="49">
                  <c:v>1.132064370334158</c:v>
                </c:pt>
                <c:pt idx="50">
                  <c:v>1.1490666646784671</c:v>
                </c:pt>
                <c:pt idx="51">
                  <c:v>1.1657189421854564</c:v>
                </c:pt>
                <c:pt idx="52">
                  <c:v>1.1820161304100831</c:v>
                </c:pt>
                <c:pt idx="53">
                  <c:v>1.1979532650709392</c:v>
                </c:pt>
                <c:pt idx="54">
                  <c:v>1.2135254915624212</c:v>
                </c:pt>
                <c:pt idx="55">
                  <c:v>1.2287280664334876</c:v>
                </c:pt>
                <c:pt idx="56">
                  <c:v>1.2435563588325627</c:v>
                </c:pt>
                <c:pt idx="57">
                  <c:v>1.2580058519181361</c:v>
                </c:pt>
                <c:pt idx="58">
                  <c:v>1.272072144234639</c:v>
                </c:pt>
                <c:pt idx="59">
                  <c:v>1.2857509510531684</c:v>
                </c:pt>
                <c:pt idx="60">
                  <c:v>1.299038105676658</c:v>
                </c:pt>
                <c:pt idx="61">
                  <c:v>1.3119295607090935</c:v>
                </c:pt>
                <c:pt idx="62">
                  <c:v>1.3244213892883903</c:v>
                </c:pt>
                <c:pt idx="63">
                  <c:v>1.3365097862825517</c:v>
                </c:pt>
                <c:pt idx="64">
                  <c:v>1.3481910694487507</c:v>
                </c:pt>
                <c:pt idx="65">
                  <c:v>1.3594616805549748</c:v>
                </c:pt>
                <c:pt idx="66">
                  <c:v>1.3703181864639014</c:v>
                </c:pt>
                <c:pt idx="67">
                  <c:v>1.3807572801786605</c:v>
                </c:pt>
                <c:pt idx="68">
                  <c:v>1.3907757818501811</c:v>
                </c:pt>
                <c:pt idx="69">
                  <c:v>1.4003706397458027</c:v>
                </c:pt>
                <c:pt idx="70">
                  <c:v>1.4095389311788624</c:v>
                </c:pt>
                <c:pt idx="71">
                  <c:v>1.4182778633989752</c:v>
                </c:pt>
                <c:pt idx="72">
                  <c:v>1.4265847744427302</c:v>
                </c:pt>
                <c:pt idx="73">
                  <c:v>1.4344571339445531</c:v>
                </c:pt>
                <c:pt idx="74">
                  <c:v>1.4418925439074783</c:v>
                </c:pt>
                <c:pt idx="75">
                  <c:v>1.4488887394336025</c:v>
                </c:pt>
                <c:pt idx="76">
                  <c:v>1.4554435894139948</c:v>
                </c:pt>
                <c:pt idx="77">
                  <c:v>1.4615550971778528</c:v>
                </c:pt>
                <c:pt idx="78">
                  <c:v>1.4672214011007083</c:v>
                </c:pt>
                <c:pt idx="79">
                  <c:v>1.4724407751714961</c:v>
                </c:pt>
                <c:pt idx="80">
                  <c:v>1.477211629518312</c:v>
                </c:pt>
                <c:pt idx="81">
                  <c:v>1.4815325108927067</c:v>
                </c:pt>
                <c:pt idx="82">
                  <c:v>1.4854021031123557</c:v>
                </c:pt>
                <c:pt idx="83">
                  <c:v>1.4888192274619829</c:v>
                </c:pt>
                <c:pt idx="84">
                  <c:v>1.4917828430524098</c:v>
                </c:pt>
                <c:pt idx="85">
                  <c:v>1.4942920471376184</c:v>
                </c:pt>
                <c:pt idx="86">
                  <c:v>1.4963460753897362</c:v>
                </c:pt>
                <c:pt idx="87">
                  <c:v>1.4979443021318608</c:v>
                </c:pt>
                <c:pt idx="88">
                  <c:v>1.4990862405286436</c:v>
                </c:pt>
                <c:pt idx="89">
                  <c:v>1.499771542734587</c:v>
                </c:pt>
                <c:pt idx="90">
                  <c:v>1.5</c:v>
                </c:pt>
              </c:numCache>
            </c:numRef>
          </c:xVal>
          <c:yVal>
            <c:numRef>
              <c:f>Sheet1!$G$37:$G$127</c:f>
              <c:numCache>
                <c:formatCode>General</c:formatCode>
                <c:ptCount val="91"/>
                <c:pt idx="0">
                  <c:v>0</c:v>
                </c:pt>
                <c:pt idx="1">
                  <c:v>1783.9753200000002</c:v>
                </c:pt>
                <c:pt idx="2">
                  <c:v>2861.6211221396125</c:v>
                </c:pt>
                <c:pt idx="3">
                  <c:v>2850.5518629285039</c:v>
                </c:pt>
                <c:pt idx="4">
                  <c:v>2839.1577141702601</c:v>
                </c:pt>
                <c:pt idx="5">
                  <c:v>2827.4421466329709</c:v>
                </c:pt>
                <c:pt idx="6">
                  <c:v>2815.4087289919985</c:v>
                </c:pt>
                <c:pt idx="7">
                  <c:v>2803.0611267429281</c:v>
                </c:pt>
                <c:pt idx="8">
                  <c:v>2790.4031010850176</c:v>
                </c:pt>
                <c:pt idx="9">
                  <c:v>2777.4385077755041</c:v>
                </c:pt>
                <c:pt idx="10">
                  <c:v>2764.1712959550996</c:v>
                </c:pt>
                <c:pt idx="11">
                  <c:v>2750.6055069450476</c:v>
                </c:pt>
                <c:pt idx="12">
                  <c:v>2736.7452730160962</c:v>
                </c:pt>
                <c:pt idx="13">
                  <c:v>2722.5948161297651</c:v>
                </c:pt>
                <c:pt idx="14">
                  <c:v>2708.1584466523022</c:v>
                </c:pt>
                <c:pt idx="15">
                  <c:v>2693.4405620416983</c:v>
                </c:pt>
                <c:pt idx="16">
                  <c:v>2678.4456455081809</c:v>
                </c:pt>
                <c:pt idx="17">
                  <c:v>2663.1782646485844</c:v>
                </c:pt>
                <c:pt idx="18">
                  <c:v>2647.6430700550181</c:v>
                </c:pt>
                <c:pt idx="19">
                  <c:v>2631.8447938982476</c:v>
                </c:pt>
                <c:pt idx="20">
                  <c:v>2615.7882484862316</c:v>
                </c:pt>
                <c:pt idx="21">
                  <c:v>2599.4783247982464</c:v>
                </c:pt>
                <c:pt idx="22">
                  <c:v>2582.9199909950444</c:v>
                </c:pt>
                <c:pt idx="23">
                  <c:v>2566.1182909055065</c:v>
                </c:pt>
                <c:pt idx="24">
                  <c:v>2549.0783424902411</c:v>
                </c:pt>
                <c:pt idx="25">
                  <c:v>2531.8053362826067</c:v>
                </c:pt>
                <c:pt idx="26">
                  <c:v>2514.3045338076199</c:v>
                </c:pt>
                <c:pt idx="27">
                  <c:v>2496.58126597925</c:v>
                </c:pt>
                <c:pt idx="28">
                  <c:v>2478.640931476566</c:v>
                </c:pt>
                <c:pt idx="29">
                  <c:v>2460.4889950992488</c:v>
                </c:pt>
                <c:pt idx="30">
                  <c:v>2442.1309861029608</c:v>
                </c:pt>
                <c:pt idx="31">
                  <c:v>2423.5724965150821</c:v>
                </c:pt>
                <c:pt idx="32">
                  <c:v>2404.8191794313184</c:v>
                </c:pt>
                <c:pt idx="33">
                  <c:v>2385.8767472937238</c:v>
                </c:pt>
                <c:pt idx="34">
                  <c:v>2366.7509701506251</c:v>
                </c:pt>
                <c:pt idx="35">
                  <c:v>2347.4476738990152</c:v>
                </c:pt>
                <c:pt idx="36">
                  <c:v>2327.9727385099295</c:v>
                </c:pt>
                <c:pt idx="37">
                  <c:v>2308.3320962373436</c:v>
                </c:pt>
                <c:pt idx="38">
                  <c:v>2288.5317298111586</c:v>
                </c:pt>
                <c:pt idx="39">
                  <c:v>2268.5776706147963</c:v>
                </c:pt>
                <c:pt idx="40">
                  <c:v>2248.4759968479889</c:v>
                </c:pt>
                <c:pt idx="41">
                  <c:v>2228.2328316752946</c:v>
                </c:pt>
                <c:pt idx="42">
                  <c:v>2207.854341360925</c:v>
                </c:pt>
                <c:pt idx="43">
                  <c:v>2187.34673339044</c:v>
                </c:pt>
                <c:pt idx="44">
                  <c:v>2166.7162545798901</c:v>
                </c:pt>
                <c:pt idx="45">
                  <c:v>2145.9691891729717</c:v>
                </c:pt>
                <c:pt idx="46">
                  <c:v>2125.111856926791</c:v>
                </c:pt>
                <c:pt idx="47">
                  <c:v>2104.1506111867975</c:v>
                </c:pt>
                <c:pt idx="48">
                  <c:v>2083.0918369515011</c:v>
                </c:pt>
                <c:pt idx="49">
                  <c:v>2061.9419489275351</c:v>
                </c:pt>
                <c:pt idx="50">
                  <c:v>2040.7073895756744</c:v>
                </c:pt>
                <c:pt idx="51">
                  <c:v>2019.394627148401</c:v>
                </c:pt>
                <c:pt idx="52">
                  <c:v>1998.0101537196126</c:v>
                </c:pt>
                <c:pt idx="53">
                  <c:v>1976.5604832070712</c:v>
                </c:pt>
                <c:pt idx="54">
                  <c:v>1955.0521493882022</c:v>
                </c:pt>
                <c:pt idx="55">
                  <c:v>1933.4917039098439</c:v>
                </c:pt>
                <c:pt idx="56">
                  <c:v>1911.8857142925481</c:v>
                </c:pt>
                <c:pt idx="57">
                  <c:v>1890.240761930055</c:v>
                </c:pt>
                <c:pt idx="58">
                  <c:v>1868.5634400845342</c:v>
                </c:pt>
                <c:pt idx="59">
                  <c:v>1846.8603518782115</c:v>
                </c:pt>
                <c:pt idx="60">
                  <c:v>1825.138108281998</c:v>
                </c:pt>
                <c:pt idx="61">
                  <c:v>1803.4033261017212</c:v>
                </c:pt>
                <c:pt idx="62">
                  <c:v>1781.6626259625821</c:v>
                </c:pt>
                <c:pt idx="63">
                  <c:v>1759.9226302924503</c:v>
                </c:pt>
                <c:pt idx="64">
                  <c:v>1738.1899613046076</c:v>
                </c:pt>
                <c:pt idx="65">
                  <c:v>1716.4712389805554</c:v>
                </c:pt>
                <c:pt idx="66">
                  <c:v>1694.773079053509</c:v>
                </c:pt>
                <c:pt idx="67">
                  <c:v>1673.1020909931763</c:v>
                </c:pt>
                <c:pt idx="68">
                  <c:v>1651.4648759924523</c:v>
                </c:pt>
                <c:pt idx="69">
                  <c:v>1629.8680249566301</c:v>
                </c:pt>
                <c:pt idx="70">
                  <c:v>1608.3181164957496</c:v>
                </c:pt>
                <c:pt idx="71">
                  <c:v>1586.8217149206857</c:v>
                </c:pt>
                <c:pt idx="72">
                  <c:v>1565.385368243599</c:v>
                </c:pt>
                <c:pt idx="73">
                  <c:v>1544.0156061833454</c:v>
                </c:pt>
                <c:pt idx="74">
                  <c:v>1522.7189381764624</c:v>
                </c:pt>
                <c:pt idx="75">
                  <c:v>1501.5018513943303</c:v>
                </c:pt>
                <c:pt idx="76">
                  <c:v>1480.3708087671175</c:v>
                </c:pt>
                <c:pt idx="77">
                  <c:v>1459.332247015109</c:v>
                </c:pt>
                <c:pt idx="78">
                  <c:v>1438.39257468802</c:v>
                </c:pt>
                <c:pt idx="79">
                  <c:v>1417.5581702128882</c:v>
                </c:pt>
                <c:pt idx="80">
                  <c:v>1396.8353799511442</c:v>
                </c:pt>
                <c:pt idx="81">
                  <c:v>1376.2305162654477</c:v>
                </c:pt>
                <c:pt idx="82">
                  <c:v>1355.7498555968812</c:v>
                </c:pt>
                <c:pt idx="83">
                  <c:v>1335.3996365530852</c:v>
                </c:pt>
                <c:pt idx="84">
                  <c:v>1315.1860580079178</c:v>
                </c:pt>
                <c:pt idx="85">
                  <c:v>1295.1152772132164</c:v>
                </c:pt>
                <c:pt idx="86">
                  <c:v>1275.1934079232415</c:v>
                </c:pt>
                <c:pt idx="87">
                  <c:v>1255.4265185323659</c:v>
                </c:pt>
                <c:pt idx="88">
                  <c:v>1235.8206302265853</c:v>
                </c:pt>
                <c:pt idx="89">
                  <c:v>1216.3817151494027</c:v>
                </c:pt>
                <c:pt idx="90">
                  <c:v>1197.1156945826606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3595-4074-8C83-C887FA63C7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445360447"/>
        <c:axId val="1577283103"/>
      </c:scatterChart>
      <c:valAx>
        <c:axId val="144536044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Longitudinal</a:t>
                </a:r>
                <a:r>
                  <a:rPr lang="en-GB" baseline="0"/>
                  <a:t> acceleration (G)</a:t>
                </a:r>
                <a:endParaRPr lang="en-GB"/>
              </a:p>
            </c:rich>
          </c:tx>
          <c:layout>
            <c:manualLayout>
              <c:xMode val="edge"/>
              <c:yMode val="edge"/>
              <c:x val="0.45832891450410296"/>
              <c:y val="0.913340014316392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7283103"/>
        <c:crosses val="autoZero"/>
        <c:crossBetween val="midCat"/>
      </c:valAx>
      <c:valAx>
        <c:axId val="15772831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Vertical</a:t>
                </a:r>
                <a:r>
                  <a:rPr lang="en-GB" baseline="0"/>
                  <a:t> load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4536044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269240340275453"/>
          <c:y val="0.93624126233232707"/>
          <c:w val="0.14037741183991345"/>
          <c:h val="3.571471287608035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2448651</xdr:colOff>
      <xdr:row>50</xdr:row>
      <xdr:rowOff>28665</xdr:rowOff>
    </xdr:from>
    <xdr:to>
      <xdr:col>18</xdr:col>
      <xdr:colOff>2717800</xdr:colOff>
      <xdr:row>72</xdr:row>
      <xdr:rowOff>152400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E9F79CF1-5C57-445D-9569-9B6243D3FB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1191260</xdr:colOff>
      <xdr:row>75</xdr:row>
      <xdr:rowOff>2540</xdr:rowOff>
    </xdr:from>
    <xdr:to>
      <xdr:col>11</xdr:col>
      <xdr:colOff>457200</xdr:colOff>
      <xdr:row>96</xdr:row>
      <xdr:rowOff>114300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1435C5E2-D556-4647-8DD5-20A46559914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2413001</xdr:colOff>
      <xdr:row>76</xdr:row>
      <xdr:rowOff>101599</xdr:rowOff>
    </xdr:from>
    <xdr:to>
      <xdr:col>18</xdr:col>
      <xdr:colOff>2667000</xdr:colOff>
      <xdr:row>96</xdr:row>
      <xdr:rowOff>114300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A69FD273-374B-4D83-8016-E790C975F7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1139190</xdr:colOff>
      <xdr:row>49</xdr:row>
      <xdr:rowOff>179070</xdr:rowOff>
    </xdr:from>
    <xdr:to>
      <xdr:col>11</xdr:col>
      <xdr:colOff>514350</xdr:colOff>
      <xdr:row>73</xdr:row>
      <xdr:rowOff>3810</xdr:rowOff>
    </xdr:to>
    <xdr:graphicFrame macro="">
      <xdr:nvGraphicFramePr>
        <xdr:cNvPr id="14" name="Chart 13">
          <a:extLst>
            <a:ext uri="{FF2B5EF4-FFF2-40B4-BE49-F238E27FC236}">
              <a16:creationId xmlns:a16="http://schemas.microsoft.com/office/drawing/2014/main" id="{4945A6B4-830A-4854-A27A-3214226DEF2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882651</xdr:colOff>
      <xdr:row>75</xdr:row>
      <xdr:rowOff>101600</xdr:rowOff>
    </xdr:from>
    <xdr:to>
      <xdr:col>15</xdr:col>
      <xdr:colOff>2032000</xdr:colOff>
      <xdr:row>96</xdr:row>
      <xdr:rowOff>76200</xdr:rowOff>
    </xdr:to>
    <xdr:graphicFrame macro="">
      <xdr:nvGraphicFramePr>
        <xdr:cNvPr id="18" name="Chart 17">
          <a:extLst>
            <a:ext uri="{FF2B5EF4-FFF2-40B4-BE49-F238E27FC236}">
              <a16:creationId xmlns:a16="http://schemas.microsoft.com/office/drawing/2014/main" id="{35EC4D22-07A8-4FC3-86CA-586F46E4857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787400</xdr:colOff>
      <xdr:row>49</xdr:row>
      <xdr:rowOff>152400</xdr:rowOff>
    </xdr:from>
    <xdr:to>
      <xdr:col>15</xdr:col>
      <xdr:colOff>1955800</xdr:colOff>
      <xdr:row>72</xdr:row>
      <xdr:rowOff>127000</xdr:rowOff>
    </xdr:to>
    <xdr:graphicFrame macro="">
      <xdr:nvGraphicFramePr>
        <xdr:cNvPr id="19" name="Chart 18">
          <a:extLst>
            <a:ext uri="{FF2B5EF4-FFF2-40B4-BE49-F238E27FC236}">
              <a16:creationId xmlns:a16="http://schemas.microsoft.com/office/drawing/2014/main" id="{2661FB6F-74DD-4261-BF5A-93662DE89C7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15</xdr:col>
      <xdr:colOff>2491740</xdr:colOff>
      <xdr:row>97</xdr:row>
      <xdr:rowOff>114300</xdr:rowOff>
    </xdr:from>
    <xdr:to>
      <xdr:col>18</xdr:col>
      <xdr:colOff>2743200</xdr:colOff>
      <xdr:row>120</xdr:row>
      <xdr:rowOff>91017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431FA96-CCDB-4CC1-8F8C-41D064AC7DA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11</xdr:col>
      <xdr:colOff>930274</xdr:colOff>
      <xdr:row>98</xdr:row>
      <xdr:rowOff>76200</xdr:rowOff>
    </xdr:from>
    <xdr:to>
      <xdr:col>15</xdr:col>
      <xdr:colOff>2190749</xdr:colOff>
      <xdr:row>120</xdr:row>
      <xdr:rowOff>136525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A016E4B4-ED30-49D3-BB29-E13F652649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D3E5EAD-CD2F-4C18-9927-D75F7B65A127}" name="Table1" displayName="Table1" ref="D1:F16" totalsRowShown="0">
  <autoFilter ref="D1:F16" xr:uid="{C57B2FB5-15AA-4D38-B3D0-E378829E5D85}"/>
  <tableColumns count="3">
    <tableColumn id="1" xr3:uid="{5F3A4A18-798D-4ED1-A3F9-83A31B41B6F2}" name="longditudinal and lateral loads"/>
    <tableColumn id="2" xr3:uid="{39438B11-1712-4AB1-B99C-67B72B4F259E}" name="longditudinal weight transfer ">
      <calculatedColumnFormula>((B$2)*(D2*9.81)*(B$4)/(B$3))</calculatedColumnFormula>
    </tableColumn>
    <tableColumn id="3" xr3:uid="{284EB724-8224-48F2-BFE1-88ED0AA4DF86}" name="lateral weight transfer">
      <calculatedColumnFormula>((B$2)*(D2*9.81)*(B$4)/(B$14))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E36F0C0-65CC-44EA-8B01-E2E8B5B1100D}" name="Table3" displayName="Table3" ref="A1:B26" totalsRowShown="0">
  <autoFilter ref="A1:B26" xr:uid="{44712F03-7BDA-46DF-8044-1ACB672CCAE7}"/>
  <tableColumns count="2">
    <tableColumn id="1" xr3:uid="{D1A492FF-2A51-488B-976C-2442A9B08A19}" name="Baseline vehicle data"/>
    <tableColumn id="2" xr3:uid="{EC057429-95D2-4CF0-BD9E-B311638100E4}" name=".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D50B6BF-5523-4112-8A14-7BF914E53CFD}" name="Table4" displayName="Table4" ref="H1:I33" totalsRowShown="0">
  <autoFilter ref="H1:I33" xr:uid="{7F2BAC81-7C4F-4E6A-9DB1-A80D5C02BD93}"/>
  <tableColumns count="2">
    <tableColumn id="1" xr3:uid="{50554319-E886-4ABE-AE76-74FBC316F5BC}" name="Vertical load Vs long acc"/>
    <tableColumn id="2" xr3:uid="{5293F1CA-3AD9-4E35-8BED-210B63511656}" name=".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B26AEBD-B8BE-43B0-8B6D-8A6646590127}" name="Table5" displayName="Table5" ref="K1:L33" totalsRowShown="0">
  <autoFilter ref="K1:L33" xr:uid="{665F2FBF-E7B2-4B30-A0CB-5F1E0AAB2145}"/>
  <tableColumns count="2">
    <tableColumn id="1" xr3:uid="{4BCBD4F4-3998-485A-BC9F-61A9CC023245}" name="Vertical load Vs lateral acc"/>
    <tableColumn id="2" xr3:uid="{6179C8DF-8CAD-42C4-9CFE-D532B9322486}" name=".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1E61AD9-72E7-4F8C-A4AA-EA4869354A26}" name="Table6" displayName="Table6" ref="N1:R33" totalsRowShown="0">
  <autoFilter ref="N1:R33" xr:uid="{917AF2B4-8B7C-45BE-883B-964987D5DB59}"/>
  <tableColumns count="5">
    <tableColumn id="1" xr3:uid="{4357C373-FCAA-4C00-A769-3A812F8A40DF}" name="Vertical load Vs velocity"/>
    <tableColumn id="2" xr3:uid="{2F919BB1-9A60-46DC-BA26-9C39148FE7A7}" name="FR">
      <calculatedColumnFormula>(B$19)-((B$9)*(0.5)*(B$11)*(N2^2)*(B$10)*(B$12)/(2))</calculatedColumnFormula>
    </tableColumn>
    <tableColumn id="3" xr3:uid="{3AF3D289-BE91-4EA3-8541-F7E0DDC36EB4}" name="FL">
      <calculatedColumnFormula>(B$18)-((B$9)*(0.5)*(B$11)*(N2^2)*(B$10)*(B$12)/(2))</calculatedColumnFormula>
    </tableColumn>
    <tableColumn id="4" xr3:uid="{1B4F4740-B110-436D-8D7D-AE40505D308B}" name="RR">
      <calculatedColumnFormula>(B$22)-((B$9)*(0.5)*(B$11)*(N2^2)*(B$10)*(B$13)/(2))</calculatedColumnFormula>
    </tableColumn>
    <tableColumn id="5" xr3:uid="{559C1FD3-9C8B-4230-9977-CD8C1997988D}" name="RL">
      <calculatedColumnFormula>(B$21)-((B$9)*(0.5)*(B$11)*(N2^2)*(B$10)*(B$13)/(2))</calculatedColumnFormula>
    </tableColumn>
  </tableColumns>
  <tableStyleInfo name="TableStyleMedium2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F63BCB5F-6082-4C1B-909A-53BD76433481}" name="Table9" displayName="Table9" ref="A35:G127" totalsRowShown="0">
  <autoFilter ref="A35:G127" xr:uid="{2CB052D2-7C24-48F7-BFE2-96AC63BFA3FB}"/>
  <tableColumns count="7">
    <tableColumn id="1" xr3:uid="{073C53D9-30EF-41D8-AF99-3F04E2F07446}" name="Vertical load Vs combined acceleration"/>
    <tableColumn id="2" xr3:uid="{7BFB3245-1F07-4746-BC03-C98162CE5CE6}" name="Long G">
      <calculatedColumnFormula>SIN(RADIANS(A36))*B$23</calculatedColumnFormula>
    </tableColumn>
    <tableColumn id="3" xr3:uid="{E883D285-AB95-4F51-9D2B-36314CA950BC}" name="Lat G">
      <calculatedColumnFormula>COS(RADIANS(A36))*(B$23)</calculatedColumnFormula>
    </tableColumn>
    <tableColumn id="4" xr3:uid="{B76B09F7-BBB3-41DC-B7DC-9EEAA69C51F4}" name="FR">
      <calculatedColumnFormula>SUM(B$19-((B$2*(C36*B$16)*B$4*B$5)/B$14)+((B$2*(B36*B$16)*B$4*B$8)/B$3)-((B$9*0.5*B$11*(30^2)*B$10*B$12)/2))</calculatedColumnFormula>
    </tableColumn>
    <tableColumn id="5" xr3:uid="{753D9A48-64FA-4DE6-B53B-8FD7F731C250}" name="FL">
      <calculatedColumnFormula>SUM(B$18)+((B$2*(C36*B$16)*B$4*B$5)/B$14)+((B$2*(B36*B$16)*B$4*B$7)/B$3)-((B$9*0.5*B$11*(30^2)*B$10*B$12)/2)</calculatedColumnFormula>
    </tableColumn>
    <tableColumn id="6" xr3:uid="{8B7C7C00-36FE-4670-BBDD-41B1DC6371C3}" name="RR">
      <calculatedColumnFormula>SUM(B$22-((B$2*(C35*B$16)*B$4*B$6)/B$14)-((B$2*(B35*B$16)*B$4*B$8)/B$3)-((B$9*0.5*B$11*(30^2)*B$10*B$13)/2))</calculatedColumnFormula>
    </tableColumn>
    <tableColumn id="7" xr3:uid="{A5B1C770-1713-4C1A-95DF-2AC1F02F3CD4}" name="RL">
      <calculatedColumnFormula>SUM(B$21+((B$2*(C35*B$16)*B$4*B$6)/B$14)-((B$2*(B35*B$16)*B$4*B$7)/B$3)-((B$9*0.5*B$11*(30^2)*B$10*B$13)/2))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854E9F32-2E4A-4FC8-8A48-04DC84C3A9C4}" name="Table11" displayName="Table11" ref="H37:L47" totalsRowShown="0">
  <autoFilter ref="H37:L47" xr:uid="{690F0FAA-1063-4637-979B-32B483916D6A}"/>
  <tableColumns count="5">
    <tableColumn id="1" xr3:uid="{4AC1B33F-3E82-40FC-B627-A1CE398ABBA3}" name="COG height (m)"/>
    <tableColumn id="2" xr3:uid="{84A91DD4-775B-466A-9733-CD9CD41CB8E4}" name="front right varying centre of gravity">
      <calculatedColumnFormula>SUM(B$19-((B$2*(C$82*B$16)*H38*B$5)/B$14)+((B$2*(B$82*B$16)*H38*B$8)/B$3)-((B$9*0.5*B$11*(30^2)*B$10*B$12)/2))</calculatedColumnFormula>
    </tableColumn>
    <tableColumn id="3" xr3:uid="{47BB487C-C7A6-42EC-96B2-984CC3C3DDB8}" name="front left varying centre of gravity">
      <calculatedColumnFormula>SUM(B$18)+((B$2*(C$82*B$16)*H38*B$5)/B$14)+((B$2*(B$82*B$16)*H38*B$7)/B$3)-((B$9*0.5*B$11*(30^2)*B$10*B$12)/2)</calculatedColumnFormula>
    </tableColumn>
    <tableColumn id="4" xr3:uid="{2D3890C5-5ED8-498F-85A2-5D88B85EB4F4}" name="rear right varying centre of gravity">
      <calculatedColumnFormula>SUM(B$22-((B$2*(C$82*B$16)*H38*B$6)/B$14)-((B$2*(B$82*B$16)*H38*B$8)/B$3)-((B$9*0.5*B$11*(30^2)*B$10*B$13)/2))</calculatedColumnFormula>
    </tableColumn>
    <tableColumn id="5" xr3:uid="{ABF9E5D4-C65D-4399-8286-D0B1385DBB4A}" name="rear left varying centre of gravity">
      <calculatedColumnFormula>SUM(B$21+((B$2*(C$82*B$16)*H38*B$6)/B$14)-((B$2*(B$82*B$16)*H38*B$7)/B$3)-((B$9*0.5*B$11*(30^2)*B$10*B$13)/2))</calculatedColumnFormula>
    </tableColumn>
  </tableColumns>
  <tableStyleInfo name="TableStyleLight2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CFD25FAE-9566-4B61-9F22-7C57030C278A}" name="Table17" displayName="Table17" ref="T13:W23" totalsRowShown="0">
  <autoFilter ref="T13:W23" xr:uid="{748F6839-3901-40F2-BD43-57DD955F5405}"/>
  <tableColumns count="4">
    <tableColumn id="1" xr3:uid="{51C6EB43-6FFC-4A00-A887-F516F37D58C0}" name="front right varying wheelbase">
      <calculatedColumnFormula>SUM(B$19-((B$2*(C$82*B$16)*B$4*B$5)/B$14)+((B$2*(B$82*B$16)*B$4*B$8)/S1)-((B$9*0.5*B$11*(30^2)*B$10*B$12)/2))</calculatedColumnFormula>
    </tableColumn>
    <tableColumn id="2" xr3:uid="{4C7E1E42-C648-4165-BA8B-0A18F73706DE}" name="front left varying wheelbase">
      <calculatedColumnFormula>SUM(B$18)+((B$2*(C$82*B$16)*B$4*B$5)/B$14)+((B$2*(B$82*B$16)*B$4*B$7)/#REF!)-((B$9*0.5*B$11*(30^2)*B$10*B$12)/2)</calculatedColumnFormula>
    </tableColumn>
    <tableColumn id="3" xr3:uid="{8132C5BD-5F10-4B6F-8EC9-7D1FBE1B3E8E}" name="rear right varying wheelbase" dataDxfId="1">
      <calculatedColumnFormula>SUM(B$22-((B$2*(C$82*B$16)*B$4*B$6)/B$14)-((B$2*(B$82*B$16)*B$4*B$8)/S2)-((B$9*0.5*B$11*(30^2)*B$10*B$13)/2))</calculatedColumnFormula>
    </tableColumn>
    <tableColumn id="4" xr3:uid="{C099A15B-F000-4886-A216-4C54CA4F330E}" name="rear left varying wheelbase" dataDxfId="0">
      <calculatedColumnFormula>SUM(B$21+((B$2*(C$82*B$16)*B$4*B$6)/B$14)-((B$2*(B$82*B$16)*B$4*B$7)/S2)-((B$9*0.5*B$11*(30^2)*B$10*B$13)/2))</calculatedColumnFormula>
    </tableColumn>
  </tableColumns>
  <tableStyleInfo name="TableStyleMedium1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DA0EB8DF-7038-441E-837E-C7E5F98163ED}" name="Table18" displayName="Table18" ref="T1:W12" totalsRowShown="0">
  <autoFilter ref="T1:W12" xr:uid="{67EF6C8D-1D15-43A8-8358-8A73CAB18005}"/>
  <tableColumns count="4">
    <tableColumn id="1" xr3:uid="{69CD57BA-CBF0-42F2-A063-1B34B0F8608B}" name="front right varying track"/>
    <tableColumn id="2" xr3:uid="{8CE4CFD8-82D9-42C0-A4A1-3AC7C04AF317}" name="front left varying track"/>
    <tableColumn id="3" xr3:uid="{64284A58-BE45-4B1C-B6CF-5CCF5D7422B9}" name="rear right varying track"/>
    <tableColumn id="4" xr3:uid="{252227DB-7932-4464-9369-F948BA036266}" name="rear left varying track">
      <calculatedColumnFormula>SUM(B$21+((B$2*(C$82*B$16)*B$4*B$6)/S1)-((B$2*(B$82*B$16)*B$4*B$7)/B$3)-((B$9*0.5*B$11*(30^2)*B$10*B$13)/2))</calculatedColumnFormula>
    </tableColumn>
  </tableColumns>
  <tableStyleInfo name="TableStyleMedium1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A1FAC7B-B3FE-4E3A-8F81-E9122A443AC1}" name="Table19" displayName="Table19" ref="S1:S12" totalsRowShown="0">
  <autoFilter ref="S1:S12" xr:uid="{D0595B2B-2AD7-485D-A9DA-F1626C049A55}"/>
  <tableColumns count="1">
    <tableColumn id="1" xr3:uid="{B25616CB-CC9D-4ED2-A3D8-EBD795F1F4C0}" name="wheel base/ track (m)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12" Type="http://schemas.openxmlformats.org/officeDocument/2006/relationships/table" Target="../tables/table10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ED527-1754-41EF-B6F5-C032819CF283}">
  <dimension ref="A1:W127"/>
  <sheetViews>
    <sheetView tabSelected="1" topLeftCell="G1" zoomScale="42" zoomScaleNormal="42" workbookViewId="0">
      <selection activeCell="N43" sqref="N43"/>
    </sheetView>
  </sheetViews>
  <sheetFormatPr defaultRowHeight="14.4" x14ac:dyDescent="0.3"/>
  <cols>
    <col min="1" max="1" width="56.21875" bestFit="1" customWidth="1"/>
    <col min="2" max="2" width="11.6640625" customWidth="1"/>
    <col min="3" max="3" width="32.77734375" bestFit="1" customWidth="1"/>
    <col min="4" max="4" width="39.33203125" bestFit="1" customWidth="1"/>
    <col min="5" max="5" width="51" bestFit="1" customWidth="1"/>
    <col min="6" max="6" width="46.109375" bestFit="1" customWidth="1"/>
    <col min="7" max="7" width="33" bestFit="1" customWidth="1"/>
    <col min="8" max="8" width="40.77734375" bestFit="1" customWidth="1"/>
    <col min="9" max="9" width="40" bestFit="1" customWidth="1"/>
    <col min="10" max="10" width="45.44140625" bestFit="1" customWidth="1"/>
    <col min="11" max="11" width="41.109375" bestFit="1" customWidth="1"/>
    <col min="12" max="12" width="45.33203125" bestFit="1" customWidth="1"/>
    <col min="14" max="14" width="34.77734375" bestFit="1" customWidth="1"/>
    <col min="15" max="15" width="27.21875" customWidth="1"/>
    <col min="16" max="16" width="43.33203125" bestFit="1" customWidth="1"/>
    <col min="17" max="17" width="41.88671875" bestFit="1" customWidth="1"/>
    <col min="18" max="18" width="42.21875" customWidth="1"/>
    <col min="19" max="19" width="40.5546875" customWidth="1"/>
    <col min="20" max="20" width="46.5546875" bestFit="1" customWidth="1"/>
    <col min="21" max="21" width="44.77734375" bestFit="1" customWidth="1"/>
    <col min="22" max="22" width="45.44140625" bestFit="1" customWidth="1"/>
    <col min="23" max="23" width="43.77734375" bestFit="1" customWidth="1"/>
  </cols>
  <sheetData>
    <row r="1" spans="1:23" ht="18" customHeight="1" x14ac:dyDescent="0.3">
      <c r="A1" t="s">
        <v>46</v>
      </c>
      <c r="B1" t="s">
        <v>47</v>
      </c>
      <c r="D1" t="s">
        <v>25</v>
      </c>
      <c r="E1" t="s">
        <v>22</v>
      </c>
      <c r="F1" t="s">
        <v>26</v>
      </c>
      <c r="H1" t="s">
        <v>72</v>
      </c>
      <c r="I1" t="s">
        <v>47</v>
      </c>
      <c r="K1" t="s">
        <v>55</v>
      </c>
      <c r="L1" t="s">
        <v>47</v>
      </c>
      <c r="N1" t="s">
        <v>71</v>
      </c>
      <c r="O1" t="s">
        <v>65</v>
      </c>
      <c r="P1" t="s">
        <v>66</v>
      </c>
      <c r="Q1" t="s">
        <v>67</v>
      </c>
      <c r="R1" t="s">
        <v>68</v>
      </c>
      <c r="S1" t="s">
        <v>44</v>
      </c>
      <c r="T1" t="s">
        <v>35</v>
      </c>
      <c r="U1" t="s">
        <v>36</v>
      </c>
      <c r="V1" t="s">
        <v>37</v>
      </c>
      <c r="W1" t="s">
        <v>38</v>
      </c>
    </row>
    <row r="2" spans="1:23" x14ac:dyDescent="0.3">
      <c r="A2" t="s">
        <v>0</v>
      </c>
      <c r="B2">
        <v>628</v>
      </c>
      <c r="D2">
        <v>0.1</v>
      </c>
      <c r="E2">
        <f t="shared" ref="E2:E16" si="0">((B$2)*(D2*9.81)*(B$4)/(B$3))</f>
        <v>79.208742857142866</v>
      </c>
      <c r="F2">
        <f t="shared" ref="F2:F16" si="1">((B$2)*(D2*9.81)*(B$4)/(B$14))</f>
        <v>136.904</v>
      </c>
      <c r="H2" t="s">
        <v>48</v>
      </c>
      <c r="I2" t="s">
        <v>49</v>
      </c>
      <c r="K2" t="s">
        <v>48</v>
      </c>
      <c r="L2" t="s">
        <v>52</v>
      </c>
      <c r="N2" t="s">
        <v>27</v>
      </c>
      <c r="O2" t="s">
        <v>56</v>
      </c>
      <c r="P2" t="s">
        <v>57</v>
      </c>
      <c r="Q2" t="s">
        <v>58</v>
      </c>
      <c r="R2" t="s">
        <v>59</v>
      </c>
    </row>
    <row r="3" spans="1:23" x14ac:dyDescent="0.3">
      <c r="A3" t="s">
        <v>1</v>
      </c>
      <c r="B3">
        <v>2.8</v>
      </c>
      <c r="D3">
        <v>0.2</v>
      </c>
      <c r="E3">
        <f t="shared" si="0"/>
        <v>158.41748571428573</v>
      </c>
      <c r="F3">
        <f t="shared" si="1"/>
        <v>273.80799999999999</v>
      </c>
      <c r="H3">
        <f t="shared" ref="H3:H17" si="2">((B$19)+(E2*B$8)-(B$25))</f>
        <v>1543.603572</v>
      </c>
      <c r="I3">
        <f t="shared" ref="I3:I17" si="3">(B$22)-(E2*B$8)-(B$26)</f>
        <v>1679.8598279999999</v>
      </c>
      <c r="K3">
        <f t="shared" ref="K3:K17" si="4">(B$19)-(F2*B$5)-(B$26)</f>
        <v>1473.2032399999998</v>
      </c>
      <c r="L3">
        <f t="shared" ref="L3:L17" si="5">(B$22)-(F2*B$6)-(B$26)</f>
        <v>1646.1129919999998</v>
      </c>
      <c r="N3">
        <v>0</v>
      </c>
      <c r="O3">
        <f t="shared" ref="O3:O33" si="6">(B$19)-((B$9)*(0.5)*(B$11)*(N3^2)*(B$10)*(B$12)/(2))</f>
        <v>1418.8046039999999</v>
      </c>
      <c r="P3">
        <f t="shared" ref="P3:P33" si="7">(B$18)-((B$9)*(0.5)*(B$11)*(N3^2)*(B$10)*(B$12)/(2))</f>
        <v>1476.7149960000002</v>
      </c>
      <c r="Q3">
        <f t="shared" ref="Q3:Q33" si="8">(B$22)-((B$9)*(0.5)*(B$11)*(N3^2)*(B$10)*(B$13)/(2))</f>
        <v>1599.928596</v>
      </c>
      <c r="R3">
        <f t="shared" ref="R3:R33" si="9">(B$21)-((B$9)*(0.5)*(B$11)*(N3^2)*(B$10)*(B$13)/(2))</f>
        <v>1665.2318040000002</v>
      </c>
      <c r="S3">
        <v>0.5</v>
      </c>
      <c r="T3">
        <f t="shared" ref="T3:T12" si="10">SUM(B$19-((B$2*(C$82*B$16)*B$4*B$5)/S3)+((B$2*(B$82*B$16)*B$4*B$8)/B$3)-((B$9*0.5*B$11*(30^2)*B$10*B$12)/2))</f>
        <v>-294.77914160997233</v>
      </c>
      <c r="U3">
        <f t="shared" ref="U3:U12" si="11">SUM(B$18)+((B$2*(C$82*B$16)*B$4*B$5)/S3)+((B$2*(B$82*B$16)*B$4*B$7)/B$3)-((B$9*0.5*B$11*(30^2)*B$10*B$12)/2)</f>
        <v>4202.4076976631814</v>
      </c>
      <c r="V3">
        <f t="shared" ref="V3:V12" si="12">SUM(B$22-((B$2*(C$82*B$16)*B$4*B$6)/S3)-((B$2*(B$82*B$16)*B$4*B$8)/B$3)-((B$9*0.5*B$11*(30^2)*B$10*B$13)/2))</f>
        <v>-1186.516751487995</v>
      </c>
      <c r="W3">
        <f t="shared" ref="W3:W12" si="13">SUM(B$21+((B$2*(C$82*B$16)*B$4*B$6)/S3)-((B$2*(B$82*B$16)*B$4*B$7)/B$3)-((B$9*0.5*B$11*(30^2)*B$10*B$13)/2))</f>
        <v>3849.0285954347864</v>
      </c>
    </row>
    <row r="4" spans="1:23" x14ac:dyDescent="0.3">
      <c r="A4" t="s">
        <v>2</v>
      </c>
      <c r="B4">
        <v>0.36</v>
      </c>
      <c r="D4">
        <v>0.3</v>
      </c>
      <c r="E4">
        <f t="shared" si="0"/>
        <v>237.62622857142858</v>
      </c>
      <c r="F4">
        <f t="shared" si="1"/>
        <v>410.71199999999993</v>
      </c>
      <c r="H4">
        <f t="shared" si="2"/>
        <v>1582.4158559999998</v>
      </c>
      <c r="I4">
        <f t="shared" si="3"/>
        <v>1641.047544</v>
      </c>
      <c r="K4">
        <f t="shared" si="4"/>
        <v>1408.8583599999999</v>
      </c>
      <c r="L4">
        <f t="shared" si="5"/>
        <v>1573.553872</v>
      </c>
      <c r="N4">
        <v>1</v>
      </c>
      <c r="O4">
        <f t="shared" si="6"/>
        <v>1418.9001447599999</v>
      </c>
      <c r="P4">
        <f t="shared" si="7"/>
        <v>1476.8105367600001</v>
      </c>
      <c r="Q4">
        <f t="shared" si="8"/>
        <v>1600.06053324</v>
      </c>
      <c r="R4">
        <f t="shared" si="9"/>
        <v>1665.3637412400003</v>
      </c>
      <c r="S4">
        <v>1</v>
      </c>
      <c r="T4">
        <f t="shared" si="10"/>
        <v>810.8392922680498</v>
      </c>
      <c r="U4">
        <f t="shared" si="11"/>
        <v>3096.7892637851587</v>
      </c>
      <c r="V4">
        <f t="shared" si="12"/>
        <v>60.244461182966461</v>
      </c>
      <c r="W4">
        <f t="shared" si="13"/>
        <v>2602.2673827638255</v>
      </c>
    </row>
    <row r="5" spans="1:23" x14ac:dyDescent="0.3">
      <c r="A5" t="s">
        <v>3</v>
      </c>
      <c r="B5">
        <v>0.47</v>
      </c>
      <c r="D5">
        <v>0.4</v>
      </c>
      <c r="E5">
        <f t="shared" si="0"/>
        <v>316.83497142857146</v>
      </c>
      <c r="F5">
        <f t="shared" si="1"/>
        <v>547.61599999999999</v>
      </c>
      <c r="H5">
        <f t="shared" si="2"/>
        <v>1621.2281399999999</v>
      </c>
      <c r="I5">
        <f t="shared" si="3"/>
        <v>1602.2352599999999</v>
      </c>
      <c r="K5">
        <f t="shared" si="4"/>
        <v>1344.5134800000001</v>
      </c>
      <c r="L5">
        <f t="shared" si="5"/>
        <v>1500.9947520000001</v>
      </c>
      <c r="N5">
        <v>2</v>
      </c>
      <c r="O5">
        <f t="shared" si="6"/>
        <v>1419.1867670399999</v>
      </c>
      <c r="P5">
        <f t="shared" si="7"/>
        <v>1477.0971590400002</v>
      </c>
      <c r="Q5">
        <f t="shared" si="8"/>
        <v>1600.45634496</v>
      </c>
      <c r="R5">
        <f t="shared" si="9"/>
        <v>1665.7595529600003</v>
      </c>
      <c r="S5">
        <v>1.5</v>
      </c>
      <c r="T5">
        <f t="shared" si="10"/>
        <v>1179.3787702273905</v>
      </c>
      <c r="U5">
        <f t="shared" si="11"/>
        <v>2728.249785825818</v>
      </c>
      <c r="V5">
        <f t="shared" si="12"/>
        <v>475.83153207328689</v>
      </c>
      <c r="W5">
        <f t="shared" si="13"/>
        <v>2186.6803118735047</v>
      </c>
    </row>
    <row r="6" spans="1:23" x14ac:dyDescent="0.3">
      <c r="A6" t="s">
        <v>4</v>
      </c>
      <c r="B6">
        <v>0.53</v>
      </c>
      <c r="D6">
        <v>0.5</v>
      </c>
      <c r="E6">
        <f t="shared" si="0"/>
        <v>396.04371428571426</v>
      </c>
      <c r="F6">
        <f t="shared" si="1"/>
        <v>684.51999999999987</v>
      </c>
      <c r="H6">
        <f t="shared" si="2"/>
        <v>1660.0404239999998</v>
      </c>
      <c r="I6">
        <f t="shared" si="3"/>
        <v>1563.4229759999998</v>
      </c>
      <c r="K6">
        <f t="shared" si="4"/>
        <v>1280.1686</v>
      </c>
      <c r="L6">
        <f t="shared" si="5"/>
        <v>1428.4356319999999</v>
      </c>
      <c r="N6">
        <v>3</v>
      </c>
      <c r="O6">
        <f t="shared" si="6"/>
        <v>1419.6644708399999</v>
      </c>
      <c r="P6">
        <f t="shared" si="7"/>
        <v>1477.5748628400002</v>
      </c>
      <c r="Q6">
        <f t="shared" si="8"/>
        <v>1601.1160311599999</v>
      </c>
      <c r="R6">
        <f t="shared" si="9"/>
        <v>1666.4192391600002</v>
      </c>
      <c r="S6">
        <v>2</v>
      </c>
      <c r="T6">
        <f t="shared" si="10"/>
        <v>1363.6485092070609</v>
      </c>
      <c r="U6">
        <f t="shared" si="11"/>
        <v>2543.9800468461476</v>
      </c>
      <c r="V6">
        <f t="shared" si="12"/>
        <v>683.62506751844717</v>
      </c>
      <c r="W6">
        <f t="shared" si="13"/>
        <v>1978.8867764283448</v>
      </c>
    </row>
    <row r="7" spans="1:23" x14ac:dyDescent="0.3">
      <c r="A7" t="s">
        <v>5</v>
      </c>
      <c r="B7">
        <v>0.51</v>
      </c>
      <c r="D7">
        <v>0.6</v>
      </c>
      <c r="E7">
        <f t="shared" si="0"/>
        <v>475.25245714285717</v>
      </c>
      <c r="F7">
        <f t="shared" si="1"/>
        <v>821.42399999999986</v>
      </c>
      <c r="H7">
        <f t="shared" si="2"/>
        <v>1698.8527079999999</v>
      </c>
      <c r="I7">
        <f t="shared" si="3"/>
        <v>1524.610692</v>
      </c>
      <c r="K7">
        <f t="shared" si="4"/>
        <v>1215.8237199999999</v>
      </c>
      <c r="L7">
        <f t="shared" si="5"/>
        <v>1355.876512</v>
      </c>
      <c r="N7">
        <v>4</v>
      </c>
      <c r="O7">
        <f t="shared" si="6"/>
        <v>1420.33325616</v>
      </c>
      <c r="P7">
        <f t="shared" si="7"/>
        <v>1478.2436481600002</v>
      </c>
      <c r="Q7">
        <f t="shared" si="8"/>
        <v>1602.03959184</v>
      </c>
      <c r="R7">
        <f t="shared" si="9"/>
        <v>1667.3427998400002</v>
      </c>
      <c r="S7">
        <v>2.5</v>
      </c>
      <c r="T7">
        <f t="shared" si="10"/>
        <v>1474.2103525948633</v>
      </c>
      <c r="U7">
        <f t="shared" si="11"/>
        <v>2433.4182034583455</v>
      </c>
      <c r="V7">
        <f t="shared" si="12"/>
        <v>808.30118878554345</v>
      </c>
      <c r="W7">
        <f t="shared" si="13"/>
        <v>1854.2106551612485</v>
      </c>
    </row>
    <row r="8" spans="1:23" x14ac:dyDescent="0.3">
      <c r="A8" t="s">
        <v>6</v>
      </c>
      <c r="B8">
        <v>0.49</v>
      </c>
      <c r="D8">
        <v>0.7</v>
      </c>
      <c r="E8">
        <f t="shared" si="0"/>
        <v>554.46119999999996</v>
      </c>
      <c r="F8">
        <f t="shared" si="1"/>
        <v>958.32799999999975</v>
      </c>
      <c r="H8">
        <f t="shared" si="2"/>
        <v>1737.664992</v>
      </c>
      <c r="I8">
        <f t="shared" si="3"/>
        <v>1485.7984079999999</v>
      </c>
      <c r="K8">
        <f t="shared" si="4"/>
        <v>1151.47884</v>
      </c>
      <c r="L8">
        <f t="shared" si="5"/>
        <v>1283.3173919999999</v>
      </c>
      <c r="N8">
        <v>5</v>
      </c>
      <c r="O8">
        <f t="shared" si="6"/>
        <v>1421.193123</v>
      </c>
      <c r="P8">
        <f t="shared" si="7"/>
        <v>1479.1035150000002</v>
      </c>
      <c r="Q8">
        <f t="shared" si="8"/>
        <v>1603.2270269999999</v>
      </c>
      <c r="R8">
        <f t="shared" si="9"/>
        <v>1668.5302350000002</v>
      </c>
      <c r="S8">
        <v>3</v>
      </c>
      <c r="T8">
        <f t="shared" si="10"/>
        <v>1547.9182481867313</v>
      </c>
      <c r="U8">
        <f t="shared" si="11"/>
        <v>2359.7103078664773</v>
      </c>
      <c r="V8">
        <f t="shared" si="12"/>
        <v>891.41860296360733</v>
      </c>
      <c r="W8">
        <f t="shared" si="13"/>
        <v>1771.0932409831846</v>
      </c>
    </row>
    <row r="9" spans="1:23" x14ac:dyDescent="0.3">
      <c r="A9" t="s">
        <v>7</v>
      </c>
      <c r="B9">
        <v>-0.62</v>
      </c>
      <c r="D9">
        <v>0.8</v>
      </c>
      <c r="E9">
        <f t="shared" si="0"/>
        <v>633.66994285714293</v>
      </c>
      <c r="F9">
        <f t="shared" si="1"/>
        <v>1095.232</v>
      </c>
      <c r="H9">
        <f t="shared" si="2"/>
        <v>1776.4772759999998</v>
      </c>
      <c r="I9">
        <f t="shared" si="3"/>
        <v>1446.986124</v>
      </c>
      <c r="K9">
        <f t="shared" si="4"/>
        <v>1087.1339600000001</v>
      </c>
      <c r="L9">
        <f t="shared" si="5"/>
        <v>1210.758272</v>
      </c>
      <c r="N9">
        <v>6</v>
      </c>
      <c r="O9">
        <f t="shared" si="6"/>
        <v>1422.2440713599999</v>
      </c>
      <c r="P9">
        <f t="shared" si="7"/>
        <v>1480.1544633600001</v>
      </c>
      <c r="Q9">
        <f t="shared" si="8"/>
        <v>1604.67833664</v>
      </c>
      <c r="R9">
        <f t="shared" si="9"/>
        <v>1669.9815446400003</v>
      </c>
      <c r="S9">
        <v>3.5</v>
      </c>
      <c r="T9">
        <f t="shared" si="10"/>
        <v>1600.5667450380656</v>
      </c>
      <c r="U9">
        <f t="shared" si="11"/>
        <v>2307.0618110151427</v>
      </c>
      <c r="V9">
        <f t="shared" si="12"/>
        <v>950.78818451936741</v>
      </c>
      <c r="W9">
        <f t="shared" si="13"/>
        <v>1711.7236594274245</v>
      </c>
    </row>
    <row r="10" spans="1:23" x14ac:dyDescent="0.3">
      <c r="A10" t="s">
        <v>8</v>
      </c>
      <c r="B10">
        <v>1.2</v>
      </c>
      <c r="D10">
        <v>0.9</v>
      </c>
      <c r="E10">
        <f t="shared" si="0"/>
        <v>712.87868571428578</v>
      </c>
      <c r="F10">
        <f t="shared" si="1"/>
        <v>1232.136</v>
      </c>
      <c r="H10">
        <f t="shared" si="2"/>
        <v>1815.2895599999999</v>
      </c>
      <c r="I10">
        <f t="shared" si="3"/>
        <v>1408.1738399999999</v>
      </c>
      <c r="K10">
        <f t="shared" si="4"/>
        <v>1022.78908</v>
      </c>
      <c r="L10">
        <f t="shared" si="5"/>
        <v>1138.1991519999999</v>
      </c>
      <c r="N10">
        <v>7</v>
      </c>
      <c r="O10">
        <f t="shared" si="6"/>
        <v>1423.4861012399999</v>
      </c>
      <c r="P10">
        <f t="shared" si="7"/>
        <v>1481.3964932400002</v>
      </c>
      <c r="Q10">
        <f t="shared" si="8"/>
        <v>1606.39352076</v>
      </c>
      <c r="R10">
        <f t="shared" si="9"/>
        <v>1671.6967287600003</v>
      </c>
      <c r="S10">
        <v>4</v>
      </c>
      <c r="T10">
        <f t="shared" si="10"/>
        <v>1640.0531176765664</v>
      </c>
      <c r="U10">
        <f t="shared" si="11"/>
        <v>2267.5754383766421</v>
      </c>
      <c r="V10">
        <f t="shared" si="12"/>
        <v>995.31537068618741</v>
      </c>
      <c r="W10">
        <f t="shared" si="13"/>
        <v>1667.1964732606045</v>
      </c>
    </row>
    <row r="11" spans="1:23" x14ac:dyDescent="0.3">
      <c r="A11" t="s">
        <v>9</v>
      </c>
      <c r="B11">
        <v>1.2230000000000001</v>
      </c>
      <c r="D11">
        <v>1</v>
      </c>
      <c r="E11">
        <f t="shared" si="0"/>
        <v>792.08742857142852</v>
      </c>
      <c r="F11">
        <f t="shared" si="1"/>
        <v>1369.0399999999997</v>
      </c>
      <c r="H11">
        <f t="shared" si="2"/>
        <v>1854.1018439999998</v>
      </c>
      <c r="I11">
        <f t="shared" si="3"/>
        <v>1369.3615559999998</v>
      </c>
      <c r="K11">
        <f t="shared" si="4"/>
        <v>958.44420000000002</v>
      </c>
      <c r="L11">
        <f t="shared" si="5"/>
        <v>1065.6400319999998</v>
      </c>
      <c r="N11">
        <v>8</v>
      </c>
      <c r="O11">
        <f t="shared" si="6"/>
        <v>1424.9192126399998</v>
      </c>
      <c r="P11">
        <f t="shared" si="7"/>
        <v>1482.8296046400001</v>
      </c>
      <c r="Q11">
        <f t="shared" si="8"/>
        <v>1608.3725793599999</v>
      </c>
      <c r="R11">
        <f t="shared" si="9"/>
        <v>1673.6757873600002</v>
      </c>
      <c r="S11">
        <v>4.5</v>
      </c>
      <c r="T11">
        <f t="shared" si="10"/>
        <v>1670.7647408398448</v>
      </c>
      <c r="U11">
        <f t="shared" si="11"/>
        <v>2236.8638152133635</v>
      </c>
      <c r="V11">
        <f t="shared" si="12"/>
        <v>1029.9476265937142</v>
      </c>
      <c r="W11">
        <f t="shared" si="13"/>
        <v>1632.5642173530778</v>
      </c>
    </row>
    <row r="12" spans="1:23" x14ac:dyDescent="0.3">
      <c r="A12" t="s">
        <v>10</v>
      </c>
      <c r="B12">
        <v>0.42</v>
      </c>
      <c r="D12">
        <v>1.1000000000000001</v>
      </c>
      <c r="E12">
        <f t="shared" si="0"/>
        <v>871.29617142857171</v>
      </c>
      <c r="F12">
        <f t="shared" si="1"/>
        <v>1505.9440000000002</v>
      </c>
      <c r="H12">
        <f t="shared" si="2"/>
        <v>1892.9141279999999</v>
      </c>
      <c r="I12">
        <f t="shared" si="3"/>
        <v>1330.549272</v>
      </c>
      <c r="K12">
        <f t="shared" si="4"/>
        <v>894.09932000000003</v>
      </c>
      <c r="L12">
        <f t="shared" si="5"/>
        <v>993.08091200000013</v>
      </c>
      <c r="N12">
        <v>9</v>
      </c>
      <c r="O12">
        <f t="shared" si="6"/>
        <v>1426.5434055599999</v>
      </c>
      <c r="P12">
        <f t="shared" si="7"/>
        <v>1484.4537975600001</v>
      </c>
      <c r="Q12">
        <f t="shared" si="8"/>
        <v>1610.61551244</v>
      </c>
      <c r="R12">
        <f t="shared" si="9"/>
        <v>1675.9187204400002</v>
      </c>
      <c r="S12">
        <v>5</v>
      </c>
      <c r="T12">
        <f t="shared" si="10"/>
        <v>1695.3340393704675</v>
      </c>
      <c r="U12">
        <f t="shared" si="11"/>
        <v>2212.2945166827408</v>
      </c>
      <c r="V12">
        <f t="shared" si="12"/>
        <v>1057.6534313197355</v>
      </c>
      <c r="W12">
        <f t="shared" si="13"/>
        <v>1604.8584126270564</v>
      </c>
    </row>
    <row r="13" spans="1:23" x14ac:dyDescent="0.3">
      <c r="A13" t="s">
        <v>11</v>
      </c>
      <c r="B13">
        <v>0.57999999999999996</v>
      </c>
      <c r="D13">
        <v>1.2</v>
      </c>
      <c r="E13">
        <f t="shared" si="0"/>
        <v>950.50491428571434</v>
      </c>
      <c r="F13">
        <f t="shared" si="1"/>
        <v>1642.8479999999997</v>
      </c>
      <c r="H13">
        <f t="shared" si="2"/>
        <v>1931.726412</v>
      </c>
      <c r="I13">
        <f t="shared" si="3"/>
        <v>1291.7369879999999</v>
      </c>
      <c r="K13">
        <f t="shared" si="4"/>
        <v>829.75443999999993</v>
      </c>
      <c r="L13">
        <f t="shared" si="5"/>
        <v>920.52179199999978</v>
      </c>
      <c r="N13">
        <v>10</v>
      </c>
      <c r="O13">
        <f t="shared" si="6"/>
        <v>1428.3586799999998</v>
      </c>
      <c r="P13">
        <f t="shared" si="7"/>
        <v>1486.2690720000001</v>
      </c>
      <c r="Q13">
        <f t="shared" si="8"/>
        <v>1613.1223199999999</v>
      </c>
      <c r="R13">
        <f t="shared" si="9"/>
        <v>1678.4255280000002</v>
      </c>
      <c r="T13" t="s">
        <v>31</v>
      </c>
      <c r="U13" t="s">
        <v>32</v>
      </c>
      <c r="V13" t="s">
        <v>33</v>
      </c>
      <c r="W13" t="s">
        <v>34</v>
      </c>
    </row>
    <row r="14" spans="1:23" x14ac:dyDescent="0.3">
      <c r="A14" t="s">
        <v>12</v>
      </c>
      <c r="B14">
        <v>1.62</v>
      </c>
      <c r="D14">
        <v>1.3</v>
      </c>
      <c r="E14">
        <f t="shared" si="0"/>
        <v>1029.7136571428573</v>
      </c>
      <c r="F14">
        <f t="shared" si="1"/>
        <v>1779.752</v>
      </c>
      <c r="H14">
        <f t="shared" si="2"/>
        <v>1970.5386959999998</v>
      </c>
      <c r="I14">
        <f t="shared" si="3"/>
        <v>1252.924704</v>
      </c>
      <c r="K14">
        <f t="shared" si="4"/>
        <v>765.40956000000006</v>
      </c>
      <c r="L14">
        <f t="shared" si="5"/>
        <v>847.96267200000011</v>
      </c>
      <c r="N14">
        <v>11</v>
      </c>
      <c r="O14">
        <f t="shared" si="6"/>
        <v>1430.3650359599999</v>
      </c>
      <c r="P14">
        <f t="shared" si="7"/>
        <v>1488.2754279600001</v>
      </c>
      <c r="Q14">
        <f t="shared" si="8"/>
        <v>1615.8930020400001</v>
      </c>
      <c r="R14">
        <f t="shared" si="9"/>
        <v>1681.1962100400003</v>
      </c>
    </row>
    <row r="15" spans="1:23" x14ac:dyDescent="0.3">
      <c r="A15" t="s">
        <v>13</v>
      </c>
      <c r="B15">
        <v>1.5</v>
      </c>
      <c r="D15">
        <v>1.4</v>
      </c>
      <c r="E15">
        <f t="shared" si="0"/>
        <v>1108.9223999999999</v>
      </c>
      <c r="F15">
        <f t="shared" si="1"/>
        <v>1916.6559999999995</v>
      </c>
      <c r="H15">
        <f t="shared" si="2"/>
        <v>2009.3509799999999</v>
      </c>
      <c r="I15">
        <f t="shared" si="3"/>
        <v>1214.1124199999999</v>
      </c>
      <c r="K15">
        <f t="shared" si="4"/>
        <v>701.06467999999995</v>
      </c>
      <c r="L15">
        <f t="shared" si="5"/>
        <v>775.40355199999999</v>
      </c>
      <c r="N15">
        <v>12</v>
      </c>
      <c r="O15">
        <f t="shared" si="6"/>
        <v>1432.5624734399998</v>
      </c>
      <c r="P15">
        <f t="shared" si="7"/>
        <v>1490.4728654400001</v>
      </c>
      <c r="Q15">
        <f t="shared" si="8"/>
        <v>1618.9275585600001</v>
      </c>
      <c r="R15">
        <f t="shared" si="9"/>
        <v>1684.2307665600003</v>
      </c>
      <c r="T15">
        <f t="shared" ref="T15:T24" si="14">SUM(B$19-((B$2*(C$82*B$16)*B$4*B$5)/B$14)+((B$2*(B$82*B$16)*B$4*B$8)/S3)-((B$9*0.5*B$11*(30^2)*B$10*B$12)/2))</f>
        <v>3127.6428268784834</v>
      </c>
      <c r="U15">
        <f t="shared" ref="U15:U24" si="15">SUM(B$18)+((B$2*(C$82*B$16)*B$4*B$5)/B$14)+((B$2*(B$82*B$16)*B$4*B$7)/S3)-((B$9*0.5*B$11*(30^2)*B$10*B$12)/2)</f>
        <v>4644.6094342194829</v>
      </c>
      <c r="V15">
        <f t="shared" ref="V15:V23" si="16">SUM(B$22-((B$2*(C$82*B$16)*B$4*B$6)/B$14)-((B$2*(B$82*B$16)*B$4*B$8)/S3)-((B$9*0.5*B$11*(30^2)*B$10*B$13)/2))</f>
        <v>-1356.2656284519303</v>
      </c>
      <c r="W15">
        <f t="shared" ref="W15:W23" si="17">SUM(B$21+((B$2*(C$82*B$16)*B$4*B$6)/B$14)-((B$2*(B$82*B$16)*B$4*B$7)/S3)-((B$9*0.5*B$11*(30^2)*B$10*B$13)/2))</f>
        <v>154.15376735396421</v>
      </c>
    </row>
    <row r="16" spans="1:23" x14ac:dyDescent="0.3">
      <c r="A16" t="s">
        <v>14</v>
      </c>
      <c r="B16">
        <v>9.81</v>
      </c>
      <c r="D16">
        <v>1.5</v>
      </c>
      <c r="E16">
        <f t="shared" si="0"/>
        <v>1188.131142857143</v>
      </c>
      <c r="F16">
        <f t="shared" si="1"/>
        <v>2053.56</v>
      </c>
      <c r="H16">
        <f t="shared" si="2"/>
        <v>2048.1632639999998</v>
      </c>
      <c r="I16">
        <f t="shared" si="3"/>
        <v>1175.3001360000001</v>
      </c>
      <c r="K16">
        <f t="shared" si="4"/>
        <v>636.71980000000019</v>
      </c>
      <c r="L16">
        <f t="shared" si="5"/>
        <v>702.84443200000021</v>
      </c>
      <c r="N16">
        <v>13</v>
      </c>
      <c r="O16">
        <f t="shared" si="6"/>
        <v>1434.9509924399999</v>
      </c>
      <c r="P16">
        <f t="shared" si="7"/>
        <v>1492.8613844400002</v>
      </c>
      <c r="Q16">
        <f t="shared" si="8"/>
        <v>1622.22598956</v>
      </c>
      <c r="R16">
        <f t="shared" si="9"/>
        <v>1687.5291975600003</v>
      </c>
      <c r="T16">
        <f t="shared" si="14"/>
        <v>1974.9768000694819</v>
      </c>
      <c r="U16">
        <f t="shared" si="15"/>
        <v>3444.895814479501</v>
      </c>
      <c r="V16">
        <f t="shared" si="16"/>
        <v>-203.59960164292852</v>
      </c>
      <c r="W16">
        <f t="shared" si="17"/>
        <v>1353.8673870939456</v>
      </c>
    </row>
    <row r="17" spans="1:23" x14ac:dyDescent="0.3">
      <c r="A17" t="s">
        <v>15</v>
      </c>
      <c r="B17">
        <f>B2*B16*B5</f>
        <v>2895.5196000000001</v>
      </c>
      <c r="H17">
        <f t="shared" si="2"/>
        <v>2086.9755479999999</v>
      </c>
      <c r="I17">
        <f t="shared" si="3"/>
        <v>1136.4878519999997</v>
      </c>
      <c r="K17">
        <f t="shared" si="4"/>
        <v>572.37491999999997</v>
      </c>
      <c r="L17">
        <f t="shared" si="5"/>
        <v>630.28531199999998</v>
      </c>
      <c r="N17">
        <v>14</v>
      </c>
      <c r="O17">
        <f t="shared" si="6"/>
        <v>1437.5305929599999</v>
      </c>
      <c r="P17">
        <f t="shared" si="7"/>
        <v>1495.4409849600002</v>
      </c>
      <c r="Q17">
        <f t="shared" si="8"/>
        <v>1625.7882950399999</v>
      </c>
      <c r="R17">
        <f t="shared" si="9"/>
        <v>1691.0915030400001</v>
      </c>
      <c r="T17">
        <f t="shared" si="14"/>
        <v>1590.754791133148</v>
      </c>
      <c r="U17">
        <f t="shared" si="15"/>
        <v>3044.9912745661741</v>
      </c>
      <c r="V17">
        <f t="shared" si="16"/>
        <v>180.62240729340544</v>
      </c>
      <c r="W17">
        <f t="shared" si="17"/>
        <v>1753.7719270072726</v>
      </c>
    </row>
    <row r="18" spans="1:23" x14ac:dyDescent="0.3">
      <c r="A18" t="s">
        <v>16</v>
      </c>
      <c r="B18">
        <f>B17*B7</f>
        <v>1476.7149960000002</v>
      </c>
      <c r="H18" t="s">
        <v>50</v>
      </c>
      <c r="I18" t="s">
        <v>51</v>
      </c>
      <c r="K18" t="s">
        <v>54</v>
      </c>
      <c r="L18" t="s">
        <v>53</v>
      </c>
      <c r="N18">
        <v>15</v>
      </c>
      <c r="O18">
        <f t="shared" si="6"/>
        <v>1440.301275</v>
      </c>
      <c r="P18">
        <f t="shared" si="7"/>
        <v>1498.2116670000003</v>
      </c>
      <c r="Q18">
        <f t="shared" si="8"/>
        <v>1629.6144749999999</v>
      </c>
      <c r="R18">
        <f t="shared" si="9"/>
        <v>1694.9176830000001</v>
      </c>
      <c r="T18">
        <f t="shared" si="14"/>
        <v>1398.643786664981</v>
      </c>
      <c r="U18">
        <f t="shared" si="15"/>
        <v>2845.0390046095104</v>
      </c>
      <c r="V18">
        <f t="shared" si="16"/>
        <v>372.73341176157237</v>
      </c>
      <c r="W18">
        <f t="shared" si="17"/>
        <v>1953.7241969639363</v>
      </c>
    </row>
    <row r="19" spans="1:23" x14ac:dyDescent="0.3">
      <c r="A19" t="s">
        <v>17</v>
      </c>
      <c r="B19">
        <f>B17-B18</f>
        <v>1418.8046039999999</v>
      </c>
      <c r="H19">
        <f t="shared" ref="H19:H33" si="18">(B$18)+(E2*B$7)-(B$25)</f>
        <v>1603.0981388571429</v>
      </c>
      <c r="I19">
        <f t="shared" ref="I19:I33" si="19">(B$21)-(E2*B$7)-(B$26)</f>
        <v>1743.5788611428575</v>
      </c>
      <c r="K19">
        <f t="shared" ref="K19:K33" si="20">(B$18)+(F2*B$5)-(B$25)</f>
        <v>1627.0465600000002</v>
      </c>
      <c r="L19">
        <f t="shared" ref="L19:L33" si="21">(B$21)+(F2*B$6)-(B$26)</f>
        <v>1856.5344400000004</v>
      </c>
      <c r="N19">
        <v>16</v>
      </c>
      <c r="O19">
        <f t="shared" si="6"/>
        <v>1443.26303856</v>
      </c>
      <c r="P19">
        <f t="shared" si="7"/>
        <v>1501.1734305600003</v>
      </c>
      <c r="Q19">
        <f t="shared" si="8"/>
        <v>1633.70452944</v>
      </c>
      <c r="R19">
        <f t="shared" si="9"/>
        <v>1699.0077374400003</v>
      </c>
      <c r="T19">
        <f t="shared" si="14"/>
        <v>1283.3771839840808</v>
      </c>
      <c r="U19">
        <f t="shared" si="15"/>
        <v>2725.0676426355121</v>
      </c>
      <c r="V19">
        <f t="shared" si="16"/>
        <v>488.00001444247255</v>
      </c>
      <c r="W19">
        <f t="shared" si="17"/>
        <v>2073.6955589379345</v>
      </c>
    </row>
    <row r="20" spans="1:23" x14ac:dyDescent="0.3">
      <c r="A20" t="s">
        <v>18</v>
      </c>
      <c r="B20">
        <f>B2*B16*B6</f>
        <v>3265.1604000000002</v>
      </c>
      <c r="H20">
        <f t="shared" si="18"/>
        <v>1643.4945977142859</v>
      </c>
      <c r="I20">
        <f t="shared" si="19"/>
        <v>1703.1824022857145</v>
      </c>
      <c r="K20">
        <f t="shared" si="20"/>
        <v>1691.3914400000001</v>
      </c>
      <c r="L20">
        <f t="shared" si="21"/>
        <v>1929.0935600000003</v>
      </c>
      <c r="N20">
        <v>17</v>
      </c>
      <c r="O20">
        <f t="shared" si="6"/>
        <v>1446.4158836399999</v>
      </c>
      <c r="P20">
        <f t="shared" si="7"/>
        <v>1504.3262756400002</v>
      </c>
      <c r="Q20">
        <f t="shared" si="8"/>
        <v>1638.05845836</v>
      </c>
      <c r="R20">
        <f t="shared" si="9"/>
        <v>1703.3616663600003</v>
      </c>
      <c r="T20">
        <f t="shared" si="14"/>
        <v>1206.532782196814</v>
      </c>
      <c r="U20">
        <f t="shared" si="15"/>
        <v>2645.0867346528466</v>
      </c>
      <c r="V20">
        <f t="shared" si="16"/>
        <v>564.84441622973941</v>
      </c>
      <c r="W20">
        <f t="shared" si="17"/>
        <v>2153.6764669205995</v>
      </c>
    </row>
    <row r="21" spans="1:23" x14ac:dyDescent="0.3">
      <c r="A21" t="s">
        <v>19</v>
      </c>
      <c r="B21">
        <f>B20*B7</f>
        <v>1665.2318040000002</v>
      </c>
      <c r="H21">
        <f t="shared" si="18"/>
        <v>1683.8910565714286</v>
      </c>
      <c r="I21">
        <f t="shared" si="19"/>
        <v>1662.7859434285717</v>
      </c>
      <c r="K21">
        <f t="shared" si="20"/>
        <v>1755.73632</v>
      </c>
      <c r="L21">
        <f t="shared" si="21"/>
        <v>2001.6526800000001</v>
      </c>
      <c r="N21">
        <v>18</v>
      </c>
      <c r="O21">
        <f t="shared" si="6"/>
        <v>1449.75981024</v>
      </c>
      <c r="P21">
        <f t="shared" si="7"/>
        <v>1507.6702022400002</v>
      </c>
      <c r="Q21">
        <f t="shared" si="8"/>
        <v>1642.67626176</v>
      </c>
      <c r="R21">
        <f t="shared" si="9"/>
        <v>1707.9794697600003</v>
      </c>
      <c r="T21">
        <f t="shared" si="14"/>
        <v>1151.6439237773377</v>
      </c>
      <c r="U21">
        <f t="shared" si="15"/>
        <v>2587.9575146652287</v>
      </c>
      <c r="V21">
        <f t="shared" si="16"/>
        <v>619.73327464921567</v>
      </c>
      <c r="W21">
        <f t="shared" si="17"/>
        <v>2210.8056869082179</v>
      </c>
    </row>
    <row r="22" spans="1:23" x14ac:dyDescent="0.3">
      <c r="A22" t="s">
        <v>20</v>
      </c>
      <c r="B22">
        <f>B20-B21</f>
        <v>1599.928596</v>
      </c>
      <c r="H22">
        <f t="shared" si="18"/>
        <v>1724.2875154285716</v>
      </c>
      <c r="I22">
        <f t="shared" si="19"/>
        <v>1622.3894845714287</v>
      </c>
      <c r="K22">
        <f t="shared" si="20"/>
        <v>1820.0812000000001</v>
      </c>
      <c r="L22">
        <f t="shared" si="21"/>
        <v>2074.2118</v>
      </c>
      <c r="N22">
        <v>19</v>
      </c>
      <c r="O22">
        <f t="shared" si="6"/>
        <v>1453.2948183599999</v>
      </c>
      <c r="P22">
        <f t="shared" si="7"/>
        <v>1511.2052103600001</v>
      </c>
      <c r="Q22">
        <f t="shared" si="8"/>
        <v>1647.5579396399999</v>
      </c>
      <c r="R22">
        <f t="shared" si="9"/>
        <v>1712.8611476400001</v>
      </c>
      <c r="T22">
        <f t="shared" si="14"/>
        <v>1110.4772799627306</v>
      </c>
      <c r="U22">
        <f t="shared" si="15"/>
        <v>2545.110599674515</v>
      </c>
      <c r="V22">
        <f t="shared" si="16"/>
        <v>660.89991846382281</v>
      </c>
      <c r="W22">
        <f t="shared" si="17"/>
        <v>2253.6526018989316</v>
      </c>
    </row>
    <row r="23" spans="1:23" x14ac:dyDescent="0.3">
      <c r="A23" t="s">
        <v>28</v>
      </c>
      <c r="B23">
        <v>1.5</v>
      </c>
      <c r="H23">
        <f t="shared" si="18"/>
        <v>1764.6839742857144</v>
      </c>
      <c r="I23">
        <f t="shared" si="19"/>
        <v>1581.993025714286</v>
      </c>
      <c r="K23">
        <f t="shared" si="20"/>
        <v>1884.4260800000002</v>
      </c>
      <c r="L23">
        <f t="shared" si="21"/>
        <v>2146.7709199999999</v>
      </c>
      <c r="N23">
        <v>20</v>
      </c>
      <c r="O23">
        <f t="shared" si="6"/>
        <v>1457.020908</v>
      </c>
      <c r="P23">
        <f t="shared" si="7"/>
        <v>1514.9313000000002</v>
      </c>
      <c r="Q23">
        <f t="shared" si="8"/>
        <v>1652.7034919999999</v>
      </c>
      <c r="R23">
        <f t="shared" si="9"/>
        <v>1718.0067000000001</v>
      </c>
      <c r="T23">
        <f t="shared" si="14"/>
        <v>1078.4587792180362</v>
      </c>
      <c r="U23">
        <f t="shared" si="15"/>
        <v>2511.7852213484043</v>
      </c>
      <c r="V23">
        <f t="shared" si="16"/>
        <v>692.91841920851732</v>
      </c>
      <c r="W23">
        <f t="shared" si="17"/>
        <v>2286.9779802250423</v>
      </c>
    </row>
    <row r="24" spans="1:23" x14ac:dyDescent="0.3">
      <c r="A24" t="s">
        <v>21</v>
      </c>
      <c r="B24">
        <f>B9*((B11*30^2*1.2)/2)</f>
        <v>-409.46039999999999</v>
      </c>
      <c r="H24">
        <f t="shared" si="18"/>
        <v>1805.0804331428574</v>
      </c>
      <c r="I24">
        <f t="shared" si="19"/>
        <v>1541.596566857143</v>
      </c>
      <c r="K24">
        <f t="shared" si="20"/>
        <v>1948.7709600000001</v>
      </c>
      <c r="L24">
        <f t="shared" si="21"/>
        <v>2219.3300400000003</v>
      </c>
      <c r="N24">
        <v>21</v>
      </c>
      <c r="O24">
        <f t="shared" si="6"/>
        <v>1460.9380791599999</v>
      </c>
      <c r="P24">
        <f t="shared" si="7"/>
        <v>1518.8484711600001</v>
      </c>
      <c r="Q24">
        <f t="shared" si="8"/>
        <v>1658.11291884</v>
      </c>
      <c r="R24">
        <f t="shared" si="9"/>
        <v>1723.4161268400003</v>
      </c>
      <c r="T24">
        <f t="shared" si="14"/>
        <v>1052.8439786222805</v>
      </c>
      <c r="U24">
        <f t="shared" si="15"/>
        <v>2485.1249186875161</v>
      </c>
      <c r="V24">
        <f>SUM(B$22-((B$2*(C$82*B$16)*B$4*B$6)/B$14)-((B$2*(B$82*B$16)*B$4*B$8)/S12)-((B$9*0.5*B$11*(30^2)*B$10*B$13)/2))</f>
        <v>718.5332198042729</v>
      </c>
      <c r="W24">
        <f>SUM(B$21+((B$2*(C$82*B$16)*B$4*B$6)/B$14)-((B$2*(B$82*B$16)*B$4*B$7)/S12)-((B$9*0.5*B$11*(30^2)*B$10*B$13)/2))</f>
        <v>2313.6382828859305</v>
      </c>
    </row>
    <row r="25" spans="1:23" x14ac:dyDescent="0.3">
      <c r="A25" t="s">
        <v>23</v>
      </c>
      <c r="B25">
        <f>((B9)*(0.5)*(B11)*(30^2)*(B10)*(B12)/(2))</f>
        <v>-85.986684000000011</v>
      </c>
      <c r="H25">
        <f t="shared" si="18"/>
        <v>1845.4768920000001</v>
      </c>
      <c r="I25">
        <f t="shared" si="19"/>
        <v>1501.2001080000002</v>
      </c>
      <c r="K25">
        <f t="shared" si="20"/>
        <v>2013.1158399999999</v>
      </c>
      <c r="L25">
        <f t="shared" si="21"/>
        <v>2291.8891600000002</v>
      </c>
      <c r="N25">
        <v>22</v>
      </c>
      <c r="O25">
        <f t="shared" si="6"/>
        <v>1465.04633184</v>
      </c>
      <c r="P25">
        <f t="shared" si="7"/>
        <v>1522.9567238400002</v>
      </c>
      <c r="Q25">
        <f t="shared" si="8"/>
        <v>1663.7862201599999</v>
      </c>
      <c r="R25">
        <f t="shared" si="9"/>
        <v>1729.0894281600001</v>
      </c>
    </row>
    <row r="26" spans="1:23" x14ac:dyDescent="0.3">
      <c r="A26" t="s">
        <v>24</v>
      </c>
      <c r="B26">
        <f>((B9)*(0.5)*(B11)*(30^2)*(B10)*(B13))/(2)</f>
        <v>-118.743516</v>
      </c>
      <c r="H26">
        <f t="shared" si="18"/>
        <v>1885.8733508571431</v>
      </c>
      <c r="I26">
        <f t="shared" si="19"/>
        <v>1460.8036491428575</v>
      </c>
      <c r="K26">
        <f t="shared" si="20"/>
        <v>2077.46072</v>
      </c>
      <c r="L26">
        <f t="shared" si="21"/>
        <v>2364.4482800000001</v>
      </c>
      <c r="N26">
        <v>23</v>
      </c>
      <c r="O26">
        <f t="shared" si="6"/>
        <v>1469.34566604</v>
      </c>
      <c r="P26">
        <f t="shared" si="7"/>
        <v>1527.2560580400002</v>
      </c>
      <c r="Q26">
        <f t="shared" si="8"/>
        <v>1669.7233959600001</v>
      </c>
      <c r="R26">
        <f t="shared" si="9"/>
        <v>1735.0266039600003</v>
      </c>
    </row>
    <row r="27" spans="1:23" x14ac:dyDescent="0.3">
      <c r="H27">
        <f t="shared" si="18"/>
        <v>1926.2698097142859</v>
      </c>
      <c r="I27">
        <f t="shared" si="19"/>
        <v>1420.4071902857145</v>
      </c>
      <c r="K27">
        <f t="shared" si="20"/>
        <v>2141.8056000000001</v>
      </c>
      <c r="L27">
        <f t="shared" si="21"/>
        <v>2437.0074000000004</v>
      </c>
      <c r="N27">
        <v>24</v>
      </c>
      <c r="O27">
        <f t="shared" si="6"/>
        <v>1473.8360817599998</v>
      </c>
      <c r="P27">
        <f t="shared" si="7"/>
        <v>1531.7464737600001</v>
      </c>
      <c r="Q27">
        <f t="shared" si="8"/>
        <v>1675.92444624</v>
      </c>
      <c r="R27">
        <f t="shared" si="9"/>
        <v>1741.2276542400002</v>
      </c>
    </row>
    <row r="28" spans="1:23" x14ac:dyDescent="0.3">
      <c r="H28">
        <f t="shared" si="18"/>
        <v>1966.6662685714286</v>
      </c>
      <c r="I28">
        <f t="shared" si="19"/>
        <v>1380.0107314285717</v>
      </c>
      <c r="K28">
        <f t="shared" si="20"/>
        <v>2206.1504799999998</v>
      </c>
      <c r="L28">
        <f t="shared" si="21"/>
        <v>2509.5665199999999</v>
      </c>
      <c r="N28">
        <v>25</v>
      </c>
      <c r="O28">
        <f t="shared" si="6"/>
        <v>1478.5175789999998</v>
      </c>
      <c r="P28">
        <f t="shared" si="7"/>
        <v>1536.4279710000001</v>
      </c>
      <c r="Q28">
        <f t="shared" si="8"/>
        <v>1682.389371</v>
      </c>
      <c r="R28">
        <f t="shared" si="9"/>
        <v>1747.6925790000003</v>
      </c>
    </row>
    <row r="29" spans="1:23" x14ac:dyDescent="0.3">
      <c r="H29">
        <f t="shared" si="18"/>
        <v>2007.0627274285716</v>
      </c>
      <c r="I29">
        <f t="shared" si="19"/>
        <v>1339.6142725714287</v>
      </c>
      <c r="K29">
        <f t="shared" si="20"/>
        <v>2270.4953600000003</v>
      </c>
      <c r="L29">
        <f t="shared" si="21"/>
        <v>2582.1256400000007</v>
      </c>
      <c r="N29">
        <v>26</v>
      </c>
      <c r="O29">
        <f t="shared" si="6"/>
        <v>1483.39015776</v>
      </c>
      <c r="P29">
        <f t="shared" si="7"/>
        <v>1541.3005497600002</v>
      </c>
      <c r="Q29">
        <f t="shared" si="8"/>
        <v>1689.1181702399999</v>
      </c>
      <c r="R29">
        <f t="shared" si="9"/>
        <v>1754.4213782400002</v>
      </c>
    </row>
    <row r="30" spans="1:23" x14ac:dyDescent="0.3">
      <c r="H30">
        <f t="shared" si="18"/>
        <v>2047.4591862857144</v>
      </c>
      <c r="I30">
        <f t="shared" si="19"/>
        <v>1299.217813714286</v>
      </c>
      <c r="K30">
        <f t="shared" si="20"/>
        <v>2334.84024</v>
      </c>
      <c r="L30">
        <f t="shared" si="21"/>
        <v>2654.6847600000001</v>
      </c>
      <c r="N30">
        <v>27</v>
      </c>
      <c r="O30">
        <f t="shared" si="6"/>
        <v>1488.45381804</v>
      </c>
      <c r="P30">
        <f t="shared" si="7"/>
        <v>1546.3642100400002</v>
      </c>
      <c r="Q30">
        <f t="shared" si="8"/>
        <v>1696.11084396</v>
      </c>
      <c r="R30">
        <f t="shared" si="9"/>
        <v>1761.4140519600003</v>
      </c>
    </row>
    <row r="31" spans="1:23" x14ac:dyDescent="0.3">
      <c r="H31">
        <f t="shared" si="18"/>
        <v>2087.8556451428576</v>
      </c>
      <c r="I31">
        <f t="shared" si="19"/>
        <v>1258.821354857143</v>
      </c>
      <c r="K31">
        <f t="shared" si="20"/>
        <v>2399.1851200000001</v>
      </c>
      <c r="L31">
        <f t="shared" si="21"/>
        <v>2727.2438800000004</v>
      </c>
      <c r="N31">
        <v>28</v>
      </c>
      <c r="O31">
        <f t="shared" si="6"/>
        <v>1493.7085598399999</v>
      </c>
      <c r="P31">
        <f t="shared" si="7"/>
        <v>1551.6189518400001</v>
      </c>
      <c r="Q31">
        <f t="shared" si="8"/>
        <v>1703.36739216</v>
      </c>
      <c r="R31">
        <f t="shared" si="9"/>
        <v>1768.6706001600003</v>
      </c>
    </row>
    <row r="32" spans="1:23" x14ac:dyDescent="0.3">
      <c r="H32">
        <f t="shared" si="18"/>
        <v>2128.2521040000001</v>
      </c>
      <c r="I32">
        <f t="shared" si="19"/>
        <v>1218.4248960000002</v>
      </c>
      <c r="K32">
        <f t="shared" si="20"/>
        <v>2463.5299999999997</v>
      </c>
      <c r="L32">
        <f t="shared" si="21"/>
        <v>2799.8029999999999</v>
      </c>
      <c r="N32">
        <v>29</v>
      </c>
      <c r="O32">
        <f t="shared" si="6"/>
        <v>1499.15438316</v>
      </c>
      <c r="P32">
        <f t="shared" si="7"/>
        <v>1557.0647751600002</v>
      </c>
      <c r="Q32">
        <f t="shared" si="8"/>
        <v>1710.8878148399999</v>
      </c>
      <c r="R32">
        <f t="shared" si="9"/>
        <v>1776.1910228400002</v>
      </c>
    </row>
    <row r="33" spans="1:18" x14ac:dyDescent="0.3">
      <c r="H33">
        <f t="shared" si="18"/>
        <v>2168.6485628571431</v>
      </c>
      <c r="I33">
        <f t="shared" si="19"/>
        <v>1178.0284371428575</v>
      </c>
      <c r="K33">
        <f t="shared" si="20"/>
        <v>2527.8748799999998</v>
      </c>
      <c r="L33">
        <f t="shared" si="21"/>
        <v>2872.3621200000002</v>
      </c>
      <c r="N33">
        <v>30</v>
      </c>
      <c r="O33">
        <f t="shared" si="6"/>
        <v>1504.7912879999999</v>
      </c>
      <c r="P33">
        <f t="shared" si="7"/>
        <v>1562.7016800000001</v>
      </c>
      <c r="Q33">
        <f t="shared" si="8"/>
        <v>1718.672112</v>
      </c>
      <c r="R33">
        <f t="shared" si="9"/>
        <v>1783.9753200000002</v>
      </c>
    </row>
    <row r="35" spans="1:18" x14ac:dyDescent="0.3">
      <c r="A35" t="s">
        <v>64</v>
      </c>
      <c r="B35" t="s">
        <v>69</v>
      </c>
      <c r="C35" t="s">
        <v>70</v>
      </c>
      <c r="D35" t="s">
        <v>65</v>
      </c>
      <c r="E35" t="s">
        <v>66</v>
      </c>
      <c r="F35" t="s">
        <v>67</v>
      </c>
      <c r="G35" t="s">
        <v>68</v>
      </c>
    </row>
    <row r="36" spans="1:18" x14ac:dyDescent="0.3">
      <c r="A36" t="s">
        <v>45</v>
      </c>
      <c r="B36" t="s">
        <v>29</v>
      </c>
      <c r="C36" t="s">
        <v>30</v>
      </c>
      <c r="D36" t="s">
        <v>60</v>
      </c>
      <c r="E36" t="s">
        <v>61</v>
      </c>
      <c r="F36" t="s">
        <v>62</v>
      </c>
      <c r="G36" t="s">
        <v>63</v>
      </c>
    </row>
    <row r="37" spans="1:18" x14ac:dyDescent="0.3">
      <c r="A37">
        <v>0</v>
      </c>
      <c r="B37">
        <f t="shared" ref="B37:B69" si="22">SIN(RADIANS(A37))*B$23</f>
        <v>0</v>
      </c>
      <c r="C37">
        <v>0</v>
      </c>
      <c r="D37">
        <v>0</v>
      </c>
      <c r="E37">
        <v>0</v>
      </c>
      <c r="F37">
        <v>0</v>
      </c>
      <c r="G37">
        <v>0</v>
      </c>
      <c r="H37" t="s">
        <v>43</v>
      </c>
      <c r="I37" t="s">
        <v>39</v>
      </c>
      <c r="J37" t="s">
        <v>40</v>
      </c>
      <c r="K37" t="s">
        <v>41</v>
      </c>
      <c r="L37" t="s">
        <v>42</v>
      </c>
    </row>
    <row r="38" spans="1:18" x14ac:dyDescent="0.3">
      <c r="A38">
        <v>1</v>
      </c>
      <c r="B38">
        <f t="shared" si="22"/>
        <v>2.6178609655925267E-2</v>
      </c>
      <c r="C38">
        <f t="shared" ref="C38:C69" si="23">COS(RADIANS(A38))*(B$23)</f>
        <v>1.499771542734587</v>
      </c>
      <c r="D38">
        <f t="shared" ref="D38:D70" si="24">SUM(B$19-((B$2*(C38*B$16)*B$4*B$5)/B$14)+((B$2*(B38*B$16)*B$4*B$8)/B$3)-((B$9*0.5*B$11*(30^2)*B$10*B$12)/2))</f>
        <v>549.92560488019046</v>
      </c>
      <c r="E38">
        <f t="shared" ref="E38:E70" si="25">SUM(B$18)+((B$2*(C38*B$16)*B$4*B$5)/B$14)+((B$2*(B38*B$16)*B$4*B$7)/B$3)-((B$9*0.5*B$11*(30^2)*B$10*B$12)/2)</f>
        <v>2538.3031107257466</v>
      </c>
      <c r="F38">
        <f>SUM(B$22-((B$2*(C37*B$16)*B$4*B$6)/B$14)-((B$2*(B37*B$16)*B$4*B$8)/B$3)-((B$9*0.5*B$11*(30^2)*B$10*B$13)/2))</f>
        <v>1718.672112</v>
      </c>
      <c r="G38">
        <f t="shared" ref="G38:G70" si="26">SUM(B$21+((B$2*(C37*B$16)*B$4*B$6)/B$14)-((B$2*(B37*B$16)*B$4*B$7)/B$3)-((B$9*0.5*B$11*(30^2)*B$10*B$13)/2))</f>
        <v>1783.9753200000002</v>
      </c>
      <c r="H38">
        <v>0.1</v>
      </c>
      <c r="I38">
        <f t="shared" ref="I38:I47" si="27">SUM(B$19-((B$2*(C$82*B$16)*H38*B$5)/B$14)+((B$2*(B$82*B$16)*H38*B$8)/B$3)-((B$9*0.5*B$11*(30^2)*B$10*B$12)/2))</f>
        <v>1429.565155612931</v>
      </c>
      <c r="J38">
        <f t="shared" ref="J38:J47" si="28">SUM(B$18)+((B$2*(C$82*B$16)*H38*B$5)/B$14)+((B$2*(B$82*B$16)*H38*B$7)/B$3)-((B$9*0.5*B$11*(30^2)*B$10*B$12)/2)</f>
        <v>1871.2988090685158</v>
      </c>
      <c r="K38">
        <f t="shared" ref="K38:K47" si="29">SUM(B$22-((B$2*(C$82*B$16)*H38*B$6)/B$14)-((B$2*(B$82*B$16)*H38*B$8)/B$3)-((B$9*0.5*B$11*(30^2)*B$10*B$13)/2))</f>
        <v>1390.5409661722226</v>
      </c>
      <c r="L38">
        <f t="shared" ref="L38:L47" si="30">SUM(B$21+((B$2*(C$82*B$16)*H38*B$6)/B$14)-((B$2*(B$82*B$16)*H38*B$7)/B$3)-((B$9*0.5*B$11*(30^2)*B$10*B$13)/2))</f>
        <v>1878.7354691463308</v>
      </c>
    </row>
    <row r="39" spans="1:18" x14ac:dyDescent="0.3">
      <c r="A39">
        <v>2</v>
      </c>
      <c r="B39">
        <f t="shared" si="22"/>
        <v>5.234924505375145E-2</v>
      </c>
      <c r="C39">
        <f t="shared" si="23"/>
        <v>1.4990862405286436</v>
      </c>
      <c r="D39">
        <f t="shared" si="24"/>
        <v>560.52398309745092</v>
      </c>
      <c r="E39">
        <f t="shared" si="25"/>
        <v>2548.4341638048304</v>
      </c>
      <c r="F39">
        <f t="shared" ref="F39:F70" si="31">SUM(B$22-((B$2*(C38*B$16)*B$4*B$6)/B$14)-((B$2*(B38*B$16)*B$4*B$8)/B$3)-((B$9*0.5*B$11*(30^2)*B$10*B$13)/2))</f>
        <v>620.29056225445061</v>
      </c>
      <c r="G39">
        <f t="shared" si="26"/>
        <v>2861.6211221396125</v>
      </c>
      <c r="H39">
        <v>0.2</v>
      </c>
      <c r="I39">
        <f t="shared" si="27"/>
        <v>1354.3390232258623</v>
      </c>
      <c r="J39">
        <f t="shared" si="28"/>
        <v>2179.8959381370314</v>
      </c>
      <c r="K39">
        <f t="shared" si="29"/>
        <v>1062.4098203444451</v>
      </c>
      <c r="L39">
        <f t="shared" si="30"/>
        <v>1973.4956182926617</v>
      </c>
    </row>
    <row r="40" spans="1:18" x14ac:dyDescent="0.3">
      <c r="A40">
        <v>3</v>
      </c>
      <c r="B40">
        <f t="shared" si="22"/>
        <v>7.8503934364415745E-2</v>
      </c>
      <c r="C40">
        <f t="shared" si="23"/>
        <v>1.4979443021318608</v>
      </c>
      <c r="D40">
        <f t="shared" si="24"/>
        <v>571.40999428310727</v>
      </c>
      <c r="E40">
        <f t="shared" si="25"/>
        <v>2558.2649532203432</v>
      </c>
      <c r="F40">
        <f t="shared" si="31"/>
        <v>610.63039016921482</v>
      </c>
      <c r="G40">
        <f t="shared" si="26"/>
        <v>2850.5518629285039</v>
      </c>
      <c r="H40">
        <v>0.3</v>
      </c>
      <c r="I40">
        <f t="shared" si="27"/>
        <v>1279.1128908387934</v>
      </c>
      <c r="J40">
        <f t="shared" si="28"/>
        <v>2488.493067205547</v>
      </c>
      <c r="K40">
        <f t="shared" si="29"/>
        <v>734.27867451666771</v>
      </c>
      <c r="L40">
        <f t="shared" si="30"/>
        <v>2068.2557674389918</v>
      </c>
    </row>
    <row r="41" spans="1:18" x14ac:dyDescent="0.3">
      <c r="A41">
        <v>4</v>
      </c>
      <c r="B41">
        <f t="shared" si="22"/>
        <v>0.10463471061618795</v>
      </c>
      <c r="C41">
        <f t="shared" si="23"/>
        <v>1.4963460753897362</v>
      </c>
      <c r="D41">
        <f t="shared" si="24"/>
        <v>582.58032245269749</v>
      </c>
      <c r="E41">
        <f t="shared" si="25"/>
        <v>2567.7924844185941</v>
      </c>
      <c r="F41">
        <f t="shared" si="31"/>
        <v>601.30773832628984</v>
      </c>
      <c r="G41">
        <f t="shared" si="26"/>
        <v>2839.1577141702601</v>
      </c>
      <c r="H41">
        <v>0.4</v>
      </c>
      <c r="I41">
        <f t="shared" si="27"/>
        <v>1203.8867584517247</v>
      </c>
      <c r="J41">
        <f t="shared" si="28"/>
        <v>2797.0901962740622</v>
      </c>
      <c r="K41">
        <f t="shared" si="29"/>
        <v>406.14752868889013</v>
      </c>
      <c r="L41">
        <f t="shared" si="30"/>
        <v>2163.0159165853233</v>
      </c>
    </row>
    <row r="42" spans="1:18" x14ac:dyDescent="0.3">
      <c r="A42">
        <v>5</v>
      </c>
      <c r="B42">
        <f t="shared" si="22"/>
        <v>0.13073361412148726</v>
      </c>
      <c r="C42">
        <f t="shared" si="23"/>
        <v>1.4942920471376184</v>
      </c>
      <c r="D42">
        <f t="shared" si="24"/>
        <v>594.03156501605179</v>
      </c>
      <c r="E42">
        <f t="shared" si="25"/>
        <v>2577.0138552212866</v>
      </c>
      <c r="F42">
        <f t="shared" si="31"/>
        <v>592.32544649573765</v>
      </c>
      <c r="G42">
        <f t="shared" si="26"/>
        <v>2827.4421466329709</v>
      </c>
      <c r="H42">
        <v>0.5</v>
      </c>
      <c r="I42">
        <f t="shared" si="27"/>
        <v>1128.6606260646558</v>
      </c>
      <c r="J42">
        <f t="shared" si="28"/>
        <v>3105.6873253425779</v>
      </c>
      <c r="K42">
        <f t="shared" si="29"/>
        <v>78.016382861113016</v>
      </c>
      <c r="L42">
        <f t="shared" si="30"/>
        <v>2257.7760657316535</v>
      </c>
    </row>
    <row r="43" spans="1:18" x14ac:dyDescent="0.3">
      <c r="A43">
        <v>6</v>
      </c>
      <c r="B43">
        <f t="shared" si="22"/>
        <v>0.15679269490148021</v>
      </c>
      <c r="C43">
        <f t="shared" si="23"/>
        <v>1.4917828430524098</v>
      </c>
      <c r="D43">
        <f t="shared" si="24"/>
        <v>605.76023381375467</v>
      </c>
      <c r="E43">
        <f t="shared" si="25"/>
        <v>2585.9262567095434</v>
      </c>
      <c r="F43">
        <f t="shared" si="31"/>
        <v>583.68625077066304</v>
      </c>
      <c r="G43">
        <f t="shared" si="26"/>
        <v>2815.4087289919985</v>
      </c>
      <c r="H43">
        <v>0.6</v>
      </c>
      <c r="I43">
        <f t="shared" si="27"/>
        <v>1053.4344936775869</v>
      </c>
      <c r="J43">
        <f t="shared" si="28"/>
        <v>3414.2844544110935</v>
      </c>
      <c r="K43">
        <f t="shared" si="29"/>
        <v>-250.11476296666456</v>
      </c>
      <c r="L43">
        <f t="shared" si="30"/>
        <v>2352.5362148779841</v>
      </c>
    </row>
    <row r="44" spans="1:18" x14ac:dyDescent="0.3">
      <c r="A44">
        <v>7</v>
      </c>
      <c r="B44">
        <f t="shared" si="22"/>
        <v>0.18280401510772121</v>
      </c>
      <c r="C44">
        <f t="shared" si="23"/>
        <v>1.4888192274619829</v>
      </c>
      <c r="D44">
        <f t="shared" si="24"/>
        <v>617.76275617967167</v>
      </c>
      <c r="E44">
        <f t="shared" si="25"/>
        <v>2594.5269740795356</v>
      </c>
      <c r="F44">
        <f t="shared" si="31"/>
        <v>575.39278273377431</v>
      </c>
      <c r="G44">
        <f t="shared" si="26"/>
        <v>2803.0611267429281</v>
      </c>
      <c r="H44">
        <v>0.7</v>
      </c>
      <c r="I44">
        <f t="shared" si="27"/>
        <v>978.20836129051827</v>
      </c>
      <c r="J44">
        <f t="shared" si="28"/>
        <v>3722.8815834796092</v>
      </c>
      <c r="K44">
        <f t="shared" si="29"/>
        <v>-578.24590879444168</v>
      </c>
      <c r="L44">
        <f t="shared" si="30"/>
        <v>2447.2963640243142</v>
      </c>
    </row>
    <row r="45" spans="1:18" x14ac:dyDescent="0.3">
      <c r="A45">
        <v>8</v>
      </c>
      <c r="B45">
        <f t="shared" si="22"/>
        <v>0.20875965144009817</v>
      </c>
      <c r="C45">
        <f t="shared" si="23"/>
        <v>1.4854021031123557</v>
      </c>
      <c r="D45">
        <f t="shared" si="24"/>
        <v>630.03547602921958</v>
      </c>
      <c r="E45">
        <f t="shared" si="25"/>
        <v>2602.8133874694354</v>
      </c>
      <c r="F45">
        <f t="shared" si="31"/>
        <v>567.44756865577506</v>
      </c>
      <c r="G45">
        <f t="shared" si="26"/>
        <v>2790.4031010850176</v>
      </c>
      <c r="H45">
        <v>0.8</v>
      </c>
      <c r="I45">
        <f t="shared" si="27"/>
        <v>902.98222890344937</v>
      </c>
      <c r="J45">
        <f t="shared" si="28"/>
        <v>4031.4787125481248</v>
      </c>
      <c r="K45">
        <f t="shared" si="29"/>
        <v>-906.3770546222197</v>
      </c>
      <c r="L45">
        <f t="shared" si="30"/>
        <v>2542.0565131706458</v>
      </c>
    </row>
    <row r="46" spans="1:18" x14ac:dyDescent="0.3">
      <c r="A46">
        <v>9</v>
      </c>
      <c r="B46">
        <f t="shared" si="22"/>
        <v>0.23465169756034632</v>
      </c>
      <c r="C46">
        <f t="shared" si="23"/>
        <v>1.4815325108927067</v>
      </c>
      <c r="D46">
        <f t="shared" si="24"/>
        <v>642.57465497304372</v>
      </c>
      <c r="E46">
        <f t="shared" si="25"/>
        <v>2610.7829727574513</v>
      </c>
      <c r="F46">
        <f t="shared" si="31"/>
        <v>559.853028725841</v>
      </c>
      <c r="G46">
        <f t="shared" si="26"/>
        <v>2777.4385077755041</v>
      </c>
      <c r="H46">
        <v>0.9</v>
      </c>
      <c r="I46">
        <f t="shared" si="27"/>
        <v>827.75609651638047</v>
      </c>
      <c r="J46">
        <f t="shared" si="28"/>
        <v>4340.0758416166409</v>
      </c>
      <c r="K46">
        <f t="shared" si="29"/>
        <v>-1234.5082004499968</v>
      </c>
      <c r="L46">
        <f t="shared" si="30"/>
        <v>2636.8166623169759</v>
      </c>
    </row>
    <row r="47" spans="1:18" x14ac:dyDescent="0.3">
      <c r="A47">
        <v>10</v>
      </c>
      <c r="B47">
        <f t="shared" si="22"/>
        <v>0.26047226650039551</v>
      </c>
      <c r="C47">
        <f t="shared" si="23"/>
        <v>1.477211629518312</v>
      </c>
      <c r="D47">
        <f t="shared" si="24"/>
        <v>655.37647345576806</v>
      </c>
      <c r="E47">
        <f t="shared" si="25"/>
        <v>2618.4333023307022</v>
      </c>
      <c r="F47">
        <f t="shared" si="31"/>
        <v>552.61147631440531</v>
      </c>
      <c r="G47">
        <f t="shared" si="26"/>
        <v>2764.1712959550996</v>
      </c>
      <c r="H47">
        <v>1</v>
      </c>
      <c r="I47">
        <f t="shared" si="27"/>
        <v>752.52996412931157</v>
      </c>
      <c r="J47">
        <f t="shared" si="28"/>
        <v>4648.6729706851556</v>
      </c>
      <c r="K47">
        <f t="shared" si="29"/>
        <v>-1562.6393462777739</v>
      </c>
      <c r="L47">
        <f t="shared" si="30"/>
        <v>2731.5768114633065</v>
      </c>
    </row>
    <row r="48" spans="1:18" x14ac:dyDescent="0.3">
      <c r="A48">
        <v>11</v>
      </c>
      <c r="B48">
        <f t="shared" si="22"/>
        <v>0.28621349306481719</v>
      </c>
      <c r="C48">
        <f t="shared" si="23"/>
        <v>1.4724407751714961</v>
      </c>
      <c r="D48">
        <f t="shared" si="24"/>
        <v>668.43703191946827</v>
      </c>
      <c r="E48">
        <f t="shared" si="25"/>
        <v>2625.7620458246888</v>
      </c>
      <c r="F48">
        <f t="shared" si="31"/>
        <v>545.72511726848234</v>
      </c>
      <c r="G48">
        <f t="shared" si="26"/>
        <v>2750.6055069450476</v>
      </c>
    </row>
    <row r="49" spans="1:7" x14ac:dyDescent="0.3">
      <c r="A49">
        <v>12</v>
      </c>
      <c r="B49">
        <f t="shared" si="22"/>
        <v>0.31186753622663899</v>
      </c>
      <c r="C49">
        <f t="shared" si="23"/>
        <v>1.4672214011007085</v>
      </c>
      <c r="D49">
        <f t="shared" si="24"/>
        <v>681.75235199151655</v>
      </c>
      <c r="E49">
        <f t="shared" si="25"/>
        <v>2632.7669708331487</v>
      </c>
      <c r="F49">
        <f t="shared" si="31"/>
        <v>539.1960492397468</v>
      </c>
      <c r="G49">
        <f t="shared" si="26"/>
        <v>2736.7452730160962</v>
      </c>
    </row>
    <row r="50" spans="1:7" x14ac:dyDescent="0.3">
      <c r="A50">
        <v>13</v>
      </c>
      <c r="B50">
        <f t="shared" si="22"/>
        <v>0.33742658151579752</v>
      </c>
      <c r="C50">
        <f t="shared" si="23"/>
        <v>1.4615550971778528</v>
      </c>
      <c r="D50">
        <f t="shared" si="24"/>
        <v>695.31837769643016</v>
      </c>
      <c r="E50">
        <f t="shared" si="25"/>
        <v>2639.4459435880653</v>
      </c>
      <c r="F50">
        <f t="shared" si="31"/>
        <v>533.02626104556964</v>
      </c>
      <c r="G50">
        <f t="shared" si="26"/>
        <v>2722.5948161297651</v>
      </c>
    </row>
    <row r="51" spans="1:7" x14ac:dyDescent="0.3">
      <c r="A51">
        <v>14</v>
      </c>
      <c r="B51">
        <f t="shared" si="22"/>
        <v>0.36288284339950161</v>
      </c>
      <c r="C51">
        <f t="shared" si="23"/>
        <v>1.4554435894139948</v>
      </c>
      <c r="D51">
        <f t="shared" si="24"/>
        <v>709.13097669136232</v>
      </c>
      <c r="E51">
        <f t="shared" si="25"/>
        <v>2645.7969296096376</v>
      </c>
      <c r="F51">
        <f t="shared" si="31"/>
        <v>527.21763206320225</v>
      </c>
      <c r="G51">
        <f t="shared" si="26"/>
        <v>2708.1584466523022</v>
      </c>
    </row>
    <row r="52" spans="1:7" x14ac:dyDescent="0.3">
      <c r="A52">
        <v>15</v>
      </c>
      <c r="B52">
        <f t="shared" si="22"/>
        <v>0.38822856765378111</v>
      </c>
      <c r="C52">
        <f t="shared" si="23"/>
        <v>1.4488887394336025</v>
      </c>
      <c r="D52">
        <f t="shared" si="24"/>
        <v>723.18594152485321</v>
      </c>
      <c r="E52">
        <f t="shared" si="25"/>
        <v>2651.8179943259993</v>
      </c>
      <c r="F52">
        <f t="shared" si="31"/>
        <v>521.77193165730239</v>
      </c>
      <c r="G52">
        <f t="shared" si="26"/>
        <v>2693.4405620416983</v>
      </c>
    </row>
    <row r="53" spans="1:7" x14ac:dyDescent="0.3">
      <c r="A53">
        <v>16</v>
      </c>
      <c r="B53">
        <f t="shared" si="22"/>
        <v>0.41345603372549877</v>
      </c>
      <c r="C53">
        <f t="shared" si="23"/>
        <v>1.4418925439074783</v>
      </c>
      <c r="D53">
        <f t="shared" si="24"/>
        <v>737.47899091846216</v>
      </c>
      <c r="E53">
        <f t="shared" si="25"/>
        <v>2657.5073036625099</v>
      </c>
      <c r="F53">
        <f t="shared" si="31"/>
        <v>516.69081864096734</v>
      </c>
      <c r="G53">
        <f t="shared" si="26"/>
        <v>2678.4456455081809</v>
      </c>
    </row>
    <row r="54" spans="1:7" x14ac:dyDescent="0.3">
      <c r="A54">
        <v>17</v>
      </c>
      <c r="B54">
        <f t="shared" si="22"/>
        <v>0.43855755708410515</v>
      </c>
      <c r="C54">
        <f t="shared" si="23"/>
        <v>1.4344571339445531</v>
      </c>
      <c r="D54">
        <f t="shared" si="24"/>
        <v>752.00577107088293</v>
      </c>
      <c r="E54">
        <f t="shared" si="25"/>
        <v>2662.8631246004334</v>
      </c>
      <c r="F54">
        <f t="shared" si="31"/>
        <v>511.97584077044371</v>
      </c>
      <c r="G54">
        <f t="shared" si="26"/>
        <v>2663.1782646485844</v>
      </c>
    </row>
    <row r="55" spans="1:7" x14ac:dyDescent="0.3">
      <c r="A55">
        <v>18</v>
      </c>
      <c r="B55">
        <f t="shared" si="22"/>
        <v>0.46352549156242107</v>
      </c>
      <c r="C55">
        <f t="shared" si="23"/>
        <v>1.4265847744427302</v>
      </c>
      <c r="D55">
        <f t="shared" si="24"/>
        <v>766.76185698415759</v>
      </c>
      <c r="E55">
        <f t="shared" si="25"/>
        <v>2667.8838257048278</v>
      </c>
      <c r="F55">
        <f t="shared" si="31"/>
        <v>507.6284342736659</v>
      </c>
      <c r="G55">
        <f t="shared" si="26"/>
        <v>2647.6430700550181</v>
      </c>
    </row>
    <row r="56" spans="1:7" x14ac:dyDescent="0.3">
      <c r="A56">
        <v>19</v>
      </c>
      <c r="B56">
        <f t="shared" si="22"/>
        <v>0.48835223168573505</v>
      </c>
      <c r="C56">
        <f t="shared" si="23"/>
        <v>1.4182778633989752</v>
      </c>
      <c r="D56">
        <f t="shared" si="24"/>
        <v>781.74275381157076</v>
      </c>
      <c r="E56">
        <f t="shared" si="25"/>
        <v>2672.5678776215013</v>
      </c>
      <c r="F56">
        <f t="shared" si="31"/>
        <v>503.64992341276707</v>
      </c>
      <c r="G56">
        <f t="shared" si="26"/>
        <v>2631.8447938982476</v>
      </c>
    </row>
    <row r="57" spans="1:7" x14ac:dyDescent="0.3">
      <c r="A57">
        <v>20</v>
      </c>
      <c r="B57">
        <f t="shared" si="22"/>
        <v>0.5130302149885031</v>
      </c>
      <c r="C57">
        <f t="shared" si="23"/>
        <v>1.4095389311788626</v>
      </c>
      <c r="D57">
        <f t="shared" si="24"/>
        <v>796.9438982268266</v>
      </c>
      <c r="E57">
        <f t="shared" si="25"/>
        <v>2676.9138535428642</v>
      </c>
      <c r="F57">
        <f t="shared" si="31"/>
        <v>500.04152008069593</v>
      </c>
      <c r="G57">
        <f t="shared" si="26"/>
        <v>2615.7882484862316</v>
      </c>
    </row>
    <row r="58" spans="1:7" x14ac:dyDescent="0.3">
      <c r="A58">
        <v>21</v>
      </c>
      <c r="B58">
        <f t="shared" si="22"/>
        <v>0.5375519243179504</v>
      </c>
      <c r="C58">
        <f t="shared" si="23"/>
        <v>1.4003706397458027</v>
      </c>
      <c r="D58">
        <f t="shared" si="24"/>
        <v>812.36065981407887</v>
      </c>
      <c r="E58">
        <f t="shared" si="25"/>
        <v>2680.9204296425496</v>
      </c>
      <c r="F58">
        <f t="shared" si="31"/>
        <v>496.80432343206314</v>
      </c>
      <c r="G58">
        <f t="shared" si="26"/>
        <v>2599.4783247982464</v>
      </c>
    </row>
    <row r="59" spans="1:7" x14ac:dyDescent="0.3">
      <c r="A59">
        <v>22</v>
      </c>
      <c r="B59">
        <f t="shared" si="22"/>
        <v>0.56190989012386805</v>
      </c>
      <c r="C59">
        <f t="shared" si="23"/>
        <v>1.3907757818501811</v>
      </c>
      <c r="D59">
        <f t="shared" si="24"/>
        <v>827.98834247840273</v>
      </c>
      <c r="E59">
        <f t="shared" si="25"/>
        <v>2684.5863854786662</v>
      </c>
      <c r="F59">
        <f t="shared" si="31"/>
        <v>493.93931954832749</v>
      </c>
      <c r="G59">
        <f t="shared" si="26"/>
        <v>2582.9199909950444</v>
      </c>
    </row>
    <row r="60" spans="1:7" x14ac:dyDescent="0.3">
      <c r="A60">
        <v>23</v>
      </c>
      <c r="B60">
        <f t="shared" si="22"/>
        <v>0.58609669273391063</v>
      </c>
      <c r="C60">
        <f t="shared" si="23"/>
        <v>1.3807572801786605</v>
      </c>
      <c r="D60">
        <f t="shared" si="24"/>
        <v>843.82218587626994</v>
      </c>
      <c r="E60">
        <f t="shared" si="25"/>
        <v>2687.9106043655524</v>
      </c>
      <c r="F60">
        <f t="shared" si="31"/>
        <v>491.44738113742511</v>
      </c>
      <c r="G60">
        <f t="shared" si="26"/>
        <v>2566.1182909055065</v>
      </c>
    </row>
    <row r="61" spans="1:7" x14ac:dyDescent="0.3">
      <c r="A61">
        <v>24</v>
      </c>
      <c r="B61">
        <f t="shared" si="22"/>
        <v>0.61010496461370034</v>
      </c>
      <c r="C61">
        <f t="shared" si="23"/>
        <v>1.3703181864639014</v>
      </c>
      <c r="D61">
        <f t="shared" si="24"/>
        <v>859.85736686559528</v>
      </c>
      <c r="E61">
        <f t="shared" si="25"/>
        <v>2690.8920737139329</v>
      </c>
      <c r="F61">
        <f t="shared" si="31"/>
        <v>489.32926726793687</v>
      </c>
      <c r="G61">
        <f t="shared" si="26"/>
        <v>2549.0783424902411</v>
      </c>
    </row>
    <row r="62" spans="1:7" x14ac:dyDescent="0.3">
      <c r="A62">
        <v>25</v>
      </c>
      <c r="B62">
        <f t="shared" si="22"/>
        <v>0.63392739261104913</v>
      </c>
      <c r="C62">
        <f t="shared" si="23"/>
        <v>1.3594616805549748</v>
      </c>
      <c r="D62">
        <f t="shared" si="24"/>
        <v>876.08900097491346</v>
      </c>
      <c r="E62">
        <f t="shared" si="25"/>
        <v>2693.5298853393629</v>
      </c>
      <c r="F62">
        <f t="shared" si="31"/>
        <v>487.58562313786513</v>
      </c>
      <c r="G62">
        <f t="shared" si="26"/>
        <v>2531.8053362826067</v>
      </c>
    </row>
    <row r="63" spans="1:7" x14ac:dyDescent="0.3">
      <c r="A63">
        <v>26</v>
      </c>
      <c r="B63">
        <f t="shared" si="22"/>
        <v>0.65755672018361611</v>
      </c>
      <c r="C63">
        <f t="shared" si="23"/>
        <v>1.3481910694487507</v>
      </c>
      <c r="D63">
        <f t="shared" si="24"/>
        <v>892.51214389123516</v>
      </c>
      <c r="E63">
        <f t="shared" si="25"/>
        <v>2695.8232357388679</v>
      </c>
      <c r="F63">
        <f t="shared" si="31"/>
        <v>486.21697987810387</v>
      </c>
      <c r="G63">
        <f t="shared" si="26"/>
        <v>2514.3045338076199</v>
      </c>
    </row>
    <row r="64" spans="1:7" x14ac:dyDescent="0.3">
      <c r="A64">
        <v>27</v>
      </c>
      <c r="B64">
        <f t="shared" si="22"/>
        <v>0.68098574960932012</v>
      </c>
      <c r="C64">
        <f t="shared" si="23"/>
        <v>1.3365097862825519</v>
      </c>
      <c r="D64">
        <f t="shared" si="24"/>
        <v>909.12179296613385</v>
      </c>
      <c r="E64">
        <f t="shared" si="25"/>
        <v>2697.7714263356993</v>
      </c>
      <c r="F64">
        <f t="shared" si="31"/>
        <v>485.22375439064717</v>
      </c>
      <c r="G64">
        <f t="shared" si="26"/>
        <v>2496.58126597925</v>
      </c>
    </row>
    <row r="65" spans="1:7" x14ac:dyDescent="0.3">
      <c r="A65">
        <v>28</v>
      </c>
      <c r="B65">
        <f t="shared" si="22"/>
        <v>0.70420734417883624</v>
      </c>
      <c r="C65">
        <f t="shared" si="23"/>
        <v>1.3244213892883905</v>
      </c>
      <c r="D65">
        <f t="shared" si="24"/>
        <v>925.91288873959968</v>
      </c>
      <c r="E65">
        <f t="shared" si="25"/>
        <v>2699.3738636921298</v>
      </c>
      <c r="F65">
        <f t="shared" si="31"/>
        <v>484.60624922160127</v>
      </c>
      <c r="G65">
        <f t="shared" si="26"/>
        <v>2478.640931476566</v>
      </c>
    </row>
    <row r="66" spans="1:7" x14ac:dyDescent="0.3">
      <c r="A66">
        <v>29</v>
      </c>
      <c r="B66">
        <f t="shared" si="22"/>
        <v>0.72721443036950562</v>
      </c>
      <c r="C66">
        <f t="shared" si="23"/>
        <v>1.3119295607090935</v>
      </c>
      <c r="D66">
        <f t="shared" si="24"/>
        <v>942.88031648120136</v>
      </c>
      <c r="E66">
        <f t="shared" si="25"/>
        <v>2700.6300596902165</v>
      </c>
      <c r="F66">
        <f t="shared" si="31"/>
        <v>484.36465246902219</v>
      </c>
      <c r="G66">
        <f t="shared" si="26"/>
        <v>2460.4889950992488</v>
      </c>
    </row>
    <row r="67" spans="1:7" x14ac:dyDescent="0.3">
      <c r="A67">
        <v>30</v>
      </c>
      <c r="B67">
        <f t="shared" si="22"/>
        <v>0.74999999999999989</v>
      </c>
      <c r="C67">
        <f t="shared" si="23"/>
        <v>1.299038105676658</v>
      </c>
      <c r="D67">
        <f t="shared" si="24"/>
        <v>960.01890774808112</v>
      </c>
      <c r="E67">
        <f t="shared" si="25"/>
        <v>2701.5396316804899</v>
      </c>
      <c r="F67">
        <f t="shared" si="31"/>
        <v>484.49903772562124</v>
      </c>
      <c r="G67">
        <f t="shared" si="26"/>
        <v>2442.1309861029608</v>
      </c>
    </row>
    <row r="68" spans="1:7" x14ac:dyDescent="0.3">
      <c r="A68">
        <v>31</v>
      </c>
      <c r="B68">
        <f t="shared" si="22"/>
        <v>0.77255711236508118</v>
      </c>
      <c r="C68">
        <f t="shared" si="23"/>
        <v>1.2857509510531684</v>
      </c>
      <c r="D68">
        <f t="shared" si="24"/>
        <v>977.32344195931455</v>
      </c>
      <c r="E68">
        <f t="shared" si="25"/>
        <v>2702.102302598511</v>
      </c>
      <c r="F68">
        <f t="shared" si="31"/>
        <v>485.00936405634701</v>
      </c>
      <c r="G68">
        <f t="shared" si="26"/>
        <v>2423.5724965150821</v>
      </c>
    </row>
    <row r="69" spans="1:7" x14ac:dyDescent="0.3">
      <c r="A69">
        <v>32</v>
      </c>
      <c r="B69">
        <f t="shared" si="22"/>
        <v>0.79487889634980735</v>
      </c>
      <c r="C69">
        <f t="shared" si="23"/>
        <v>1.272072144234639</v>
      </c>
      <c r="D69">
        <f t="shared" si="24"/>
        <v>994.78864798614745</v>
      </c>
      <c r="E69">
        <f t="shared" si="25"/>
        <v>2702.3179010492668</v>
      </c>
      <c r="F69">
        <f t="shared" si="31"/>
        <v>485.89547601085599</v>
      </c>
      <c r="G69">
        <f t="shared" si="26"/>
        <v>2404.8191794313184</v>
      </c>
    </row>
    <row r="70" spans="1:7" x14ac:dyDescent="0.3">
      <c r="A70">
        <v>33</v>
      </c>
      <c r="B70">
        <f t="shared" ref="B70:B101" si="32">SIN(RADIANS(A70))*B$23</f>
        <v>0.81695855252254068</v>
      </c>
      <c r="C70">
        <f t="shared" ref="C70:C101" si="33">COS(RADIANS(A70))*(B$23)</f>
        <v>1.2580058519181361</v>
      </c>
      <c r="D70">
        <f t="shared" si="24"/>
        <v>1012.4092057576354</v>
      </c>
      <c r="E70">
        <f t="shared" si="25"/>
        <v>2702.1863613593805</v>
      </c>
      <c r="F70">
        <f t="shared" si="31"/>
        <v>487.15710367086228</v>
      </c>
      <c r="G70">
        <f t="shared" si="26"/>
        <v>2385.8767472937238</v>
      </c>
    </row>
    <row r="71" spans="1:7" x14ac:dyDescent="0.3">
      <c r="A71">
        <v>34</v>
      </c>
      <c r="B71">
        <f t="shared" si="32"/>
        <v>0.8387893552061203</v>
      </c>
      <c r="C71">
        <f t="shared" si="33"/>
        <v>1.2435563588325624</v>
      </c>
      <c r="D71">
        <f t="shared" ref="D71:D102" si="34">SUM(B$19-((B$2*(C71*B$16)*B$4*B$5)/B$14)+((B$2*(B71*B$16)*B$4*B$8)/B$3)-((B$9*0.5*B$11*(30^2)*B$10*B$12)/2))</f>
        <v>1030.1797478811866</v>
      </c>
      <c r="E71">
        <f t="shared" ref="E71:E102" si="35">SUM(B$18)+((B$2*(C71*B$16)*B$4*B$5)/B$14)+((B$2*(B71*B$16)*B$4*B$7)/B$3)-((B$9*0.5*B$11*(30^2)*B$10*B$12)/2)</f>
        <v>2701.707723597116</v>
      </c>
      <c r="F71">
        <f t="shared" ref="F71:F102" si="36">SUM(B$22-((B$2*(C70*B$16)*B$4*B$6)/B$14)-((B$2*(B70*B$16)*B$4*B$8)/B$3)-((B$9*0.5*B$11*(30^2)*B$10*B$13)/2))</f>
        <v>488.79386273235963</v>
      </c>
      <c r="G71">
        <f t="shared" ref="G71:G102" si="37">SUM(B$21+((B$2*(C70*B$16)*B$4*B$6)/B$14)-((B$2*(B70*B$16)*B$4*B$7)/B$3)-((B$9*0.5*B$11*(30^2)*B$10*B$13)/2))</f>
        <v>2366.7509701506251</v>
      </c>
    </row>
    <row r="72" spans="1:7" x14ac:dyDescent="0.3">
      <c r="A72">
        <v>35</v>
      </c>
      <c r="B72">
        <f t="shared" si="32"/>
        <v>0.86036465452656907</v>
      </c>
      <c r="C72">
        <f t="shared" si="33"/>
        <v>1.2287280664334876</v>
      </c>
      <c r="D72">
        <f t="shared" si="34"/>
        <v>1048.094861277523</v>
      </c>
      <c r="E72">
        <f t="shared" si="35"/>
        <v>2700.8821335601724</v>
      </c>
      <c r="F72">
        <f t="shared" si="36"/>
        <v>490.80525462268224</v>
      </c>
      <c r="G72">
        <f t="shared" si="37"/>
        <v>2347.4476738990152</v>
      </c>
    </row>
    <row r="73" spans="1:7" x14ac:dyDescent="0.3">
      <c r="A73">
        <v>36</v>
      </c>
      <c r="B73">
        <f t="shared" si="32"/>
        <v>0.88167787843870971</v>
      </c>
      <c r="C73">
        <f t="shared" si="33"/>
        <v>1.2135254915624212</v>
      </c>
      <c r="D73">
        <f t="shared" si="34"/>
        <v>1066.1490888295568</v>
      </c>
      <c r="E73">
        <f t="shared" si="35"/>
        <v>2699.7098427312735</v>
      </c>
      <c r="F73">
        <f t="shared" si="36"/>
        <v>493.19066665237528</v>
      </c>
      <c r="G73">
        <f t="shared" si="37"/>
        <v>2327.9727385099295</v>
      </c>
    </row>
    <row r="74" spans="1:7" x14ac:dyDescent="0.3">
      <c r="A74">
        <v>37</v>
      </c>
      <c r="B74">
        <f t="shared" si="32"/>
        <v>0.9027225347280724</v>
      </c>
      <c r="C74">
        <f t="shared" si="33"/>
        <v>1.1979532650709392</v>
      </c>
      <c r="D74">
        <f t="shared" si="34"/>
        <v>1084.3369310446803</v>
      </c>
      <c r="E74">
        <f t="shared" si="35"/>
        <v>2698.1912082015606</v>
      </c>
      <c r="F74">
        <f t="shared" si="36"/>
        <v>495.94937220182612</v>
      </c>
      <c r="G74">
        <f t="shared" si="37"/>
        <v>2308.3320962373436</v>
      </c>
    </row>
    <row r="75" spans="1:7" x14ac:dyDescent="0.3">
      <c r="A75">
        <v>38</v>
      </c>
      <c r="B75">
        <f t="shared" si="32"/>
        <v>0.92349221298848749</v>
      </c>
      <c r="C75">
        <f t="shared" si="33"/>
        <v>1.1820161304100829</v>
      </c>
      <c r="D75">
        <f t="shared" si="34"/>
        <v>1102.6528477299653</v>
      </c>
      <c r="E75">
        <f t="shared" si="35"/>
        <v>2696.3266925618236</v>
      </c>
      <c r="F75">
        <f t="shared" si="36"/>
        <v>499.08053094260077</v>
      </c>
      <c r="G75">
        <f t="shared" si="37"/>
        <v>2288.5317298111586</v>
      </c>
    </row>
    <row r="76" spans="1:7" x14ac:dyDescent="0.3">
      <c r="A76">
        <v>39</v>
      </c>
      <c r="B76">
        <f t="shared" si="32"/>
        <v>0.94398058657475614</v>
      </c>
      <c r="C76">
        <f t="shared" si="33"/>
        <v>1.1657189421854564</v>
      </c>
      <c r="D76">
        <f t="shared" si="34"/>
        <v>1121.0912596797589</v>
      </c>
      <c r="E76">
        <f t="shared" si="35"/>
        <v>2694.1168637615888</v>
      </c>
      <c r="F76">
        <f t="shared" si="36"/>
        <v>502.58318909341494</v>
      </c>
      <c r="G76">
        <f t="shared" si="37"/>
        <v>2268.5776706147963</v>
      </c>
    </row>
    <row r="77" spans="1:7" x14ac:dyDescent="0.3">
      <c r="A77">
        <v>40</v>
      </c>
      <c r="B77">
        <f t="shared" si="32"/>
        <v>0.96418141452980888</v>
      </c>
      <c r="C77">
        <f t="shared" si="33"/>
        <v>1.1490666646784671</v>
      </c>
      <c r="D77">
        <f t="shared" si="34"/>
        <v>1139.6465503751649</v>
      </c>
      <c r="E77">
        <f t="shared" si="35"/>
        <v>2691.5623949361138</v>
      </c>
      <c r="F77">
        <f t="shared" si="36"/>
        <v>506.45627971066381</v>
      </c>
      <c r="G77">
        <f t="shared" si="37"/>
        <v>2248.4759968479889</v>
      </c>
    </row>
    <row r="78" spans="1:7" x14ac:dyDescent="0.3">
      <c r="A78">
        <v>41</v>
      </c>
      <c r="B78">
        <f t="shared" si="32"/>
        <v>0.98408854348576091</v>
      </c>
      <c r="C78">
        <f t="shared" si="33"/>
        <v>1.132064370334158</v>
      </c>
      <c r="D78">
        <f t="shared" si="34"/>
        <v>1158.3130676948874</v>
      </c>
      <c r="E78">
        <f t="shared" si="35"/>
        <v>2688.6640642013513</v>
      </c>
      <c r="F78">
        <f t="shared" si="36"/>
        <v>510.69862301342681</v>
      </c>
      <c r="G78">
        <f t="shared" si="37"/>
        <v>2228.2328316752946</v>
      </c>
    </row>
    <row r="79" spans="1:7" x14ac:dyDescent="0.3">
      <c r="A79">
        <v>42</v>
      </c>
      <c r="B79">
        <f t="shared" si="32"/>
        <v>1.0036959095382874</v>
      </c>
      <c r="C79">
        <f t="shared" si="33"/>
        <v>1.1147172382160915</v>
      </c>
      <c r="D79">
        <f t="shared" si="34"/>
        <v>1177.0851256369251</v>
      </c>
      <c r="E79">
        <f t="shared" si="35"/>
        <v>2685.422754416918</v>
      </c>
      <c r="F79">
        <f t="shared" si="36"/>
        <v>515.30892674283677</v>
      </c>
      <c r="G79">
        <f t="shared" si="37"/>
        <v>2207.854341360925</v>
      </c>
    </row>
    <row r="80" spans="1:7" x14ac:dyDescent="0.3">
      <c r="A80">
        <v>43</v>
      </c>
      <c r="B80">
        <f t="shared" si="32"/>
        <v>1.0229975400937477</v>
      </c>
      <c r="C80">
        <f t="shared" si="33"/>
        <v>1.0970305524287558</v>
      </c>
      <c r="D80">
        <f t="shared" si="34"/>
        <v>1195.9570060505791</v>
      </c>
      <c r="E80">
        <f t="shared" si="35"/>
        <v>2681.8394529171746</v>
      </c>
      <c r="F80">
        <f t="shared" si="36"/>
        <v>520.2857865557171</v>
      </c>
      <c r="G80">
        <f t="shared" si="37"/>
        <v>2187.34673339044</v>
      </c>
    </row>
    <row r="81" spans="1:7" x14ac:dyDescent="0.3">
      <c r="A81">
        <v>44</v>
      </c>
      <c r="B81">
        <f t="shared" si="32"/>
        <v>1.0419875556884959</v>
      </c>
      <c r="C81">
        <f t="shared" si="33"/>
        <v>1.0790097005079768</v>
      </c>
      <c r="D81">
        <f t="shared" si="34"/>
        <v>1214.9229603782601</v>
      </c>
      <c r="E81">
        <f t="shared" si="35"/>
        <v>2677.9152512104688</v>
      </c>
      <c r="F81">
        <f t="shared" si="36"/>
        <v>525.6276864523569</v>
      </c>
      <c r="G81">
        <f t="shared" si="37"/>
        <v>2166.7162545798901</v>
      </c>
    </row>
    <row r="82" spans="1:7" x14ac:dyDescent="0.3">
      <c r="A82">
        <v>45</v>
      </c>
      <c r="B82">
        <f t="shared" si="32"/>
        <v>1.0606601717798212</v>
      </c>
      <c r="C82">
        <f t="shared" si="33"/>
        <v>1.0606601717798214</v>
      </c>
      <c r="D82">
        <f t="shared" si="34"/>
        <v>1233.9772114065522</v>
      </c>
      <c r="E82">
        <f t="shared" si="35"/>
        <v>2673.6513446466561</v>
      </c>
      <c r="F82">
        <f t="shared" si="36"/>
        <v>531.33299923829941</v>
      </c>
      <c r="G82">
        <f t="shared" si="37"/>
        <v>2145.9691891729717</v>
      </c>
    </row>
    <row r="83" spans="1:7" x14ac:dyDescent="0.3">
      <c r="A83">
        <v>46</v>
      </c>
      <c r="B83">
        <f t="shared" si="32"/>
        <v>1.0790097005079766</v>
      </c>
      <c r="C83">
        <f t="shared" si="33"/>
        <v>1.0419875556884959</v>
      </c>
      <c r="D83">
        <f t="shared" si="34"/>
        <v>1253.1139550260095</v>
      </c>
      <c r="E83">
        <f t="shared" si="35"/>
        <v>2669.0490320529811</v>
      </c>
      <c r="F83">
        <f t="shared" si="36"/>
        <v>537.39998702000116</v>
      </c>
      <c r="G83">
        <f t="shared" si="37"/>
        <v>2125.111856926791</v>
      </c>
    </row>
    <row r="84" spans="1:7" x14ac:dyDescent="0.3">
      <c r="A84">
        <v>47</v>
      </c>
      <c r="B84">
        <f t="shared" si="32"/>
        <v>1.0970305524287558</v>
      </c>
      <c r="C84">
        <f t="shared" si="33"/>
        <v>1.0229975400937477</v>
      </c>
      <c r="D84">
        <f t="shared" si="34"/>
        <v>1272.3273619991437</v>
      </c>
      <c r="E84">
        <f t="shared" si="35"/>
        <v>2664.109715338443</v>
      </c>
      <c r="F84">
        <f t="shared" si="36"/>
        <v>543.82680173421215</v>
      </c>
      <c r="G84">
        <f t="shared" si="37"/>
        <v>2104.1506111867975</v>
      </c>
    </row>
    <row r="85" spans="1:7" x14ac:dyDescent="0.3">
      <c r="A85">
        <v>48</v>
      </c>
      <c r="B85">
        <f t="shared" si="32"/>
        <v>1.1147172382160915</v>
      </c>
      <c r="C85">
        <f t="shared" si="33"/>
        <v>1.0036959095382874</v>
      </c>
      <c r="D85">
        <f t="shared" si="34"/>
        <v>1291.6115797360662</v>
      </c>
      <c r="E85">
        <f t="shared" si="35"/>
        <v>2658.8348990667623</v>
      </c>
      <c r="F85">
        <f t="shared" si="36"/>
        <v>550.61148571091189</v>
      </c>
      <c r="G85">
        <f t="shared" si="37"/>
        <v>2083.0918369515011</v>
      </c>
    </row>
    <row r="86" spans="1:7" x14ac:dyDescent="0.3">
      <c r="A86">
        <v>49</v>
      </c>
      <c r="B86">
        <f t="shared" si="32"/>
        <v>1.132064370334158</v>
      </c>
      <c r="C86">
        <f t="shared" si="33"/>
        <v>0.98408854348576091</v>
      </c>
      <c r="D86">
        <f t="shared" si="34"/>
        <v>1310.9607340772445</v>
      </c>
      <c r="E86">
        <f t="shared" si="35"/>
        <v>2653.2261899980722</v>
      </c>
      <c r="F86">
        <f t="shared" si="36"/>
        <v>557.75197226963678</v>
      </c>
      <c r="G86">
        <f t="shared" si="37"/>
        <v>2061.9419489275351</v>
      </c>
    </row>
    <row r="87" spans="1:7" x14ac:dyDescent="0.3">
      <c r="A87">
        <v>50</v>
      </c>
      <c r="B87">
        <f t="shared" si="32"/>
        <v>1.1490666646784671</v>
      </c>
      <c r="C87">
        <f t="shared" si="33"/>
        <v>0.9641814145298091</v>
      </c>
      <c r="D87">
        <f t="shared" si="34"/>
        <v>1330.3689310828258</v>
      </c>
      <c r="E87">
        <f t="shared" si="35"/>
        <v>2647.2852965994889</v>
      </c>
      <c r="F87">
        <f t="shared" si="36"/>
        <v>565.24608634900937</v>
      </c>
      <c r="G87">
        <f t="shared" si="37"/>
        <v>2040.7073895756744</v>
      </c>
    </row>
    <row r="88" spans="1:7" x14ac:dyDescent="0.3">
      <c r="A88">
        <v>51</v>
      </c>
      <c r="B88">
        <f t="shared" si="32"/>
        <v>1.1657189421854564</v>
      </c>
      <c r="C88">
        <f t="shared" si="33"/>
        <v>0.94398058657475625</v>
      </c>
      <c r="D88">
        <f t="shared" si="34"/>
        <v>1349.8302588279921</v>
      </c>
      <c r="E88">
        <f t="shared" si="35"/>
        <v>2641.0140285246921</v>
      </c>
      <c r="F88">
        <f t="shared" si="36"/>
        <v>573.09154516928413</v>
      </c>
      <c r="G88">
        <f t="shared" si="37"/>
        <v>2019.394627148401</v>
      </c>
    </row>
    <row r="89" spans="1:7" x14ac:dyDescent="0.3">
      <c r="A89">
        <v>52</v>
      </c>
      <c r="B89">
        <f t="shared" si="32"/>
        <v>1.1820161304100831</v>
      </c>
      <c r="C89">
        <f t="shared" si="33"/>
        <v>0.92349221298848749</v>
      </c>
      <c r="D89">
        <f t="shared" si="34"/>
        <v>1369.3387892037852</v>
      </c>
      <c r="E89">
        <f t="shared" si="35"/>
        <v>2634.4142960626882</v>
      </c>
      <c r="F89">
        <f t="shared" si="36"/>
        <v>581.2859589277034</v>
      </c>
      <c r="G89">
        <f t="shared" si="37"/>
        <v>1998.0101537196126</v>
      </c>
    </row>
    <row r="90" spans="1:7" x14ac:dyDescent="0.3">
      <c r="A90">
        <v>53</v>
      </c>
      <c r="B90">
        <f t="shared" si="32"/>
        <v>1.1979532650709392</v>
      </c>
      <c r="C90">
        <f t="shared" si="33"/>
        <v>0.90272253472807251</v>
      </c>
      <c r="D90">
        <f t="shared" si="34"/>
        <v>1388.8885797228691</v>
      </c>
      <c r="E90">
        <f t="shared" si="35"/>
        <v>2627.4881095559185</v>
      </c>
      <c r="F90">
        <f t="shared" si="36"/>
        <v>589.82683152645586</v>
      </c>
      <c r="G90">
        <f t="shared" si="37"/>
        <v>1976.5604832070712</v>
      </c>
    </row>
    <row r="91" spans="1:7" x14ac:dyDescent="0.3">
      <c r="A91">
        <v>54</v>
      </c>
      <c r="B91">
        <f t="shared" si="32"/>
        <v>1.2135254915624212</v>
      </c>
      <c r="C91">
        <f t="shared" si="33"/>
        <v>0.88167787843870971</v>
      </c>
      <c r="D91">
        <f t="shared" si="34"/>
        <v>1408.4736753296693</v>
      </c>
      <c r="E91">
        <f t="shared" si="35"/>
        <v>2620.2375787878877</v>
      </c>
      <c r="F91">
        <f t="shared" si="36"/>
        <v>598.71156133301042</v>
      </c>
      <c r="G91">
        <f t="shared" si="37"/>
        <v>1955.0521493882022</v>
      </c>
    </row>
    <row r="92" spans="1:7" x14ac:dyDescent="0.3">
      <c r="A92">
        <v>55</v>
      </c>
      <c r="B92">
        <f t="shared" si="32"/>
        <v>1.2287280664334876</v>
      </c>
      <c r="C92">
        <f t="shared" si="33"/>
        <v>0.86036465452656929</v>
      </c>
      <c r="D92">
        <f t="shared" si="34"/>
        <v>1428.0881102143383</v>
      </c>
      <c r="E92">
        <f t="shared" si="35"/>
        <v>2612.6649123405064</v>
      </c>
      <c r="F92">
        <f t="shared" si="36"/>
        <v>607.93744197259934</v>
      </c>
      <c r="G92">
        <f t="shared" si="37"/>
        <v>1933.4917039098439</v>
      </c>
    </row>
    <row r="93" spans="1:7" x14ac:dyDescent="0.3">
      <c r="A93">
        <v>56</v>
      </c>
      <c r="B93">
        <f t="shared" si="32"/>
        <v>1.2435563588325627</v>
      </c>
      <c r="C93">
        <f t="shared" si="33"/>
        <v>0.83878935520612019</v>
      </c>
      <c r="D93">
        <f t="shared" si="34"/>
        <v>1447.7259096300015</v>
      </c>
      <c r="E93">
        <f t="shared" si="35"/>
        <v>2604.772416921332</v>
      </c>
      <c r="F93">
        <f t="shared" si="36"/>
        <v>617.50166315260731</v>
      </c>
      <c r="G93">
        <f t="shared" si="37"/>
        <v>1911.8857142925481</v>
      </c>
    </row>
    <row r="94" spans="1:7" x14ac:dyDescent="0.3">
      <c r="A94">
        <v>57</v>
      </c>
      <c r="B94">
        <f t="shared" si="32"/>
        <v>1.2580058519181361</v>
      </c>
      <c r="C94">
        <f t="shared" si="33"/>
        <v>0.81695855252254068</v>
      </c>
      <c r="D94">
        <f t="shared" si="34"/>
        <v>1467.3810917127207</v>
      </c>
      <c r="E94">
        <f t="shared" si="35"/>
        <v>2596.5624966609253</v>
      </c>
      <c r="F94">
        <f t="shared" si="36"/>
        <v>627.40131151861158</v>
      </c>
      <c r="G94">
        <f t="shared" si="37"/>
        <v>1890.240761930055</v>
      </c>
    </row>
    <row r="95" spans="1:7" x14ac:dyDescent="0.3">
      <c r="A95">
        <v>58</v>
      </c>
      <c r="B95">
        <f t="shared" si="32"/>
        <v>1.272072144234639</v>
      </c>
      <c r="C95">
        <f t="shared" si="33"/>
        <v>0.79487889634980735</v>
      </c>
      <c r="D95">
        <f t="shared" si="34"/>
        <v>1487.0476693036298</v>
      </c>
      <c r="E95">
        <f t="shared" si="35"/>
        <v>2588.0376523805289</v>
      </c>
      <c r="F95">
        <f t="shared" si="36"/>
        <v>637.63337154182022</v>
      </c>
      <c r="G95">
        <f t="shared" si="37"/>
        <v>1868.5634400845342</v>
      </c>
    </row>
    <row r="96" spans="1:7" x14ac:dyDescent="0.3">
      <c r="A96">
        <v>59</v>
      </c>
      <c r="B96">
        <f t="shared" si="32"/>
        <v>1.2857509510531684</v>
      </c>
      <c r="C96">
        <f t="shared" si="33"/>
        <v>0.77255711236508118</v>
      </c>
      <c r="D96">
        <f t="shared" si="34"/>
        <v>1506.71965177268</v>
      </c>
      <c r="E96">
        <f t="shared" si="35"/>
        <v>2579.2004808302927</v>
      </c>
      <c r="F96">
        <f t="shared" si="36"/>
        <v>648.19472643762992</v>
      </c>
      <c r="G96">
        <f t="shared" si="37"/>
        <v>1846.8603518782115</v>
      </c>
    </row>
    <row r="97" spans="1:7" x14ac:dyDescent="0.3">
      <c r="A97">
        <v>60</v>
      </c>
      <c r="B97">
        <f t="shared" si="32"/>
        <v>1.299038105676658</v>
      </c>
      <c r="C97">
        <f t="shared" si="33"/>
        <v>0.75000000000000022</v>
      </c>
      <c r="D97">
        <f t="shared" si="34"/>
        <v>1526.3910468434444</v>
      </c>
      <c r="E97">
        <f t="shared" si="35"/>
        <v>2570.0536738982792</v>
      </c>
      <c r="F97">
        <f t="shared" si="36"/>
        <v>659.08215911502919</v>
      </c>
      <c r="G97">
        <f t="shared" si="37"/>
        <v>1825.138108281998</v>
      </c>
    </row>
    <row r="98" spans="1:7" x14ac:dyDescent="0.3">
      <c r="A98">
        <v>61</v>
      </c>
      <c r="B98">
        <f t="shared" si="32"/>
        <v>1.3119295607090935</v>
      </c>
      <c r="C98">
        <f t="shared" si="33"/>
        <v>0.72721443036950562</v>
      </c>
      <c r="D98">
        <f t="shared" si="34"/>
        <v>1546.0558624184237</v>
      </c>
      <c r="E98">
        <f t="shared" si="35"/>
        <v>2560.6000177904862</v>
      </c>
      <c r="F98">
        <f t="shared" si="36"/>
        <v>670.29235315655524</v>
      </c>
      <c r="G98">
        <f t="shared" si="37"/>
        <v>1803.4033261017212</v>
      </c>
    </row>
    <row r="99" spans="1:7" x14ac:dyDescent="0.3">
      <c r="A99">
        <v>62</v>
      </c>
      <c r="B99">
        <f t="shared" si="32"/>
        <v>1.3244213892883903</v>
      </c>
      <c r="C99">
        <f t="shared" si="33"/>
        <v>0.70420734417883635</v>
      </c>
      <c r="D99">
        <f t="shared" si="34"/>
        <v>1565.7081084042964</v>
      </c>
      <c r="E99">
        <f t="shared" si="35"/>
        <v>2550.8423921821436</v>
      </c>
      <c r="F99">
        <f t="shared" si="36"/>
        <v>681.82189382850834</v>
      </c>
      <c r="G99">
        <f t="shared" si="37"/>
        <v>1781.6626259625821</v>
      </c>
    </row>
    <row r="100" spans="1:7" x14ac:dyDescent="0.3">
      <c r="A100">
        <v>63</v>
      </c>
      <c r="B100">
        <f t="shared" si="32"/>
        <v>1.3365097862825517</v>
      </c>
      <c r="C100">
        <f t="shared" si="33"/>
        <v>0.68098574960932023</v>
      </c>
      <c r="D100">
        <f t="shared" si="34"/>
        <v>1585.3417985365593</v>
      </c>
      <c r="E100">
        <f t="shared" si="35"/>
        <v>2540.7837693405368</v>
      </c>
      <c r="F100">
        <f t="shared" si="36"/>
        <v>693.66726912110948</v>
      </c>
      <c r="G100">
        <f t="shared" si="37"/>
        <v>1759.9226302924503</v>
      </c>
    </row>
    <row r="101" spans="1:7" x14ac:dyDescent="0.3">
      <c r="A101">
        <v>64</v>
      </c>
      <c r="B101">
        <f t="shared" si="32"/>
        <v>1.3481910694487507</v>
      </c>
      <c r="C101">
        <f t="shared" si="33"/>
        <v>0.65755672018361622</v>
      </c>
      <c r="D101">
        <f t="shared" si="34"/>
        <v>1604.9509522030028</v>
      </c>
      <c r="E101">
        <f t="shared" si="35"/>
        <v>2530.4272132196224</v>
      </c>
      <c r="F101">
        <f t="shared" si="36"/>
        <v>705.82487081829686</v>
      </c>
      <c r="G101">
        <f t="shared" si="37"/>
        <v>1738.1899613046076</v>
      </c>
    </row>
    <row r="102" spans="1:7" x14ac:dyDescent="0.3">
      <c r="A102">
        <v>65</v>
      </c>
      <c r="B102">
        <f t="shared" ref="B102:B127" si="38">SIN(RADIANS(A102))*B$23</f>
        <v>1.3594616805549748</v>
      </c>
      <c r="C102">
        <f t="shared" ref="C102:C127" si="39">COS(RADIANS(A102))*(B$23)</f>
        <v>0.63392739261104913</v>
      </c>
      <c r="D102">
        <f t="shared" si="34"/>
        <v>1624.5295962654611</v>
      </c>
      <c r="E102">
        <f t="shared" si="35"/>
        <v>2519.775878526722</v>
      </c>
      <c r="F102">
        <f t="shared" si="36"/>
        <v>718.29099559681936</v>
      </c>
      <c r="G102">
        <f t="shared" si="37"/>
        <v>1716.4712389805554</v>
      </c>
    </row>
    <row r="103" spans="1:7" x14ac:dyDescent="0.3">
      <c r="A103">
        <v>66</v>
      </c>
      <c r="B103">
        <f t="shared" si="38"/>
        <v>1.3703181864639014</v>
      </c>
      <c r="C103">
        <f t="shared" si="39"/>
        <v>0.61010496461370034</v>
      </c>
      <c r="D103">
        <f t="shared" ref="D103:D127" si="40">SUM(B$19-((B$2*(C103*B$16)*B$4*B$5)/B$14)+((B$2*(B103*B$16)*B$4*B$8)/B$3)-((B$9*0.5*B$11*(30^2)*B$10*B$12)/2))</f>
        <v>1644.0717668792909</v>
      </c>
      <c r="E103">
        <f t="shared" ref="E103:E127" si="41">SUM(B$18)+((B$2*(C103*B$16)*B$4*B$5)/B$14)+((B$2*(B103*B$16)*B$4*B$7)/B$3)-((B$9*0.5*B$11*(30^2)*B$10*B$12)/2)</f>
        <v>2508.833009761564</v>
      </c>
      <c r="F103">
        <f t="shared" ref="F103:F127" si="42">SUM(B$22-((B$2*(C102*B$16)*B$4*B$6)/B$14)-((B$2*(B102*B$16)*B$4*B$8)/B$3)-((B$9*0.5*B$11*(30^2)*B$10*B$13)/2))</f>
        <v>731.06184615430811</v>
      </c>
      <c r="G103">
        <f t="shared" ref="G103:G127" si="43">SUM(B$21+((B$2*(C102*B$16)*B$4*B$6)/B$14)-((B$2*(B102*B$16)*B$4*B$7)/B$3)-((B$9*0.5*B$11*(30^2)*B$10*B$13)/2))</f>
        <v>1694.773079053509</v>
      </c>
    </row>
    <row r="104" spans="1:7" x14ac:dyDescent="0.3">
      <c r="A104">
        <v>67</v>
      </c>
      <c r="B104">
        <f t="shared" si="38"/>
        <v>1.3807572801786605</v>
      </c>
      <c r="C104">
        <f t="shared" si="39"/>
        <v>0.58609669273391063</v>
      </c>
      <c r="D104">
        <f t="shared" si="40"/>
        <v>1663.5715113100136</v>
      </c>
      <c r="E104">
        <f t="shared" si="41"/>
        <v>2497.6019402279812</v>
      </c>
      <c r="F104">
        <f t="shared" si="42"/>
        <v>744.13353236596879</v>
      </c>
      <c r="G104">
        <f t="shared" si="43"/>
        <v>1673.1020909931763</v>
      </c>
    </row>
    <row r="105" spans="1:7" x14ac:dyDescent="0.3">
      <c r="A105">
        <v>68</v>
      </c>
      <c r="B105">
        <f t="shared" si="38"/>
        <v>1.3907757818501811</v>
      </c>
      <c r="C105">
        <f t="shared" si="39"/>
        <v>0.56190989012386794</v>
      </c>
      <c r="D105">
        <f t="shared" si="40"/>
        <v>1683.0228897465781</v>
      </c>
      <c r="E105">
        <f t="shared" si="41"/>
        <v>2486.0860910185502</v>
      </c>
      <c r="F105">
        <f t="shared" si="42"/>
        <v>757.50207246955313</v>
      </c>
      <c r="G105">
        <f t="shared" si="43"/>
        <v>1651.4648759924523</v>
      </c>
    </row>
    <row r="106" spans="1:7" x14ac:dyDescent="0.3">
      <c r="A106">
        <v>69</v>
      </c>
      <c r="B106">
        <f t="shared" si="38"/>
        <v>1.4003706397458027</v>
      </c>
      <c r="C106">
        <f t="shared" si="39"/>
        <v>0.53755192431795051</v>
      </c>
      <c r="D106">
        <f t="shared" si="40"/>
        <v>1702.4199771106817</v>
      </c>
      <c r="E106">
        <f t="shared" si="41"/>
        <v>2474.2889699724974</v>
      </c>
      <c r="F106">
        <f t="shared" si="42"/>
        <v>771.16339427824164</v>
      </c>
      <c r="G106">
        <f t="shared" si="43"/>
        <v>1629.8680249566301</v>
      </c>
    </row>
    <row r="107" spans="1:7" x14ac:dyDescent="0.3">
      <c r="A107">
        <v>70</v>
      </c>
      <c r="B107">
        <f t="shared" si="38"/>
        <v>1.4095389311788624</v>
      </c>
      <c r="C107">
        <f t="shared" si="39"/>
        <v>0.51303021498850321</v>
      </c>
      <c r="D107">
        <f t="shared" si="40"/>
        <v>1721.7568648616102</v>
      </c>
      <c r="E107">
        <f t="shared" si="41"/>
        <v>2462.2141706071748</v>
      </c>
      <c r="F107">
        <f t="shared" si="42"/>
        <v>785.11333642107138</v>
      </c>
      <c r="G107">
        <f t="shared" si="43"/>
        <v>1608.3181164957496</v>
      </c>
    </row>
    <row r="108" spans="1:7" x14ac:dyDescent="0.3">
      <c r="A108">
        <v>71</v>
      </c>
      <c r="B108">
        <f t="shared" si="38"/>
        <v>1.4182778633989752</v>
      </c>
      <c r="C108">
        <f t="shared" si="39"/>
        <v>0.48835223168573516</v>
      </c>
      <c r="D108">
        <f t="shared" si="40"/>
        <v>1741.0276627960341</v>
      </c>
      <c r="E108">
        <f t="shared" si="41"/>
        <v>2449.8653710234403</v>
      </c>
      <c r="F108">
        <f t="shared" si="42"/>
        <v>799.34764961052929</v>
      </c>
      <c r="G108">
        <f t="shared" si="43"/>
        <v>1586.8217149206857</v>
      </c>
    </row>
    <row r="109" spans="1:7" x14ac:dyDescent="0.3">
      <c r="A109">
        <v>72</v>
      </c>
      <c r="B109">
        <f t="shared" si="38"/>
        <v>1.4265847744427302</v>
      </c>
      <c r="C109">
        <f t="shared" si="39"/>
        <v>0.46352549156242118</v>
      </c>
      <c r="D109">
        <f t="shared" si="40"/>
        <v>1760.2265008422219</v>
      </c>
      <c r="E109">
        <f t="shared" si="41"/>
        <v>2437.246332785272</v>
      </c>
      <c r="F109">
        <f t="shared" si="42"/>
        <v>813.86199793692685</v>
      </c>
      <c r="G109">
        <f t="shared" si="43"/>
        <v>1565.385368243599</v>
      </c>
    </row>
    <row r="110" spans="1:7" x14ac:dyDescent="0.3">
      <c r="A110">
        <v>73</v>
      </c>
      <c r="B110">
        <f t="shared" si="38"/>
        <v>1.4344571339445531</v>
      </c>
      <c r="C110">
        <f t="shared" si="39"/>
        <v>0.43855755708410515</v>
      </c>
      <c r="D110">
        <f t="shared" si="40"/>
        <v>1779.3475308481213</v>
      </c>
      <c r="E110">
        <f t="shared" si="41"/>
        <v>2424.3608997739611</v>
      </c>
      <c r="F110">
        <f t="shared" si="42"/>
        <v>828.65196018916117</v>
      </c>
      <c r="G110">
        <f t="shared" si="43"/>
        <v>1544.0156061833454</v>
      </c>
    </row>
    <row r="111" spans="1:7" x14ac:dyDescent="0.3">
      <c r="A111">
        <v>74</v>
      </c>
      <c r="B111">
        <f t="shared" si="38"/>
        <v>1.4418925439074783</v>
      </c>
      <c r="C111">
        <f t="shared" si="39"/>
        <v>0.41345603372549877</v>
      </c>
      <c r="D111">
        <f t="shared" si="40"/>
        <v>1798.3849283627635</v>
      </c>
      <c r="E111">
        <f t="shared" si="41"/>
        <v>2411.2129970172268</v>
      </c>
      <c r="F111">
        <f t="shared" si="42"/>
        <v>843.71303120145512</v>
      </c>
      <c r="G111">
        <f t="shared" si="43"/>
        <v>1522.7189381764624</v>
      </c>
    </row>
    <row r="112" spans="1:7" x14ac:dyDescent="0.3">
      <c r="A112">
        <v>75</v>
      </c>
      <c r="B112">
        <f t="shared" si="38"/>
        <v>1.4488887394336025</v>
      </c>
      <c r="C112">
        <f t="shared" si="39"/>
        <v>0.38822856765378111</v>
      </c>
      <c r="D112">
        <f t="shared" si="40"/>
        <v>1817.3328944104458</v>
      </c>
      <c r="E112">
        <f t="shared" si="41"/>
        <v>2397.8066294936152</v>
      </c>
      <c r="F112">
        <f t="shared" si="42"/>
        <v>859.04062322567961</v>
      </c>
      <c r="G112">
        <f t="shared" si="43"/>
        <v>1501.5018513943303</v>
      </c>
    </row>
    <row r="113" spans="1:7" x14ac:dyDescent="0.3">
      <c r="A113">
        <v>76</v>
      </c>
      <c r="B113">
        <f t="shared" si="38"/>
        <v>1.4554435894139948</v>
      </c>
      <c r="C113">
        <f t="shared" si="39"/>
        <v>0.3628828433995015</v>
      </c>
      <c r="D113">
        <f t="shared" si="40"/>
        <v>1836.1856572571562</v>
      </c>
      <c r="E113">
        <f t="shared" si="41"/>
        <v>2384.1458809125447</v>
      </c>
      <c r="F113">
        <f t="shared" si="42"/>
        <v>874.63006732882172</v>
      </c>
      <c r="G113">
        <f t="shared" si="43"/>
        <v>1480.3708087671175</v>
      </c>
    </row>
    <row r="114" spans="1:7" x14ac:dyDescent="0.3">
      <c r="A114">
        <v>77</v>
      </c>
      <c r="B114">
        <f t="shared" si="38"/>
        <v>1.4615550971778528</v>
      </c>
      <c r="C114">
        <f t="shared" si="39"/>
        <v>0.33742658151579741</v>
      </c>
      <c r="D114">
        <f t="shared" si="40"/>
        <v>1854.937474168702</v>
      </c>
      <c r="E114">
        <f t="shared" si="41"/>
        <v>2370.2349124703678</v>
      </c>
      <c r="F114">
        <f t="shared" si="42"/>
        <v>890.47661481519003</v>
      </c>
      <c r="G114">
        <f t="shared" si="43"/>
        <v>1459.332247015109</v>
      </c>
    </row>
    <row r="115" spans="1:7" x14ac:dyDescent="0.3">
      <c r="A115">
        <v>78</v>
      </c>
      <c r="B115">
        <f t="shared" si="38"/>
        <v>1.4672214011007083</v>
      </c>
      <c r="C115">
        <f t="shared" si="39"/>
        <v>0.31186753622663921</v>
      </c>
      <c r="D115">
        <f t="shared" si="40"/>
        <v>1873.5826331599983</v>
      </c>
      <c r="E115">
        <f t="shared" si="41"/>
        <v>2356.0779615828301</v>
      </c>
      <c r="F115">
        <f t="shared" si="42"/>
        <v>906.57543867291054</v>
      </c>
      <c r="G115">
        <f t="shared" si="43"/>
        <v>1438.39257468802</v>
      </c>
    </row>
    <row r="116" spans="1:7" x14ac:dyDescent="0.3">
      <c r="A116">
        <v>79</v>
      </c>
      <c r="B116">
        <f t="shared" si="38"/>
        <v>1.4724407751714961</v>
      </c>
      <c r="C116">
        <f t="shared" si="39"/>
        <v>0.28621349306481736</v>
      </c>
      <c r="D116">
        <f t="shared" si="40"/>
        <v>1892.1154547349975</v>
      </c>
      <c r="E116">
        <f t="shared" si="41"/>
        <v>2341.679340594314</v>
      </c>
      <c r="F116">
        <f t="shared" si="42"/>
        <v>922.92163504428333</v>
      </c>
      <c r="G116">
        <f t="shared" si="43"/>
        <v>1417.5581702128882</v>
      </c>
    </row>
    <row r="117" spans="1:7" x14ac:dyDescent="0.3">
      <c r="A117">
        <v>80</v>
      </c>
      <c r="B117">
        <f t="shared" si="38"/>
        <v>1.477211629518312</v>
      </c>
      <c r="C117">
        <f t="shared" si="39"/>
        <v>0.26047226650039562</v>
      </c>
      <c r="D117">
        <f t="shared" si="40"/>
        <v>1910.5302936167152</v>
      </c>
      <c r="E117">
        <f t="shared" si="41"/>
        <v>2327.0434354642543</v>
      </c>
      <c r="F117">
        <f t="shared" si="42"/>
        <v>939.51022471954479</v>
      </c>
      <c r="G117">
        <f t="shared" si="43"/>
        <v>1396.8353799511442</v>
      </c>
    </row>
    <row r="118" spans="1:7" x14ac:dyDescent="0.3">
      <c r="A118">
        <v>81</v>
      </c>
      <c r="B118">
        <f t="shared" si="38"/>
        <v>1.4815325108927067</v>
      </c>
      <c r="C118">
        <f t="shared" si="39"/>
        <v>0.23465169756034637</v>
      </c>
      <c r="D118">
        <f t="shared" si="40"/>
        <v>1928.8215404668404</v>
      </c>
      <c r="E118">
        <f t="shared" si="41"/>
        <v>2312.1747044311355</v>
      </c>
      <c r="F118">
        <f t="shared" si="42"/>
        <v>956.33615465358298</v>
      </c>
      <c r="G118">
        <f t="shared" si="43"/>
        <v>1376.2305162654477</v>
      </c>
    </row>
    <row r="119" spans="1:7" x14ac:dyDescent="0.3">
      <c r="A119">
        <v>82</v>
      </c>
      <c r="B119">
        <f t="shared" si="38"/>
        <v>1.4854021031123557</v>
      </c>
      <c r="C119">
        <f t="shared" si="39"/>
        <v>0.2087596514400982</v>
      </c>
      <c r="D119">
        <f t="shared" si="40"/>
        <v>1946.9836235943908</v>
      </c>
      <c r="E119">
        <f t="shared" si="41"/>
        <v>2297.0776766544673</v>
      </c>
      <c r="F119">
        <f t="shared" si="42"/>
        <v>973.39429950514295</v>
      </c>
      <c r="G119">
        <f t="shared" si="43"/>
        <v>1355.7498555968812</v>
      </c>
    </row>
    <row r="120" spans="1:7" x14ac:dyDescent="0.3">
      <c r="A120">
        <v>83</v>
      </c>
      <c r="B120">
        <f t="shared" si="38"/>
        <v>1.4888192274619829</v>
      </c>
      <c r="C120">
        <f t="shared" si="39"/>
        <v>0.18280401510772123</v>
      </c>
      <c r="D120">
        <f t="shared" si="40"/>
        <v>1965.0110106529055</v>
      </c>
      <c r="E120">
        <f t="shared" si="41"/>
        <v>2281.7569508351576</v>
      </c>
      <c r="F120">
        <f t="shared" si="42"/>
        <v>990.67946319805719</v>
      </c>
      <c r="G120">
        <f t="shared" si="43"/>
        <v>1335.3996365530852</v>
      </c>
    </row>
    <row r="121" spans="1:7" x14ac:dyDescent="0.3">
      <c r="A121">
        <v>84</v>
      </c>
      <c r="B121">
        <f t="shared" si="38"/>
        <v>1.4917828430524098</v>
      </c>
      <c r="C121">
        <f t="shared" si="39"/>
        <v>0.15679269490148018</v>
      </c>
      <c r="D121">
        <f t="shared" si="40"/>
        <v>1982.8982103256519</v>
      </c>
      <c r="E121">
        <f t="shared" si="41"/>
        <v>2266.2171938147067</v>
      </c>
      <c r="F121">
        <f t="shared" si="42"/>
        <v>1008.1863805040196</v>
      </c>
      <c r="G121">
        <f t="shared" si="43"/>
        <v>1315.1860580079178</v>
      </c>
    </row>
    <row r="122" spans="1:7" x14ac:dyDescent="0.3">
      <c r="A122">
        <v>85</v>
      </c>
      <c r="B122">
        <f t="shared" si="38"/>
        <v>1.4942920471376184</v>
      </c>
      <c r="C122">
        <f t="shared" si="39"/>
        <v>0.13073361412148721</v>
      </c>
      <c r="D122">
        <f t="shared" si="40"/>
        <v>2000.6397739983322</v>
      </c>
      <c r="E122">
        <f t="shared" si="41"/>
        <v>2250.46313915364</v>
      </c>
      <c r="F122">
        <f t="shared" si="42"/>
        <v>1025.9097186464255</v>
      </c>
      <c r="G122">
        <f t="shared" si="43"/>
        <v>1295.1152772132164</v>
      </c>
    </row>
    <row r="123" spans="1:7" x14ac:dyDescent="0.3">
      <c r="A123">
        <v>86</v>
      </c>
      <c r="B123">
        <f t="shared" si="38"/>
        <v>1.4963460753897362</v>
      </c>
      <c r="C123">
        <f t="shared" si="39"/>
        <v>0.10463471061618784</v>
      </c>
      <c r="D123">
        <f t="shared" si="40"/>
        <v>2018.2302974187851</v>
      </c>
      <c r="E123">
        <f t="shared" si="41"/>
        <v>2234.4995856896203</v>
      </c>
      <c r="F123">
        <f t="shared" si="42"/>
        <v>1043.8440789247866</v>
      </c>
      <c r="G123">
        <f t="shared" si="43"/>
        <v>1275.1934079232415</v>
      </c>
    </row>
    <row r="124" spans="1:7" x14ac:dyDescent="0.3">
      <c r="A124">
        <v>87</v>
      </c>
      <c r="B124">
        <f t="shared" si="38"/>
        <v>1.4979443021318608</v>
      </c>
      <c r="C124">
        <f t="shared" si="39"/>
        <v>7.8503934364415953E-2</v>
      </c>
      <c r="D124">
        <f t="shared" si="40"/>
        <v>2035.6644223431736</v>
      </c>
      <c r="E124">
        <f t="shared" si="41"/>
        <v>2218.3313960756755</v>
      </c>
      <c r="F124">
        <f t="shared" si="42"/>
        <v>1061.9839983592287</v>
      </c>
      <c r="G124">
        <f t="shared" si="43"/>
        <v>1255.4265185323659</v>
      </c>
    </row>
    <row r="125" spans="1:7" x14ac:dyDescent="0.3">
      <c r="A125">
        <v>88</v>
      </c>
      <c r="B125">
        <f t="shared" si="38"/>
        <v>1.4990862405286436</v>
      </c>
      <c r="C125">
        <f t="shared" si="39"/>
        <v>5.2349245053751617E-2</v>
      </c>
      <c r="D125">
        <f t="shared" si="40"/>
        <v>2052.9368381681579</v>
      </c>
      <c r="E125">
        <f t="shared" si="41"/>
        <v>2201.9634952989859</v>
      </c>
      <c r="F125">
        <f t="shared" si="42"/>
        <v>1080.3239513545661</v>
      </c>
      <c r="G125">
        <f t="shared" si="43"/>
        <v>1235.8206302265853</v>
      </c>
    </row>
    <row r="126" spans="1:7" x14ac:dyDescent="0.3">
      <c r="A126">
        <v>89</v>
      </c>
      <c r="B126">
        <f t="shared" si="38"/>
        <v>1.499771542734587</v>
      </c>
      <c r="C126">
        <f t="shared" si="39"/>
        <v>2.6178609655925396E-2</v>
      </c>
      <c r="D126">
        <f t="shared" si="40"/>
        <v>2070.0422835485556</v>
      </c>
      <c r="E126">
        <f t="shared" si="41"/>
        <v>2185.400869180688</v>
      </c>
      <c r="F126">
        <f t="shared" si="42"/>
        <v>1098.8583513834542</v>
      </c>
      <c r="G126">
        <f t="shared" si="43"/>
        <v>1216.3817151494027</v>
      </c>
    </row>
    <row r="127" spans="1:7" x14ac:dyDescent="0.3">
      <c r="A127">
        <v>90</v>
      </c>
      <c r="B127">
        <f t="shared" si="38"/>
        <v>1.5</v>
      </c>
      <c r="C127">
        <f t="shared" si="39"/>
        <v>9.1886134118146501E-17</v>
      </c>
      <c r="D127">
        <f t="shared" si="40"/>
        <v>2086.9755479999999</v>
      </c>
      <c r="E127">
        <f t="shared" si="41"/>
        <v>2168.6485628571431</v>
      </c>
      <c r="F127">
        <f t="shared" si="42"/>
        <v>1117.5815526880961</v>
      </c>
      <c r="G127">
        <f t="shared" si="43"/>
        <v>1197.1156945826606</v>
      </c>
    </row>
  </sheetData>
  <pageMargins left="0.7" right="0.7" top="0.75" bottom="0.75" header="0.3" footer="0.3"/>
  <pageSetup paperSize="9" orientation="portrait" horizontalDpi="4294967293" verticalDpi="0" r:id="rId1"/>
  <ignoredErrors>
    <ignoredError sqref="T15:T23 W3:W12 U15:U23" calculatedColumn="1"/>
  </ignoredErrors>
  <drawing r:id="rId2"/>
  <tableParts count="10"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Calum</dc:creator>
  <cp:lastModifiedBy>Calum</cp:lastModifiedBy>
  <dcterms:created xsi:type="dcterms:W3CDTF">2020-03-03T11:44:14Z</dcterms:created>
  <dcterms:modified xsi:type="dcterms:W3CDTF">2020-03-12T10:02:59Z</dcterms:modified>
</cp:coreProperties>
</file>