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5.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6.xml" ContentType="application/vnd.openxmlformats-officedocument.drawing+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7.xml" ContentType="application/vnd.openxmlformats-officedocument.drawing+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8.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uowtsd-my.sharepoint.com/personal/2203284_student_uwtsd_ac_uk/Documents/year 2/thermo/"/>
    </mc:Choice>
  </mc:AlternateContent>
  <xr:revisionPtr revIDLastSave="652" documentId="8_{667E0E3D-6E30-4985-A0AD-798550379091}" xr6:coauthVersionLast="47" xr6:coauthVersionMax="47" xr10:uidLastSave="{CC332753-B0DD-4C09-A40F-964A0F5C678D}"/>
  <bookViews>
    <workbookView xWindow="-120" yWindow="-120" windowWidth="29040" windowHeight="15720" xr2:uid="{6418C5E3-73EF-4EE7-9962-BD40FA2B817D}"/>
  </bookViews>
  <sheets>
    <sheet name="Page 1" sheetId="12" r:id="rId1"/>
    <sheet name="Analysis" sheetId="11" r:id="rId2"/>
    <sheet name="Data" sheetId="1" r:id="rId3"/>
    <sheet name="Piston Position Vs Crank angle" sheetId="3" r:id="rId4"/>
    <sheet name="Piston Velocity vs RPM" sheetId="4" r:id="rId5"/>
    <sheet name="Crank angle" sheetId="5" r:id="rId6"/>
    <sheet name="Valve lift" sheetId="7" r:id="rId7"/>
    <sheet name="Reference" sheetId="13" r:id="rId8"/>
  </sheets>
  <definedNames>
    <definedName name="Intake_CF_Table">#REF!</definedName>
    <definedName name="Intake_Lift_CF_Table">'Valve lift'!$G$24:$J$33</definedName>
    <definedName name="Lift_CF_Table">'Valve lift'!$G$24:$H$31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11" l="1"/>
  <c r="E18" i="11"/>
  <c r="E17" i="11"/>
  <c r="E16" i="11"/>
  <c r="K4" i="7"/>
  <c r="M12" i="7"/>
  <c r="K12" i="7"/>
  <c r="I12" i="7"/>
  <c r="G12" i="7"/>
  <c r="M11" i="7"/>
  <c r="K11" i="7"/>
  <c r="I11" i="7"/>
  <c r="G11" i="7"/>
  <c r="M10" i="7"/>
  <c r="L10" i="7"/>
  <c r="K10" i="7"/>
  <c r="J10" i="7"/>
  <c r="I10" i="7"/>
  <c r="H10" i="7"/>
  <c r="G10" i="7"/>
  <c r="F10" i="7"/>
  <c r="M9" i="7"/>
  <c r="L9" i="7"/>
  <c r="K9" i="7"/>
  <c r="J9" i="7"/>
  <c r="I9" i="7"/>
  <c r="H9" i="7"/>
  <c r="G9" i="7"/>
  <c r="F9" i="7"/>
  <c r="M8" i="7"/>
  <c r="L8" i="7"/>
  <c r="K8" i="7"/>
  <c r="J8" i="7"/>
  <c r="I8" i="7"/>
  <c r="H8" i="7"/>
  <c r="G8" i="7"/>
  <c r="F8" i="7"/>
  <c r="M7" i="7"/>
  <c r="L7" i="7"/>
  <c r="K7" i="7"/>
  <c r="J7" i="7"/>
  <c r="I7" i="7"/>
  <c r="H7" i="7"/>
  <c r="G7" i="7"/>
  <c r="F7" i="7"/>
  <c r="M6" i="7"/>
  <c r="L6" i="7"/>
  <c r="K6" i="7"/>
  <c r="J6" i="7"/>
  <c r="I6" i="7"/>
  <c r="H6" i="7"/>
  <c r="G6" i="7"/>
  <c r="F6" i="7"/>
  <c r="M5" i="7"/>
  <c r="L5" i="7"/>
  <c r="K5" i="7"/>
  <c r="J5" i="7"/>
  <c r="I5" i="7"/>
  <c r="H5" i="7"/>
  <c r="G5" i="7"/>
  <c r="F5" i="7"/>
  <c r="M4" i="7"/>
  <c r="L4" i="7"/>
  <c r="J4" i="7"/>
  <c r="I4" i="7"/>
  <c r="H4" i="7"/>
  <c r="G4" i="7"/>
  <c r="F4" i="7"/>
  <c r="M3" i="7"/>
  <c r="L3" i="7"/>
  <c r="K3" i="7"/>
  <c r="J3" i="7"/>
  <c r="I3" i="7"/>
  <c r="H3" i="7"/>
  <c r="G3" i="7"/>
  <c r="F3" i="7"/>
  <c r="J361" i="5"/>
  <c r="I361" i="5"/>
  <c r="F361" i="5"/>
  <c r="E361" i="5"/>
  <c r="A361" i="5"/>
  <c r="J360" i="5"/>
  <c r="I360" i="5"/>
  <c r="H360" i="5"/>
  <c r="G360" i="5"/>
  <c r="F360" i="5"/>
  <c r="E360" i="5"/>
  <c r="A360" i="5"/>
  <c r="J359" i="5"/>
  <c r="I359" i="5"/>
  <c r="H359" i="5"/>
  <c r="G359" i="5"/>
  <c r="F359" i="5"/>
  <c r="E359" i="5"/>
  <c r="A359" i="5"/>
  <c r="J358" i="5"/>
  <c r="I358" i="5"/>
  <c r="H358" i="5"/>
  <c r="G358" i="5"/>
  <c r="F358" i="5"/>
  <c r="E358" i="5"/>
  <c r="A358" i="5"/>
  <c r="J357" i="5"/>
  <c r="I357" i="5"/>
  <c r="H357" i="5"/>
  <c r="G357" i="5"/>
  <c r="F357" i="5"/>
  <c r="E357" i="5"/>
  <c r="A357" i="5"/>
  <c r="J356" i="5"/>
  <c r="I356" i="5"/>
  <c r="H356" i="5"/>
  <c r="G356" i="5"/>
  <c r="F356" i="5"/>
  <c r="E356" i="5"/>
  <c r="A356" i="5"/>
  <c r="J355" i="5"/>
  <c r="I355" i="5"/>
  <c r="H355" i="5"/>
  <c r="G355" i="5"/>
  <c r="F355" i="5"/>
  <c r="E355" i="5"/>
  <c r="A355" i="5"/>
  <c r="J354" i="5"/>
  <c r="I354" i="5"/>
  <c r="H354" i="5"/>
  <c r="G354" i="5"/>
  <c r="F354" i="5"/>
  <c r="E354" i="5"/>
  <c r="A354" i="5"/>
  <c r="J353" i="5"/>
  <c r="I353" i="5"/>
  <c r="H353" i="5"/>
  <c r="G353" i="5"/>
  <c r="F353" i="5"/>
  <c r="E353" i="5"/>
  <c r="A353" i="5"/>
  <c r="J352" i="5"/>
  <c r="I352" i="5"/>
  <c r="H352" i="5"/>
  <c r="G352" i="5"/>
  <c r="F352" i="5"/>
  <c r="E352" i="5"/>
  <c r="A352" i="5"/>
  <c r="J351" i="5"/>
  <c r="I351" i="5"/>
  <c r="H351" i="5"/>
  <c r="G351" i="5"/>
  <c r="F351" i="5"/>
  <c r="E351" i="5"/>
  <c r="A351" i="5"/>
  <c r="J350" i="5"/>
  <c r="I350" i="5"/>
  <c r="H350" i="5"/>
  <c r="G350" i="5"/>
  <c r="F350" i="5"/>
  <c r="E350" i="5"/>
  <c r="A350" i="5"/>
  <c r="J349" i="5"/>
  <c r="I349" i="5"/>
  <c r="H349" i="5"/>
  <c r="G349" i="5"/>
  <c r="F349" i="5"/>
  <c r="E349" i="5"/>
  <c r="A349" i="5"/>
  <c r="J348" i="5"/>
  <c r="I348" i="5"/>
  <c r="H348" i="5"/>
  <c r="G348" i="5"/>
  <c r="F348" i="5"/>
  <c r="E348" i="5"/>
  <c r="A348" i="5"/>
  <c r="J347" i="5"/>
  <c r="I347" i="5"/>
  <c r="H347" i="5"/>
  <c r="G347" i="5"/>
  <c r="F347" i="5"/>
  <c r="E347" i="5"/>
  <c r="A347" i="5"/>
  <c r="J346" i="5"/>
  <c r="I346" i="5"/>
  <c r="H346" i="5"/>
  <c r="G346" i="5"/>
  <c r="F346" i="5"/>
  <c r="E346" i="5"/>
  <c r="A346" i="5"/>
  <c r="J345" i="5"/>
  <c r="I345" i="5"/>
  <c r="H345" i="5"/>
  <c r="G345" i="5"/>
  <c r="F345" i="5"/>
  <c r="E345" i="5"/>
  <c r="A345" i="5"/>
  <c r="J344" i="5"/>
  <c r="I344" i="5"/>
  <c r="H344" i="5"/>
  <c r="G344" i="5"/>
  <c r="F344" i="5"/>
  <c r="E344" i="5"/>
  <c r="A344" i="5"/>
  <c r="J343" i="5"/>
  <c r="I343" i="5"/>
  <c r="H343" i="5"/>
  <c r="G343" i="5"/>
  <c r="F343" i="5"/>
  <c r="E343" i="5"/>
  <c r="A343" i="5"/>
  <c r="J342" i="5"/>
  <c r="I342" i="5"/>
  <c r="H342" i="5"/>
  <c r="G342" i="5"/>
  <c r="F342" i="5"/>
  <c r="E342" i="5"/>
  <c r="A342" i="5"/>
  <c r="J341" i="5"/>
  <c r="I341" i="5"/>
  <c r="H341" i="5"/>
  <c r="G341" i="5"/>
  <c r="F341" i="5"/>
  <c r="E341" i="5"/>
  <c r="A341" i="5"/>
  <c r="J340" i="5"/>
  <c r="I340" i="5"/>
  <c r="H340" i="5"/>
  <c r="G340" i="5"/>
  <c r="F340" i="5"/>
  <c r="E340" i="5"/>
  <c r="A340" i="5"/>
  <c r="J339" i="5"/>
  <c r="I339" i="5"/>
  <c r="H339" i="5"/>
  <c r="G339" i="5"/>
  <c r="F339" i="5"/>
  <c r="E339" i="5"/>
  <c r="A339" i="5"/>
  <c r="J338" i="5"/>
  <c r="I338" i="5"/>
  <c r="H338" i="5"/>
  <c r="G338" i="5"/>
  <c r="F338" i="5"/>
  <c r="E338" i="5"/>
  <c r="A338" i="5"/>
  <c r="J337" i="5"/>
  <c r="I337" i="5"/>
  <c r="H337" i="5"/>
  <c r="G337" i="5"/>
  <c r="F337" i="5"/>
  <c r="E337" i="5"/>
  <c r="A337" i="5"/>
  <c r="J336" i="5"/>
  <c r="I336" i="5"/>
  <c r="H336" i="5"/>
  <c r="G336" i="5"/>
  <c r="F336" i="5"/>
  <c r="E336" i="5"/>
  <c r="A336" i="5"/>
  <c r="J335" i="5"/>
  <c r="I335" i="5"/>
  <c r="H335" i="5"/>
  <c r="G335" i="5"/>
  <c r="F335" i="5"/>
  <c r="E335" i="5"/>
  <c r="A335" i="5"/>
  <c r="J334" i="5"/>
  <c r="I334" i="5"/>
  <c r="H334" i="5"/>
  <c r="G334" i="5"/>
  <c r="F334" i="5"/>
  <c r="E334" i="5"/>
  <c r="A334" i="5"/>
  <c r="J333" i="5"/>
  <c r="I333" i="5"/>
  <c r="H333" i="5"/>
  <c r="G333" i="5"/>
  <c r="F333" i="5"/>
  <c r="E333" i="5"/>
  <c r="A333" i="5"/>
  <c r="J332" i="5"/>
  <c r="I332" i="5"/>
  <c r="H332" i="5"/>
  <c r="G332" i="5"/>
  <c r="F332" i="5"/>
  <c r="E332" i="5"/>
  <c r="A332" i="5"/>
  <c r="J331" i="5"/>
  <c r="I331" i="5"/>
  <c r="H331" i="5"/>
  <c r="G331" i="5"/>
  <c r="F331" i="5"/>
  <c r="E331" i="5"/>
  <c r="A331" i="5"/>
  <c r="J330" i="5"/>
  <c r="I330" i="5"/>
  <c r="H330" i="5"/>
  <c r="G330" i="5"/>
  <c r="F330" i="5"/>
  <c r="E330" i="5"/>
  <c r="A330" i="5"/>
  <c r="J329" i="5"/>
  <c r="I329" i="5"/>
  <c r="H329" i="5"/>
  <c r="G329" i="5"/>
  <c r="F329" i="5"/>
  <c r="E329" i="5"/>
  <c r="A329" i="5"/>
  <c r="J328" i="5"/>
  <c r="I328" i="5"/>
  <c r="H328" i="5"/>
  <c r="G328" i="5"/>
  <c r="F328" i="5"/>
  <c r="E328" i="5"/>
  <c r="A328" i="5"/>
  <c r="J327" i="5"/>
  <c r="I327" i="5"/>
  <c r="H327" i="5"/>
  <c r="G327" i="5"/>
  <c r="F327" i="5"/>
  <c r="E327" i="5"/>
  <c r="A327" i="5"/>
  <c r="J326" i="5"/>
  <c r="I326" i="5"/>
  <c r="H326" i="5"/>
  <c r="G326" i="5"/>
  <c r="F326" i="5"/>
  <c r="E326" i="5"/>
  <c r="A326" i="5"/>
  <c r="J325" i="5"/>
  <c r="I325" i="5"/>
  <c r="H325" i="5"/>
  <c r="G325" i="5"/>
  <c r="F325" i="5"/>
  <c r="E325" i="5"/>
  <c r="A325" i="5"/>
  <c r="J324" i="5"/>
  <c r="I324" i="5"/>
  <c r="H324" i="5"/>
  <c r="G324" i="5"/>
  <c r="F324" i="5"/>
  <c r="E324" i="5"/>
  <c r="A324" i="5"/>
  <c r="J323" i="5"/>
  <c r="I323" i="5"/>
  <c r="H323" i="5"/>
  <c r="G323" i="5"/>
  <c r="F323" i="5"/>
  <c r="E323" i="5"/>
  <c r="A323" i="5"/>
  <c r="J322" i="5"/>
  <c r="I322" i="5"/>
  <c r="H322" i="5"/>
  <c r="G322" i="5"/>
  <c r="F322" i="5"/>
  <c r="E322" i="5"/>
  <c r="A322" i="5"/>
  <c r="J321" i="5"/>
  <c r="I321" i="5"/>
  <c r="H321" i="5"/>
  <c r="G321" i="5"/>
  <c r="F321" i="5"/>
  <c r="E321" i="5"/>
  <c r="A321" i="5"/>
  <c r="J320" i="5"/>
  <c r="I320" i="5"/>
  <c r="H320" i="5"/>
  <c r="G320" i="5"/>
  <c r="F320" i="5"/>
  <c r="E320" i="5"/>
  <c r="A320" i="5"/>
  <c r="J319" i="5"/>
  <c r="I319" i="5"/>
  <c r="H319" i="5"/>
  <c r="G319" i="5"/>
  <c r="F319" i="5"/>
  <c r="E319" i="5"/>
  <c r="A319" i="5"/>
  <c r="J318" i="5"/>
  <c r="I318" i="5"/>
  <c r="H318" i="5"/>
  <c r="G318" i="5"/>
  <c r="F318" i="5"/>
  <c r="E318" i="5"/>
  <c r="A318" i="5"/>
  <c r="J317" i="5"/>
  <c r="I317" i="5"/>
  <c r="H317" i="5"/>
  <c r="G317" i="5"/>
  <c r="F317" i="5"/>
  <c r="E317" i="5"/>
  <c r="A317" i="5"/>
  <c r="J316" i="5"/>
  <c r="I316" i="5"/>
  <c r="H316" i="5"/>
  <c r="G316" i="5"/>
  <c r="F316" i="5"/>
  <c r="E316" i="5"/>
  <c r="A316" i="5"/>
  <c r="J315" i="5"/>
  <c r="I315" i="5"/>
  <c r="H315" i="5"/>
  <c r="G315" i="5"/>
  <c r="F315" i="5"/>
  <c r="E315" i="5"/>
  <c r="A315" i="5"/>
  <c r="J314" i="5"/>
  <c r="I314" i="5"/>
  <c r="H314" i="5"/>
  <c r="G314" i="5"/>
  <c r="F314" i="5"/>
  <c r="E314" i="5"/>
  <c r="A314" i="5"/>
  <c r="J313" i="5"/>
  <c r="I313" i="5"/>
  <c r="H313" i="5"/>
  <c r="G313" i="5"/>
  <c r="F313" i="5"/>
  <c r="E313" i="5"/>
  <c r="A313" i="5"/>
  <c r="J312" i="5"/>
  <c r="I312" i="5"/>
  <c r="H312" i="5"/>
  <c r="G312" i="5"/>
  <c r="F312" i="5"/>
  <c r="E312" i="5"/>
  <c r="A312" i="5"/>
  <c r="J311" i="5"/>
  <c r="I311" i="5"/>
  <c r="H311" i="5"/>
  <c r="G311" i="5"/>
  <c r="F311" i="5"/>
  <c r="E311" i="5"/>
  <c r="A311" i="5"/>
  <c r="J310" i="5"/>
  <c r="I310" i="5"/>
  <c r="H310" i="5"/>
  <c r="G310" i="5"/>
  <c r="F310" i="5"/>
  <c r="E310" i="5"/>
  <c r="A310" i="5"/>
  <c r="J309" i="5"/>
  <c r="I309" i="5"/>
  <c r="H309" i="5"/>
  <c r="G309" i="5"/>
  <c r="F309" i="5"/>
  <c r="E309" i="5"/>
  <c r="A309" i="5"/>
  <c r="J308" i="5"/>
  <c r="I308" i="5"/>
  <c r="H308" i="5"/>
  <c r="G308" i="5"/>
  <c r="F308" i="5"/>
  <c r="E308" i="5"/>
  <c r="A308" i="5"/>
  <c r="J307" i="5"/>
  <c r="I307" i="5"/>
  <c r="H307" i="5"/>
  <c r="G307" i="5"/>
  <c r="F307" i="5"/>
  <c r="E307" i="5"/>
  <c r="A307" i="5"/>
  <c r="J306" i="5"/>
  <c r="I306" i="5"/>
  <c r="H306" i="5"/>
  <c r="G306" i="5"/>
  <c r="F306" i="5"/>
  <c r="E306" i="5"/>
  <c r="A306" i="5"/>
  <c r="J305" i="5"/>
  <c r="I305" i="5"/>
  <c r="H305" i="5"/>
  <c r="G305" i="5"/>
  <c r="F305" i="5"/>
  <c r="E305" i="5"/>
  <c r="A305" i="5"/>
  <c r="J304" i="5"/>
  <c r="I304" i="5"/>
  <c r="H304" i="5"/>
  <c r="G304" i="5"/>
  <c r="F304" i="5"/>
  <c r="E304" i="5"/>
  <c r="A304" i="5"/>
  <c r="J303" i="5"/>
  <c r="I303" i="5"/>
  <c r="H303" i="5"/>
  <c r="G303" i="5"/>
  <c r="F303" i="5"/>
  <c r="E303" i="5"/>
  <c r="A303" i="5"/>
  <c r="J302" i="5"/>
  <c r="I302" i="5"/>
  <c r="H302" i="5"/>
  <c r="G302" i="5"/>
  <c r="F302" i="5"/>
  <c r="E302" i="5"/>
  <c r="A302" i="5"/>
  <c r="J301" i="5"/>
  <c r="I301" i="5"/>
  <c r="H301" i="5"/>
  <c r="G301" i="5"/>
  <c r="F301" i="5"/>
  <c r="E301" i="5"/>
  <c r="A301" i="5"/>
  <c r="J300" i="5"/>
  <c r="I300" i="5"/>
  <c r="H300" i="5"/>
  <c r="G300" i="5"/>
  <c r="F300" i="5"/>
  <c r="E300" i="5"/>
  <c r="A300" i="5"/>
  <c r="J299" i="5"/>
  <c r="I299" i="5"/>
  <c r="H299" i="5"/>
  <c r="G299" i="5"/>
  <c r="F299" i="5"/>
  <c r="E299" i="5"/>
  <c r="A299" i="5"/>
  <c r="J298" i="5"/>
  <c r="I298" i="5"/>
  <c r="H298" i="5"/>
  <c r="G298" i="5"/>
  <c r="F298" i="5"/>
  <c r="E298" i="5"/>
  <c r="A298" i="5"/>
  <c r="J297" i="5"/>
  <c r="I297" i="5"/>
  <c r="H297" i="5"/>
  <c r="G297" i="5"/>
  <c r="F297" i="5"/>
  <c r="E297" i="5"/>
  <c r="A297" i="5"/>
  <c r="J296" i="5"/>
  <c r="I296" i="5"/>
  <c r="H296" i="5"/>
  <c r="G296" i="5"/>
  <c r="F296" i="5"/>
  <c r="E296" i="5"/>
  <c r="A296" i="5"/>
  <c r="J295" i="5"/>
  <c r="I295" i="5"/>
  <c r="H295" i="5"/>
  <c r="G295" i="5"/>
  <c r="F295" i="5"/>
  <c r="E295" i="5"/>
  <c r="A295" i="5"/>
  <c r="J294" i="5"/>
  <c r="I294" i="5"/>
  <c r="H294" i="5"/>
  <c r="G294" i="5"/>
  <c r="F294" i="5"/>
  <c r="E294" i="5"/>
  <c r="A294" i="5"/>
  <c r="J293" i="5"/>
  <c r="I293" i="5"/>
  <c r="H293" i="5"/>
  <c r="G293" i="5"/>
  <c r="F293" i="5"/>
  <c r="E293" i="5"/>
  <c r="A293" i="5"/>
  <c r="J292" i="5"/>
  <c r="I292" i="5"/>
  <c r="H292" i="5"/>
  <c r="G292" i="5"/>
  <c r="F292" i="5"/>
  <c r="E292" i="5"/>
  <c r="A292" i="5"/>
  <c r="J291" i="5"/>
  <c r="I291" i="5"/>
  <c r="H291" i="5"/>
  <c r="G291" i="5"/>
  <c r="F291" i="5"/>
  <c r="E291" i="5"/>
  <c r="A291" i="5"/>
  <c r="J290" i="5"/>
  <c r="I290" i="5"/>
  <c r="H290" i="5"/>
  <c r="G290" i="5"/>
  <c r="F290" i="5"/>
  <c r="E290" i="5"/>
  <c r="A290" i="5"/>
  <c r="J289" i="5"/>
  <c r="I289" i="5"/>
  <c r="H289" i="5"/>
  <c r="G289" i="5"/>
  <c r="F289" i="5"/>
  <c r="E289" i="5"/>
  <c r="A289" i="5"/>
  <c r="J288" i="5"/>
  <c r="I288" i="5"/>
  <c r="H288" i="5"/>
  <c r="G288" i="5"/>
  <c r="F288" i="5"/>
  <c r="E288" i="5"/>
  <c r="A288" i="5"/>
  <c r="J287" i="5"/>
  <c r="I287" i="5"/>
  <c r="H287" i="5"/>
  <c r="G287" i="5"/>
  <c r="F287" i="5"/>
  <c r="E287" i="5"/>
  <c r="A287" i="5"/>
  <c r="J286" i="5"/>
  <c r="I286" i="5"/>
  <c r="H286" i="5"/>
  <c r="G286" i="5"/>
  <c r="F286" i="5"/>
  <c r="E286" i="5"/>
  <c r="A286" i="5"/>
  <c r="J285" i="5"/>
  <c r="I285" i="5"/>
  <c r="H285" i="5"/>
  <c r="G285" i="5"/>
  <c r="F285" i="5"/>
  <c r="E285" i="5"/>
  <c r="A285" i="5"/>
  <c r="J284" i="5"/>
  <c r="I284" i="5"/>
  <c r="H284" i="5"/>
  <c r="G284" i="5"/>
  <c r="F284" i="5"/>
  <c r="E284" i="5"/>
  <c r="A284" i="5"/>
  <c r="J283" i="5"/>
  <c r="I283" i="5"/>
  <c r="H283" i="5"/>
  <c r="G283" i="5"/>
  <c r="F283" i="5"/>
  <c r="E283" i="5"/>
  <c r="A283" i="5"/>
  <c r="J282" i="5"/>
  <c r="I282" i="5"/>
  <c r="H282" i="5"/>
  <c r="G282" i="5"/>
  <c r="F282" i="5"/>
  <c r="E282" i="5"/>
  <c r="A282" i="5"/>
  <c r="J281" i="5"/>
  <c r="I281" i="5"/>
  <c r="H281" i="5"/>
  <c r="G281" i="5"/>
  <c r="F281" i="5"/>
  <c r="E281" i="5"/>
  <c r="A281" i="5"/>
  <c r="J280" i="5"/>
  <c r="I280" i="5"/>
  <c r="H280" i="5"/>
  <c r="G280" i="5"/>
  <c r="F280" i="5"/>
  <c r="E280" i="5"/>
  <c r="A280" i="5"/>
  <c r="J279" i="5"/>
  <c r="I279" i="5"/>
  <c r="H279" i="5"/>
  <c r="G279" i="5"/>
  <c r="F279" i="5"/>
  <c r="E279" i="5"/>
  <c r="A279" i="5"/>
  <c r="J278" i="5"/>
  <c r="I278" i="5"/>
  <c r="H278" i="5"/>
  <c r="G278" i="5"/>
  <c r="F278" i="5"/>
  <c r="E278" i="5"/>
  <c r="A278" i="5"/>
  <c r="J277" i="5"/>
  <c r="I277" i="5"/>
  <c r="H277" i="5"/>
  <c r="G277" i="5"/>
  <c r="F277" i="5"/>
  <c r="E277" i="5"/>
  <c r="A277" i="5"/>
  <c r="J276" i="5"/>
  <c r="I276" i="5"/>
  <c r="H276" i="5"/>
  <c r="G276" i="5"/>
  <c r="F276" i="5"/>
  <c r="E276" i="5"/>
  <c r="A276" i="5"/>
  <c r="J275" i="5"/>
  <c r="I275" i="5"/>
  <c r="H275" i="5"/>
  <c r="G275" i="5"/>
  <c r="F275" i="5"/>
  <c r="E275" i="5"/>
  <c r="A275" i="5"/>
  <c r="J274" i="5"/>
  <c r="I274" i="5"/>
  <c r="H274" i="5"/>
  <c r="G274" i="5"/>
  <c r="F274" i="5"/>
  <c r="E274" i="5"/>
  <c r="A274" i="5"/>
  <c r="J273" i="5"/>
  <c r="I273" i="5"/>
  <c r="H273" i="5"/>
  <c r="G273" i="5"/>
  <c r="F273" i="5"/>
  <c r="E273" i="5"/>
  <c r="A273" i="5"/>
  <c r="J272" i="5"/>
  <c r="I272" i="5"/>
  <c r="H272" i="5"/>
  <c r="G272" i="5"/>
  <c r="F272" i="5"/>
  <c r="E272" i="5"/>
  <c r="A272" i="5"/>
  <c r="J271" i="5"/>
  <c r="I271" i="5"/>
  <c r="H271" i="5"/>
  <c r="G271" i="5"/>
  <c r="F271" i="5"/>
  <c r="E271" i="5"/>
  <c r="A271" i="5"/>
  <c r="J270" i="5"/>
  <c r="I270" i="5"/>
  <c r="H270" i="5"/>
  <c r="G270" i="5"/>
  <c r="F270" i="5"/>
  <c r="E270" i="5"/>
  <c r="A270" i="5"/>
  <c r="J269" i="5"/>
  <c r="I269" i="5"/>
  <c r="H269" i="5"/>
  <c r="G269" i="5"/>
  <c r="F269" i="5"/>
  <c r="E269" i="5"/>
  <c r="A269" i="5"/>
  <c r="J268" i="5"/>
  <c r="I268" i="5"/>
  <c r="H268" i="5"/>
  <c r="G268" i="5"/>
  <c r="F268" i="5"/>
  <c r="E268" i="5"/>
  <c r="A268" i="5"/>
  <c r="J267" i="5"/>
  <c r="I267" i="5"/>
  <c r="H267" i="5"/>
  <c r="G267" i="5"/>
  <c r="F267" i="5"/>
  <c r="E267" i="5"/>
  <c r="A267" i="5"/>
  <c r="J266" i="5"/>
  <c r="I266" i="5"/>
  <c r="H266" i="5"/>
  <c r="G266" i="5"/>
  <c r="F266" i="5"/>
  <c r="E266" i="5"/>
  <c r="A266" i="5"/>
  <c r="J265" i="5"/>
  <c r="I265" i="5"/>
  <c r="H265" i="5"/>
  <c r="G265" i="5"/>
  <c r="F265" i="5"/>
  <c r="E265" i="5"/>
  <c r="A265" i="5"/>
  <c r="J264" i="5"/>
  <c r="I264" i="5"/>
  <c r="H264" i="5"/>
  <c r="G264" i="5"/>
  <c r="F264" i="5"/>
  <c r="E264" i="5"/>
  <c r="A264" i="5"/>
  <c r="J263" i="5"/>
  <c r="I263" i="5"/>
  <c r="H263" i="5"/>
  <c r="G263" i="5"/>
  <c r="F263" i="5"/>
  <c r="E263" i="5"/>
  <c r="A263" i="5"/>
  <c r="J262" i="5"/>
  <c r="I262" i="5"/>
  <c r="H262" i="5"/>
  <c r="G262" i="5"/>
  <c r="F262" i="5"/>
  <c r="E262" i="5"/>
  <c r="A262" i="5"/>
  <c r="J261" i="5"/>
  <c r="I261" i="5"/>
  <c r="H261" i="5"/>
  <c r="G261" i="5"/>
  <c r="F261" i="5"/>
  <c r="E261" i="5"/>
  <c r="A261" i="5"/>
  <c r="J260" i="5"/>
  <c r="I260" i="5"/>
  <c r="H260" i="5"/>
  <c r="G260" i="5"/>
  <c r="F260" i="5"/>
  <c r="E260" i="5"/>
  <c r="A260" i="5"/>
  <c r="J259" i="5"/>
  <c r="I259" i="5"/>
  <c r="H259" i="5"/>
  <c r="G259" i="5"/>
  <c r="F259" i="5"/>
  <c r="E259" i="5"/>
  <c r="A259" i="5"/>
  <c r="J258" i="5"/>
  <c r="I258" i="5"/>
  <c r="H258" i="5"/>
  <c r="G258" i="5"/>
  <c r="F258" i="5"/>
  <c r="E258" i="5"/>
  <c r="A258" i="5"/>
  <c r="J257" i="5"/>
  <c r="I257" i="5"/>
  <c r="H257" i="5"/>
  <c r="G257" i="5"/>
  <c r="F257" i="5"/>
  <c r="E257" i="5"/>
  <c r="A257" i="5"/>
  <c r="J256" i="5"/>
  <c r="I256" i="5"/>
  <c r="H256" i="5"/>
  <c r="G256" i="5"/>
  <c r="F256" i="5"/>
  <c r="E256" i="5"/>
  <c r="A256" i="5"/>
  <c r="J255" i="5"/>
  <c r="I255" i="5"/>
  <c r="H255" i="5"/>
  <c r="G255" i="5"/>
  <c r="F255" i="5"/>
  <c r="E255" i="5"/>
  <c r="A255" i="5"/>
  <c r="J254" i="5"/>
  <c r="I254" i="5"/>
  <c r="H254" i="5"/>
  <c r="G254" i="5"/>
  <c r="F254" i="5"/>
  <c r="E254" i="5"/>
  <c r="A254" i="5"/>
  <c r="J253" i="5"/>
  <c r="I253" i="5"/>
  <c r="H253" i="5"/>
  <c r="G253" i="5"/>
  <c r="F253" i="5"/>
  <c r="E253" i="5"/>
  <c r="A253" i="5"/>
  <c r="J252" i="5"/>
  <c r="I252" i="5"/>
  <c r="H252" i="5"/>
  <c r="G252" i="5"/>
  <c r="F252" i="5"/>
  <c r="E252" i="5"/>
  <c r="A252" i="5"/>
  <c r="J251" i="5"/>
  <c r="I251" i="5"/>
  <c r="H251" i="5"/>
  <c r="G251" i="5"/>
  <c r="F251" i="5"/>
  <c r="E251" i="5"/>
  <c r="A251" i="5"/>
  <c r="J250" i="5"/>
  <c r="I250" i="5"/>
  <c r="H250" i="5"/>
  <c r="G250" i="5"/>
  <c r="F250" i="5"/>
  <c r="E250" i="5"/>
  <c r="A250" i="5"/>
  <c r="J249" i="5"/>
  <c r="I249" i="5"/>
  <c r="H249" i="5"/>
  <c r="G249" i="5"/>
  <c r="F249" i="5"/>
  <c r="E249" i="5"/>
  <c r="A249" i="5"/>
  <c r="J248" i="5"/>
  <c r="I248" i="5"/>
  <c r="H248" i="5"/>
  <c r="G248" i="5"/>
  <c r="F248" i="5"/>
  <c r="E248" i="5"/>
  <c r="A248" i="5"/>
  <c r="J247" i="5"/>
  <c r="I247" i="5"/>
  <c r="H247" i="5"/>
  <c r="G247" i="5"/>
  <c r="F247" i="5"/>
  <c r="E247" i="5"/>
  <c r="A247" i="5"/>
  <c r="J246" i="5"/>
  <c r="I246" i="5"/>
  <c r="H246" i="5"/>
  <c r="G246" i="5"/>
  <c r="F246" i="5"/>
  <c r="E246" i="5"/>
  <c r="A246" i="5"/>
  <c r="J245" i="5"/>
  <c r="I245" i="5"/>
  <c r="H245" i="5"/>
  <c r="G245" i="5"/>
  <c r="F245" i="5"/>
  <c r="E245" i="5"/>
  <c r="A245" i="5"/>
  <c r="J244" i="5"/>
  <c r="I244" i="5"/>
  <c r="H244" i="5"/>
  <c r="G244" i="5"/>
  <c r="F244" i="5"/>
  <c r="E244" i="5"/>
  <c r="A244" i="5"/>
  <c r="J243" i="5"/>
  <c r="I243" i="5"/>
  <c r="H243" i="5"/>
  <c r="G243" i="5"/>
  <c r="F243" i="5"/>
  <c r="E243" i="5"/>
  <c r="A243" i="5"/>
  <c r="J242" i="5"/>
  <c r="I242" i="5"/>
  <c r="H242" i="5"/>
  <c r="G242" i="5"/>
  <c r="F242" i="5"/>
  <c r="E242" i="5"/>
  <c r="A242" i="5"/>
  <c r="J241" i="5"/>
  <c r="I241" i="5"/>
  <c r="H241" i="5"/>
  <c r="G241" i="5"/>
  <c r="F241" i="5"/>
  <c r="E241" i="5"/>
  <c r="A241" i="5"/>
  <c r="J240" i="5"/>
  <c r="I240" i="5"/>
  <c r="H240" i="5"/>
  <c r="G240" i="5"/>
  <c r="F240" i="5"/>
  <c r="E240" i="5"/>
  <c r="A240" i="5"/>
  <c r="J239" i="5"/>
  <c r="I239" i="5"/>
  <c r="H239" i="5"/>
  <c r="G239" i="5"/>
  <c r="F239" i="5"/>
  <c r="E239" i="5"/>
  <c r="A239" i="5"/>
  <c r="J238" i="5"/>
  <c r="I238" i="5"/>
  <c r="H238" i="5"/>
  <c r="G238" i="5"/>
  <c r="F238" i="5"/>
  <c r="E238" i="5"/>
  <c r="A238" i="5"/>
  <c r="J237" i="5"/>
  <c r="I237" i="5"/>
  <c r="H237" i="5"/>
  <c r="G237" i="5"/>
  <c r="F237" i="5"/>
  <c r="E237" i="5"/>
  <c r="A237" i="5"/>
  <c r="J236" i="5"/>
  <c r="I236" i="5"/>
  <c r="H236" i="5"/>
  <c r="G236" i="5"/>
  <c r="F236" i="5"/>
  <c r="E236" i="5"/>
  <c r="A236" i="5"/>
  <c r="J235" i="5"/>
  <c r="I235" i="5"/>
  <c r="H235" i="5"/>
  <c r="G235" i="5"/>
  <c r="F235" i="5"/>
  <c r="E235" i="5"/>
  <c r="A235" i="5"/>
  <c r="J234" i="5"/>
  <c r="I234" i="5"/>
  <c r="H234" i="5"/>
  <c r="G234" i="5"/>
  <c r="F234" i="5"/>
  <c r="E234" i="5"/>
  <c r="A234" i="5"/>
  <c r="J233" i="5"/>
  <c r="I233" i="5"/>
  <c r="H233" i="5"/>
  <c r="G233" i="5"/>
  <c r="F233" i="5"/>
  <c r="E233" i="5"/>
  <c r="A233" i="5"/>
  <c r="J232" i="5"/>
  <c r="I232" i="5"/>
  <c r="H232" i="5"/>
  <c r="G232" i="5"/>
  <c r="F232" i="5"/>
  <c r="E232" i="5"/>
  <c r="A232" i="5"/>
  <c r="J231" i="5"/>
  <c r="I231" i="5"/>
  <c r="H231" i="5"/>
  <c r="G231" i="5"/>
  <c r="F231" i="5"/>
  <c r="E231" i="5"/>
  <c r="A231" i="5"/>
  <c r="J230" i="5"/>
  <c r="I230" i="5"/>
  <c r="H230" i="5"/>
  <c r="G230" i="5"/>
  <c r="F230" i="5"/>
  <c r="E230" i="5"/>
  <c r="A230" i="5"/>
  <c r="J229" i="5"/>
  <c r="I229" i="5"/>
  <c r="H229" i="5"/>
  <c r="G229" i="5"/>
  <c r="F229" i="5"/>
  <c r="E229" i="5"/>
  <c r="A229" i="5"/>
  <c r="J228" i="5"/>
  <c r="I228" i="5"/>
  <c r="H228" i="5"/>
  <c r="G228" i="5"/>
  <c r="F228" i="5"/>
  <c r="E228" i="5"/>
  <c r="A228" i="5"/>
  <c r="J227" i="5"/>
  <c r="I227" i="5"/>
  <c r="H227" i="5"/>
  <c r="G227" i="5"/>
  <c r="F227" i="5"/>
  <c r="E227" i="5"/>
  <c r="A227" i="5"/>
  <c r="J226" i="5"/>
  <c r="I226" i="5"/>
  <c r="H226" i="5"/>
  <c r="G226" i="5"/>
  <c r="F226" i="5"/>
  <c r="E226" i="5"/>
  <c r="A226" i="5"/>
  <c r="J225" i="5"/>
  <c r="I225" i="5"/>
  <c r="H225" i="5"/>
  <c r="G225" i="5"/>
  <c r="F225" i="5"/>
  <c r="E225" i="5"/>
  <c r="A225" i="5"/>
  <c r="J224" i="5"/>
  <c r="I224" i="5"/>
  <c r="H224" i="5"/>
  <c r="G224" i="5"/>
  <c r="F224" i="5"/>
  <c r="E224" i="5"/>
  <c r="A224" i="5"/>
  <c r="J223" i="5"/>
  <c r="I223" i="5"/>
  <c r="H223" i="5"/>
  <c r="G223" i="5"/>
  <c r="F223" i="5"/>
  <c r="E223" i="5"/>
  <c r="A223" i="5"/>
  <c r="J222" i="5"/>
  <c r="I222" i="5"/>
  <c r="H222" i="5"/>
  <c r="G222" i="5"/>
  <c r="F222" i="5"/>
  <c r="E222" i="5"/>
  <c r="A222" i="5"/>
  <c r="J221" i="5"/>
  <c r="I221" i="5"/>
  <c r="H221" i="5"/>
  <c r="G221" i="5"/>
  <c r="F221" i="5"/>
  <c r="E221" i="5"/>
  <c r="A221" i="5"/>
  <c r="J220" i="5"/>
  <c r="I220" i="5"/>
  <c r="H220" i="5"/>
  <c r="G220" i="5"/>
  <c r="F220" i="5"/>
  <c r="E220" i="5"/>
  <c r="A220" i="5"/>
  <c r="J219" i="5"/>
  <c r="I219" i="5"/>
  <c r="H219" i="5"/>
  <c r="G219" i="5"/>
  <c r="F219" i="5"/>
  <c r="E219" i="5"/>
  <c r="A219" i="5"/>
  <c r="J218" i="5"/>
  <c r="I218" i="5"/>
  <c r="H218" i="5"/>
  <c r="G218" i="5"/>
  <c r="F218" i="5"/>
  <c r="E218" i="5"/>
  <c r="A218" i="5"/>
  <c r="J217" i="5"/>
  <c r="I217" i="5"/>
  <c r="H217" i="5"/>
  <c r="G217" i="5"/>
  <c r="F217" i="5"/>
  <c r="E217" i="5"/>
  <c r="A217" i="5"/>
  <c r="J216" i="5"/>
  <c r="I216" i="5"/>
  <c r="H216" i="5"/>
  <c r="G216" i="5"/>
  <c r="F216" i="5"/>
  <c r="E216" i="5"/>
  <c r="A216" i="5"/>
  <c r="J215" i="5"/>
  <c r="I215" i="5"/>
  <c r="H215" i="5"/>
  <c r="G215" i="5"/>
  <c r="F215" i="5"/>
  <c r="E215" i="5"/>
  <c r="A215" i="5"/>
  <c r="J214" i="5"/>
  <c r="I214" i="5"/>
  <c r="H214" i="5"/>
  <c r="G214" i="5"/>
  <c r="F214" i="5"/>
  <c r="E214" i="5"/>
  <c r="A214" i="5"/>
  <c r="J213" i="5"/>
  <c r="I213" i="5"/>
  <c r="H213" i="5"/>
  <c r="G213" i="5"/>
  <c r="F213" i="5"/>
  <c r="E213" i="5"/>
  <c r="A213" i="5"/>
  <c r="J212" i="5"/>
  <c r="I212" i="5"/>
  <c r="H212" i="5"/>
  <c r="G212" i="5"/>
  <c r="F212" i="5"/>
  <c r="E212" i="5"/>
  <c r="A212" i="5"/>
  <c r="J211" i="5"/>
  <c r="I211" i="5"/>
  <c r="H211" i="5"/>
  <c r="G211" i="5"/>
  <c r="F211" i="5"/>
  <c r="E211" i="5"/>
  <c r="A211" i="5"/>
  <c r="J210" i="5"/>
  <c r="I210" i="5"/>
  <c r="H210" i="5"/>
  <c r="G210" i="5"/>
  <c r="F210" i="5"/>
  <c r="E210" i="5"/>
  <c r="A210" i="5"/>
  <c r="J209" i="5"/>
  <c r="I209" i="5"/>
  <c r="H209" i="5"/>
  <c r="G209" i="5"/>
  <c r="F209" i="5"/>
  <c r="E209" i="5"/>
  <c r="A209" i="5"/>
  <c r="J208" i="5"/>
  <c r="I208" i="5"/>
  <c r="H208" i="5"/>
  <c r="G208" i="5"/>
  <c r="F208" i="5"/>
  <c r="E208" i="5"/>
  <c r="A208" i="5"/>
  <c r="J207" i="5"/>
  <c r="I207" i="5"/>
  <c r="H207" i="5"/>
  <c r="G207" i="5"/>
  <c r="F207" i="5"/>
  <c r="E207" i="5"/>
  <c r="A207" i="5"/>
  <c r="J206" i="5"/>
  <c r="I206" i="5"/>
  <c r="H206" i="5"/>
  <c r="G206" i="5"/>
  <c r="F206" i="5"/>
  <c r="E206" i="5"/>
  <c r="A206" i="5"/>
  <c r="J205" i="5"/>
  <c r="I205" i="5"/>
  <c r="H205" i="5"/>
  <c r="G205" i="5"/>
  <c r="F205" i="5"/>
  <c r="E205" i="5"/>
  <c r="A205" i="5"/>
  <c r="J204" i="5"/>
  <c r="I204" i="5"/>
  <c r="H204" i="5"/>
  <c r="G204" i="5"/>
  <c r="F204" i="5"/>
  <c r="E204" i="5"/>
  <c r="A204" i="5"/>
  <c r="J203" i="5"/>
  <c r="I203" i="5"/>
  <c r="H203" i="5"/>
  <c r="G203" i="5"/>
  <c r="F203" i="5"/>
  <c r="E203" i="5"/>
  <c r="A203" i="5"/>
  <c r="J202" i="5"/>
  <c r="I202" i="5"/>
  <c r="H202" i="5"/>
  <c r="G202" i="5"/>
  <c r="F202" i="5"/>
  <c r="E202" i="5"/>
  <c r="A202" i="5"/>
  <c r="J201" i="5"/>
  <c r="I201" i="5"/>
  <c r="H201" i="5"/>
  <c r="G201" i="5"/>
  <c r="F201" i="5"/>
  <c r="E201" i="5"/>
  <c r="A201" i="5"/>
  <c r="J200" i="5"/>
  <c r="I200" i="5"/>
  <c r="H200" i="5"/>
  <c r="G200" i="5"/>
  <c r="F200" i="5"/>
  <c r="E200" i="5"/>
  <c r="A200" i="5"/>
  <c r="J199" i="5"/>
  <c r="I199" i="5"/>
  <c r="H199" i="5"/>
  <c r="G199" i="5"/>
  <c r="F199" i="5"/>
  <c r="E199" i="5"/>
  <c r="A199" i="5"/>
  <c r="J198" i="5"/>
  <c r="I198" i="5"/>
  <c r="H198" i="5"/>
  <c r="G198" i="5"/>
  <c r="F198" i="5"/>
  <c r="E198" i="5"/>
  <c r="A198" i="5"/>
  <c r="J197" i="5"/>
  <c r="I197" i="5"/>
  <c r="H197" i="5"/>
  <c r="G197" i="5"/>
  <c r="F197" i="5"/>
  <c r="E197" i="5"/>
  <c r="A197" i="5"/>
  <c r="J196" i="5"/>
  <c r="I196" i="5"/>
  <c r="H196" i="5"/>
  <c r="G196" i="5"/>
  <c r="F196" i="5"/>
  <c r="E196" i="5"/>
  <c r="A196" i="5"/>
  <c r="J195" i="5"/>
  <c r="I195" i="5"/>
  <c r="H195" i="5"/>
  <c r="G195" i="5"/>
  <c r="F195" i="5"/>
  <c r="E195" i="5"/>
  <c r="A195" i="5"/>
  <c r="J194" i="5"/>
  <c r="I194" i="5"/>
  <c r="H194" i="5"/>
  <c r="G194" i="5"/>
  <c r="F194" i="5"/>
  <c r="E194" i="5"/>
  <c r="A194" i="5"/>
  <c r="J193" i="5"/>
  <c r="I193" i="5"/>
  <c r="H193" i="5"/>
  <c r="G193" i="5"/>
  <c r="F193" i="5"/>
  <c r="E193" i="5"/>
  <c r="A193" i="5"/>
  <c r="J192" i="5"/>
  <c r="I192" i="5"/>
  <c r="H192" i="5"/>
  <c r="G192" i="5"/>
  <c r="F192" i="5"/>
  <c r="E192" i="5"/>
  <c r="A192" i="5"/>
  <c r="J191" i="5"/>
  <c r="I191" i="5"/>
  <c r="H191" i="5"/>
  <c r="G191" i="5"/>
  <c r="F191" i="5"/>
  <c r="E191" i="5"/>
  <c r="A191" i="5"/>
  <c r="J190" i="5"/>
  <c r="I190" i="5"/>
  <c r="H190" i="5"/>
  <c r="G190" i="5"/>
  <c r="F190" i="5"/>
  <c r="E190" i="5"/>
  <c r="A190" i="5"/>
  <c r="J189" i="5"/>
  <c r="I189" i="5"/>
  <c r="H189" i="5"/>
  <c r="G189" i="5"/>
  <c r="F189" i="5"/>
  <c r="E189" i="5"/>
  <c r="A189" i="5"/>
  <c r="J188" i="5"/>
  <c r="I188" i="5"/>
  <c r="H188" i="5"/>
  <c r="G188" i="5"/>
  <c r="F188" i="5"/>
  <c r="E188" i="5"/>
  <c r="A188" i="5"/>
  <c r="J187" i="5"/>
  <c r="I187" i="5"/>
  <c r="H187" i="5"/>
  <c r="G187" i="5"/>
  <c r="F187" i="5"/>
  <c r="E187" i="5"/>
  <c r="A187" i="5"/>
  <c r="J186" i="5"/>
  <c r="I186" i="5"/>
  <c r="H186" i="5"/>
  <c r="G186" i="5"/>
  <c r="F186" i="5"/>
  <c r="E186" i="5"/>
  <c r="A186" i="5"/>
  <c r="J185" i="5"/>
  <c r="I185" i="5"/>
  <c r="H185" i="5"/>
  <c r="G185" i="5"/>
  <c r="F185" i="5"/>
  <c r="E185" i="5"/>
  <c r="A185" i="5"/>
  <c r="J184" i="5"/>
  <c r="I184" i="5"/>
  <c r="H184" i="5"/>
  <c r="G184" i="5"/>
  <c r="F184" i="5"/>
  <c r="E184" i="5"/>
  <c r="A184" i="5"/>
  <c r="J183" i="5"/>
  <c r="I183" i="5"/>
  <c r="H183" i="5"/>
  <c r="G183" i="5"/>
  <c r="F183" i="5"/>
  <c r="E183" i="5"/>
  <c r="A183" i="5"/>
  <c r="J182" i="5"/>
  <c r="I182" i="5"/>
  <c r="H182" i="5"/>
  <c r="G182" i="5"/>
  <c r="F182" i="5"/>
  <c r="E182" i="5"/>
  <c r="A182" i="5"/>
  <c r="J181" i="5"/>
  <c r="I181" i="5"/>
  <c r="H181" i="5"/>
  <c r="G181" i="5"/>
  <c r="F181" i="5"/>
  <c r="E181" i="5"/>
  <c r="A181" i="5"/>
  <c r="J180" i="5"/>
  <c r="I180" i="5"/>
  <c r="H180" i="5"/>
  <c r="G180" i="5"/>
  <c r="F180" i="5"/>
  <c r="E180" i="5"/>
  <c r="A180" i="5"/>
  <c r="J179" i="5"/>
  <c r="I179" i="5"/>
  <c r="H179" i="5"/>
  <c r="G179" i="5"/>
  <c r="F179" i="5"/>
  <c r="E179" i="5"/>
  <c r="A179" i="5"/>
  <c r="J178" i="5"/>
  <c r="I178" i="5"/>
  <c r="H178" i="5"/>
  <c r="G178" i="5"/>
  <c r="F178" i="5"/>
  <c r="E178" i="5"/>
  <c r="A178" i="5"/>
  <c r="J177" i="5"/>
  <c r="I177" i="5"/>
  <c r="H177" i="5"/>
  <c r="G177" i="5"/>
  <c r="F177" i="5"/>
  <c r="E177" i="5"/>
  <c r="A177" i="5"/>
  <c r="J176" i="5"/>
  <c r="I176" i="5"/>
  <c r="H176" i="5"/>
  <c r="G176" i="5"/>
  <c r="F176" i="5"/>
  <c r="E176" i="5"/>
  <c r="A176" i="5"/>
  <c r="J175" i="5"/>
  <c r="I175" i="5"/>
  <c r="H175" i="5"/>
  <c r="G175" i="5"/>
  <c r="F175" i="5"/>
  <c r="E175" i="5"/>
  <c r="A175" i="5"/>
  <c r="J174" i="5"/>
  <c r="I174" i="5"/>
  <c r="H174" i="5"/>
  <c r="G174" i="5"/>
  <c r="F174" i="5"/>
  <c r="E174" i="5"/>
  <c r="A174" i="5"/>
  <c r="J173" i="5"/>
  <c r="I173" i="5"/>
  <c r="H173" i="5"/>
  <c r="G173" i="5"/>
  <c r="F173" i="5"/>
  <c r="E173" i="5"/>
  <c r="A173" i="5"/>
  <c r="J172" i="5"/>
  <c r="I172" i="5"/>
  <c r="H172" i="5"/>
  <c r="G172" i="5"/>
  <c r="F172" i="5"/>
  <c r="E172" i="5"/>
  <c r="A172" i="5"/>
  <c r="J171" i="5"/>
  <c r="I171" i="5"/>
  <c r="H171" i="5"/>
  <c r="G171" i="5"/>
  <c r="F171" i="5"/>
  <c r="E171" i="5"/>
  <c r="A171" i="5"/>
  <c r="J170" i="5"/>
  <c r="I170" i="5"/>
  <c r="H170" i="5"/>
  <c r="G170" i="5"/>
  <c r="F170" i="5"/>
  <c r="E170" i="5"/>
  <c r="A170" i="5"/>
  <c r="J169" i="5"/>
  <c r="I169" i="5"/>
  <c r="H169" i="5"/>
  <c r="G169" i="5"/>
  <c r="F169" i="5"/>
  <c r="E169" i="5"/>
  <c r="A169" i="5"/>
  <c r="J168" i="5"/>
  <c r="I168" i="5"/>
  <c r="H168" i="5"/>
  <c r="G168" i="5"/>
  <c r="F168" i="5"/>
  <c r="E168" i="5"/>
  <c r="A168" i="5"/>
  <c r="J167" i="5"/>
  <c r="I167" i="5"/>
  <c r="H167" i="5"/>
  <c r="G167" i="5"/>
  <c r="F167" i="5"/>
  <c r="E167" i="5"/>
  <c r="A167" i="5"/>
  <c r="J166" i="5"/>
  <c r="I166" i="5"/>
  <c r="H166" i="5"/>
  <c r="G166" i="5"/>
  <c r="F166" i="5"/>
  <c r="E166" i="5"/>
  <c r="A166" i="5"/>
  <c r="J165" i="5"/>
  <c r="I165" i="5"/>
  <c r="H165" i="5"/>
  <c r="G165" i="5"/>
  <c r="F165" i="5"/>
  <c r="E165" i="5"/>
  <c r="A165" i="5"/>
  <c r="J164" i="5"/>
  <c r="I164" i="5"/>
  <c r="H164" i="5"/>
  <c r="G164" i="5"/>
  <c r="F164" i="5"/>
  <c r="E164" i="5"/>
  <c r="A164" i="5"/>
  <c r="J163" i="5"/>
  <c r="I163" i="5"/>
  <c r="H163" i="5"/>
  <c r="G163" i="5"/>
  <c r="F163" i="5"/>
  <c r="E163" i="5"/>
  <c r="A163" i="5"/>
  <c r="J162" i="5"/>
  <c r="I162" i="5"/>
  <c r="H162" i="5"/>
  <c r="G162" i="5"/>
  <c r="F162" i="5"/>
  <c r="E162" i="5"/>
  <c r="A162" i="5"/>
  <c r="J161" i="5"/>
  <c r="I161" i="5"/>
  <c r="H161" i="5"/>
  <c r="G161" i="5"/>
  <c r="F161" i="5"/>
  <c r="E161" i="5"/>
  <c r="A161" i="5"/>
  <c r="J160" i="5"/>
  <c r="I160" i="5"/>
  <c r="H160" i="5"/>
  <c r="G160" i="5"/>
  <c r="F160" i="5"/>
  <c r="E160" i="5"/>
  <c r="A160" i="5"/>
  <c r="J159" i="5"/>
  <c r="I159" i="5"/>
  <c r="H159" i="5"/>
  <c r="G159" i="5"/>
  <c r="F159" i="5"/>
  <c r="E159" i="5"/>
  <c r="A159" i="5"/>
  <c r="J158" i="5"/>
  <c r="I158" i="5"/>
  <c r="H158" i="5"/>
  <c r="G158" i="5"/>
  <c r="F158" i="5"/>
  <c r="E158" i="5"/>
  <c r="A158" i="5"/>
  <c r="J157" i="5"/>
  <c r="I157" i="5"/>
  <c r="H157" i="5"/>
  <c r="G157" i="5"/>
  <c r="F157" i="5"/>
  <c r="E157" i="5"/>
  <c r="A157" i="5"/>
  <c r="J156" i="5"/>
  <c r="I156" i="5"/>
  <c r="H156" i="5"/>
  <c r="G156" i="5"/>
  <c r="F156" i="5"/>
  <c r="E156" i="5"/>
  <c r="A156" i="5"/>
  <c r="J155" i="5"/>
  <c r="I155" i="5"/>
  <c r="H155" i="5"/>
  <c r="G155" i="5"/>
  <c r="F155" i="5"/>
  <c r="E155" i="5"/>
  <c r="A155" i="5"/>
  <c r="J154" i="5"/>
  <c r="I154" i="5"/>
  <c r="H154" i="5"/>
  <c r="G154" i="5"/>
  <c r="F154" i="5"/>
  <c r="E154" i="5"/>
  <c r="A154" i="5"/>
  <c r="J153" i="5"/>
  <c r="I153" i="5"/>
  <c r="H153" i="5"/>
  <c r="G153" i="5"/>
  <c r="F153" i="5"/>
  <c r="E153" i="5"/>
  <c r="A153" i="5"/>
  <c r="J152" i="5"/>
  <c r="I152" i="5"/>
  <c r="H152" i="5"/>
  <c r="G152" i="5"/>
  <c r="F152" i="5"/>
  <c r="E152" i="5"/>
  <c r="A152" i="5"/>
  <c r="J151" i="5"/>
  <c r="I151" i="5"/>
  <c r="H151" i="5"/>
  <c r="G151" i="5"/>
  <c r="F151" i="5"/>
  <c r="E151" i="5"/>
  <c r="A151" i="5"/>
  <c r="J150" i="5"/>
  <c r="I150" i="5"/>
  <c r="H150" i="5"/>
  <c r="G150" i="5"/>
  <c r="F150" i="5"/>
  <c r="E150" i="5"/>
  <c r="A150" i="5"/>
  <c r="J149" i="5"/>
  <c r="I149" i="5"/>
  <c r="H149" i="5"/>
  <c r="G149" i="5"/>
  <c r="F149" i="5"/>
  <c r="E149" i="5"/>
  <c r="A149" i="5"/>
  <c r="J148" i="5"/>
  <c r="I148" i="5"/>
  <c r="H148" i="5"/>
  <c r="G148" i="5"/>
  <c r="F148" i="5"/>
  <c r="E148" i="5"/>
  <c r="A148" i="5"/>
  <c r="J147" i="5"/>
  <c r="I147" i="5"/>
  <c r="H147" i="5"/>
  <c r="G147" i="5"/>
  <c r="F147" i="5"/>
  <c r="E147" i="5"/>
  <c r="A147" i="5"/>
  <c r="J146" i="5"/>
  <c r="I146" i="5"/>
  <c r="H146" i="5"/>
  <c r="G146" i="5"/>
  <c r="F146" i="5"/>
  <c r="E146" i="5"/>
  <c r="A146" i="5"/>
  <c r="J145" i="5"/>
  <c r="I145" i="5"/>
  <c r="H145" i="5"/>
  <c r="G145" i="5"/>
  <c r="F145" i="5"/>
  <c r="E145" i="5"/>
  <c r="A145" i="5"/>
  <c r="J144" i="5"/>
  <c r="I144" i="5"/>
  <c r="H144" i="5"/>
  <c r="G144" i="5"/>
  <c r="F144" i="5"/>
  <c r="E144" i="5"/>
  <c r="A144" i="5"/>
  <c r="J143" i="5"/>
  <c r="I143" i="5"/>
  <c r="H143" i="5"/>
  <c r="G143" i="5"/>
  <c r="F143" i="5"/>
  <c r="E143" i="5"/>
  <c r="A143" i="5"/>
  <c r="J142" i="5"/>
  <c r="I142" i="5"/>
  <c r="H142" i="5"/>
  <c r="G142" i="5"/>
  <c r="F142" i="5"/>
  <c r="E142" i="5"/>
  <c r="A142" i="5"/>
  <c r="J141" i="5"/>
  <c r="I141" i="5"/>
  <c r="H141" i="5"/>
  <c r="G141" i="5"/>
  <c r="F141" i="5"/>
  <c r="E141" i="5"/>
  <c r="A141" i="5"/>
  <c r="J140" i="5"/>
  <c r="I140" i="5"/>
  <c r="H140" i="5"/>
  <c r="G140" i="5"/>
  <c r="F140" i="5"/>
  <c r="E140" i="5"/>
  <c r="A140" i="5"/>
  <c r="J139" i="5"/>
  <c r="I139" i="5"/>
  <c r="H139" i="5"/>
  <c r="G139" i="5"/>
  <c r="F139" i="5"/>
  <c r="E139" i="5"/>
  <c r="A139" i="5"/>
  <c r="J138" i="5"/>
  <c r="I138" i="5"/>
  <c r="H138" i="5"/>
  <c r="G138" i="5"/>
  <c r="F138" i="5"/>
  <c r="E138" i="5"/>
  <c r="A138" i="5"/>
  <c r="J137" i="5"/>
  <c r="I137" i="5"/>
  <c r="H137" i="5"/>
  <c r="G137" i="5"/>
  <c r="F137" i="5"/>
  <c r="E137" i="5"/>
  <c r="A137" i="5"/>
  <c r="J136" i="5"/>
  <c r="I136" i="5"/>
  <c r="H136" i="5"/>
  <c r="G136" i="5"/>
  <c r="F136" i="5"/>
  <c r="E136" i="5"/>
  <c r="A136" i="5"/>
  <c r="J135" i="5"/>
  <c r="I135" i="5"/>
  <c r="H135" i="5"/>
  <c r="G135" i="5"/>
  <c r="F135" i="5"/>
  <c r="E135" i="5"/>
  <c r="A135" i="5"/>
  <c r="J134" i="5"/>
  <c r="I134" i="5"/>
  <c r="H134" i="5"/>
  <c r="G134" i="5"/>
  <c r="F134" i="5"/>
  <c r="E134" i="5"/>
  <c r="A134" i="5"/>
  <c r="J133" i="5"/>
  <c r="I133" i="5"/>
  <c r="H133" i="5"/>
  <c r="G133" i="5"/>
  <c r="F133" i="5"/>
  <c r="E133" i="5"/>
  <c r="A133" i="5"/>
  <c r="J132" i="5"/>
  <c r="I132" i="5"/>
  <c r="H132" i="5"/>
  <c r="G132" i="5"/>
  <c r="F132" i="5"/>
  <c r="E132" i="5"/>
  <c r="A132" i="5"/>
  <c r="J131" i="5"/>
  <c r="I131" i="5"/>
  <c r="H131" i="5"/>
  <c r="G131" i="5"/>
  <c r="F131" i="5"/>
  <c r="E131" i="5"/>
  <c r="A131" i="5"/>
  <c r="J130" i="5"/>
  <c r="I130" i="5"/>
  <c r="H130" i="5"/>
  <c r="G130" i="5"/>
  <c r="F130" i="5"/>
  <c r="E130" i="5"/>
  <c r="A130" i="5"/>
  <c r="J129" i="5"/>
  <c r="I129" i="5"/>
  <c r="H129" i="5"/>
  <c r="G129" i="5"/>
  <c r="F129" i="5"/>
  <c r="E129" i="5"/>
  <c r="A129" i="5"/>
  <c r="J128" i="5"/>
  <c r="I128" i="5"/>
  <c r="H128" i="5"/>
  <c r="G128" i="5"/>
  <c r="F128" i="5"/>
  <c r="E128" i="5"/>
  <c r="A128" i="5"/>
  <c r="J127" i="5"/>
  <c r="I127" i="5"/>
  <c r="H127" i="5"/>
  <c r="G127" i="5"/>
  <c r="F127" i="5"/>
  <c r="E127" i="5"/>
  <c r="A127" i="5"/>
  <c r="J126" i="5"/>
  <c r="I126" i="5"/>
  <c r="H126" i="5"/>
  <c r="G126" i="5"/>
  <c r="F126" i="5"/>
  <c r="E126" i="5"/>
  <c r="A126" i="5"/>
  <c r="J125" i="5"/>
  <c r="I125" i="5"/>
  <c r="H125" i="5"/>
  <c r="G125" i="5"/>
  <c r="F125" i="5"/>
  <c r="E125" i="5"/>
  <c r="A125" i="5"/>
  <c r="J124" i="5"/>
  <c r="I124" i="5"/>
  <c r="H124" i="5"/>
  <c r="G124" i="5"/>
  <c r="F124" i="5"/>
  <c r="E124" i="5"/>
  <c r="A124" i="5"/>
  <c r="J123" i="5"/>
  <c r="I123" i="5"/>
  <c r="H123" i="5"/>
  <c r="G123" i="5"/>
  <c r="F123" i="5"/>
  <c r="E123" i="5"/>
  <c r="A123" i="5"/>
  <c r="J122" i="5"/>
  <c r="I122" i="5"/>
  <c r="H122" i="5"/>
  <c r="G122" i="5"/>
  <c r="F122" i="5"/>
  <c r="E122" i="5"/>
  <c r="A122" i="5"/>
  <c r="J121" i="5"/>
  <c r="I121" i="5"/>
  <c r="H121" i="5"/>
  <c r="G121" i="5"/>
  <c r="F121" i="5"/>
  <c r="E121" i="5"/>
  <c r="A121" i="5"/>
  <c r="J120" i="5"/>
  <c r="I120" i="5"/>
  <c r="H120" i="5"/>
  <c r="G120" i="5"/>
  <c r="F120" i="5"/>
  <c r="E120" i="5"/>
  <c r="A120" i="5"/>
  <c r="J119" i="5"/>
  <c r="I119" i="5"/>
  <c r="H119" i="5"/>
  <c r="G119" i="5"/>
  <c r="F119" i="5"/>
  <c r="E119" i="5"/>
  <c r="A119" i="5"/>
  <c r="J118" i="5"/>
  <c r="I118" i="5"/>
  <c r="H118" i="5"/>
  <c r="G118" i="5"/>
  <c r="F118" i="5"/>
  <c r="E118" i="5"/>
  <c r="A118" i="5"/>
  <c r="J117" i="5"/>
  <c r="I117" i="5"/>
  <c r="H117" i="5"/>
  <c r="G117" i="5"/>
  <c r="F117" i="5"/>
  <c r="E117" i="5"/>
  <c r="A117" i="5"/>
  <c r="J116" i="5"/>
  <c r="I116" i="5"/>
  <c r="H116" i="5"/>
  <c r="G116" i="5"/>
  <c r="F116" i="5"/>
  <c r="E116" i="5"/>
  <c r="A116" i="5"/>
  <c r="J115" i="5"/>
  <c r="I115" i="5"/>
  <c r="H115" i="5"/>
  <c r="G115" i="5"/>
  <c r="F115" i="5"/>
  <c r="E115" i="5"/>
  <c r="A115" i="5"/>
  <c r="J114" i="5"/>
  <c r="I114" i="5"/>
  <c r="H114" i="5"/>
  <c r="G114" i="5"/>
  <c r="F114" i="5"/>
  <c r="E114" i="5"/>
  <c r="A114" i="5"/>
  <c r="J113" i="5"/>
  <c r="I113" i="5"/>
  <c r="H113" i="5"/>
  <c r="G113" i="5"/>
  <c r="F113" i="5"/>
  <c r="E113" i="5"/>
  <c r="A113" i="5"/>
  <c r="J112" i="5"/>
  <c r="I112" i="5"/>
  <c r="H112" i="5"/>
  <c r="G112" i="5"/>
  <c r="F112" i="5"/>
  <c r="E112" i="5"/>
  <c r="A112" i="5"/>
  <c r="J111" i="5"/>
  <c r="I111" i="5"/>
  <c r="H111" i="5"/>
  <c r="G111" i="5"/>
  <c r="F111" i="5"/>
  <c r="E111" i="5"/>
  <c r="A111" i="5"/>
  <c r="J110" i="5"/>
  <c r="I110" i="5"/>
  <c r="H110" i="5"/>
  <c r="G110" i="5"/>
  <c r="F110" i="5"/>
  <c r="E110" i="5"/>
  <c r="A110" i="5"/>
  <c r="J109" i="5"/>
  <c r="I109" i="5"/>
  <c r="H109" i="5"/>
  <c r="G109" i="5"/>
  <c r="F109" i="5"/>
  <c r="E109" i="5"/>
  <c r="A109" i="5"/>
  <c r="J108" i="5"/>
  <c r="I108" i="5"/>
  <c r="H108" i="5"/>
  <c r="G108" i="5"/>
  <c r="F108" i="5"/>
  <c r="E108" i="5"/>
  <c r="A108" i="5"/>
  <c r="J107" i="5"/>
  <c r="I107" i="5"/>
  <c r="H107" i="5"/>
  <c r="G107" i="5"/>
  <c r="F107" i="5"/>
  <c r="E107" i="5"/>
  <c r="A107" i="5"/>
  <c r="J106" i="5"/>
  <c r="I106" i="5"/>
  <c r="H106" i="5"/>
  <c r="G106" i="5"/>
  <c r="F106" i="5"/>
  <c r="E106" i="5"/>
  <c r="A106" i="5"/>
  <c r="J105" i="5"/>
  <c r="I105" i="5"/>
  <c r="H105" i="5"/>
  <c r="G105" i="5"/>
  <c r="F105" i="5"/>
  <c r="E105" i="5"/>
  <c r="A105" i="5"/>
  <c r="J104" i="5"/>
  <c r="I104" i="5"/>
  <c r="H104" i="5"/>
  <c r="G104" i="5"/>
  <c r="F104" i="5"/>
  <c r="E104" i="5"/>
  <c r="A104" i="5"/>
  <c r="J103" i="5"/>
  <c r="I103" i="5"/>
  <c r="H103" i="5"/>
  <c r="G103" i="5"/>
  <c r="F103" i="5"/>
  <c r="E103" i="5"/>
  <c r="A103" i="5"/>
  <c r="J102" i="5"/>
  <c r="I102" i="5"/>
  <c r="H102" i="5"/>
  <c r="G102" i="5"/>
  <c r="F102" i="5"/>
  <c r="E102" i="5"/>
  <c r="A102" i="5"/>
  <c r="J101" i="5"/>
  <c r="I101" i="5"/>
  <c r="H101" i="5"/>
  <c r="G101" i="5"/>
  <c r="F101" i="5"/>
  <c r="E101" i="5"/>
  <c r="A101" i="5"/>
  <c r="J100" i="5"/>
  <c r="I100" i="5"/>
  <c r="H100" i="5"/>
  <c r="G100" i="5"/>
  <c r="F100" i="5"/>
  <c r="E100" i="5"/>
  <c r="A100" i="5"/>
  <c r="J99" i="5"/>
  <c r="I99" i="5"/>
  <c r="H99" i="5"/>
  <c r="G99" i="5"/>
  <c r="F99" i="5"/>
  <c r="E99" i="5"/>
  <c r="A99" i="5"/>
  <c r="J98" i="5"/>
  <c r="I98" i="5"/>
  <c r="H98" i="5"/>
  <c r="G98" i="5"/>
  <c r="F98" i="5"/>
  <c r="E98" i="5"/>
  <c r="A98" i="5"/>
  <c r="J97" i="5"/>
  <c r="I97" i="5"/>
  <c r="H97" i="5"/>
  <c r="G97" i="5"/>
  <c r="F97" i="5"/>
  <c r="E97" i="5"/>
  <c r="A97" i="5"/>
  <c r="J96" i="5"/>
  <c r="I96" i="5"/>
  <c r="H96" i="5"/>
  <c r="G96" i="5"/>
  <c r="F96" i="5"/>
  <c r="E96" i="5"/>
  <c r="A96" i="5"/>
  <c r="J95" i="5"/>
  <c r="I95" i="5"/>
  <c r="H95" i="5"/>
  <c r="G95" i="5"/>
  <c r="F95" i="5"/>
  <c r="E95" i="5"/>
  <c r="A95" i="5"/>
  <c r="J94" i="5"/>
  <c r="I94" i="5"/>
  <c r="H94" i="5"/>
  <c r="G94" i="5"/>
  <c r="F94" i="5"/>
  <c r="E94" i="5"/>
  <c r="A94" i="5"/>
  <c r="J93" i="5"/>
  <c r="I93" i="5"/>
  <c r="H93" i="5"/>
  <c r="G93" i="5"/>
  <c r="F93" i="5"/>
  <c r="E93" i="5"/>
  <c r="A93" i="5"/>
  <c r="J92" i="5"/>
  <c r="I92" i="5"/>
  <c r="H92" i="5"/>
  <c r="G92" i="5"/>
  <c r="F92" i="5"/>
  <c r="E92" i="5"/>
  <c r="A92" i="5"/>
  <c r="J91" i="5"/>
  <c r="I91" i="5"/>
  <c r="H91" i="5"/>
  <c r="G91" i="5"/>
  <c r="F91" i="5"/>
  <c r="E91" i="5"/>
  <c r="A91" i="5"/>
  <c r="J90" i="5"/>
  <c r="I90" i="5"/>
  <c r="H90" i="5"/>
  <c r="G90" i="5"/>
  <c r="F90" i="5"/>
  <c r="E90" i="5"/>
  <c r="A90" i="5"/>
  <c r="J89" i="5"/>
  <c r="I89" i="5"/>
  <c r="H89" i="5"/>
  <c r="G89" i="5"/>
  <c r="F89" i="5"/>
  <c r="E89" i="5"/>
  <c r="A89" i="5"/>
  <c r="J88" i="5"/>
  <c r="I88" i="5"/>
  <c r="H88" i="5"/>
  <c r="G88" i="5"/>
  <c r="F88" i="5"/>
  <c r="E88" i="5"/>
  <c r="A88" i="5"/>
  <c r="J87" i="5"/>
  <c r="I87" i="5"/>
  <c r="H87" i="5"/>
  <c r="G87" i="5"/>
  <c r="F87" i="5"/>
  <c r="E87" i="5"/>
  <c r="A87" i="5"/>
  <c r="J86" i="5"/>
  <c r="I86" i="5"/>
  <c r="H86" i="5"/>
  <c r="G86" i="5"/>
  <c r="F86" i="5"/>
  <c r="E86" i="5"/>
  <c r="A86" i="5"/>
  <c r="J85" i="5"/>
  <c r="I85" i="5"/>
  <c r="H85" i="5"/>
  <c r="G85" i="5"/>
  <c r="F85" i="5"/>
  <c r="E85" i="5"/>
  <c r="A85" i="5"/>
  <c r="J84" i="5"/>
  <c r="I84" i="5"/>
  <c r="H84" i="5"/>
  <c r="G84" i="5"/>
  <c r="F84" i="5"/>
  <c r="E84" i="5"/>
  <c r="A84" i="5"/>
  <c r="J83" i="5"/>
  <c r="I83" i="5"/>
  <c r="H83" i="5"/>
  <c r="G83" i="5"/>
  <c r="F83" i="5"/>
  <c r="E83" i="5"/>
  <c r="A83" i="5"/>
  <c r="J82" i="5"/>
  <c r="I82" i="5"/>
  <c r="H82" i="5"/>
  <c r="G82" i="5"/>
  <c r="F82" i="5"/>
  <c r="E82" i="5"/>
  <c r="A82" i="5"/>
  <c r="J81" i="5"/>
  <c r="I81" i="5"/>
  <c r="H81" i="5"/>
  <c r="G81" i="5"/>
  <c r="F81" i="5"/>
  <c r="E81" i="5"/>
  <c r="A81" i="5"/>
  <c r="J80" i="5"/>
  <c r="I80" i="5"/>
  <c r="H80" i="5"/>
  <c r="G80" i="5"/>
  <c r="F80" i="5"/>
  <c r="E80" i="5"/>
  <c r="A80" i="5"/>
  <c r="J79" i="5"/>
  <c r="I79" i="5"/>
  <c r="H79" i="5"/>
  <c r="G79" i="5"/>
  <c r="F79" i="5"/>
  <c r="E79" i="5"/>
  <c r="A79" i="5"/>
  <c r="J78" i="5"/>
  <c r="I78" i="5"/>
  <c r="H78" i="5"/>
  <c r="G78" i="5"/>
  <c r="F78" i="5"/>
  <c r="E78" i="5"/>
  <c r="A78" i="5"/>
  <c r="J77" i="5"/>
  <c r="I77" i="5"/>
  <c r="H77" i="5"/>
  <c r="G77" i="5"/>
  <c r="F77" i="5"/>
  <c r="E77" i="5"/>
  <c r="A77" i="5"/>
  <c r="J76" i="5"/>
  <c r="I76" i="5"/>
  <c r="H76" i="5"/>
  <c r="G76" i="5"/>
  <c r="F76" i="5"/>
  <c r="E76" i="5"/>
  <c r="A76" i="5"/>
  <c r="J75" i="5"/>
  <c r="I75" i="5"/>
  <c r="H75" i="5"/>
  <c r="G75" i="5"/>
  <c r="F75" i="5"/>
  <c r="E75" i="5"/>
  <c r="A75" i="5"/>
  <c r="J74" i="5"/>
  <c r="I74" i="5"/>
  <c r="H74" i="5"/>
  <c r="G74" i="5"/>
  <c r="F74" i="5"/>
  <c r="E74" i="5"/>
  <c r="A74" i="5"/>
  <c r="J73" i="5"/>
  <c r="I73" i="5"/>
  <c r="H73" i="5"/>
  <c r="G73" i="5"/>
  <c r="F73" i="5"/>
  <c r="E73" i="5"/>
  <c r="A73" i="5"/>
  <c r="J72" i="5"/>
  <c r="I72" i="5"/>
  <c r="H72" i="5"/>
  <c r="G72" i="5"/>
  <c r="F72" i="5"/>
  <c r="E72" i="5"/>
  <c r="A72" i="5"/>
  <c r="J71" i="5"/>
  <c r="I71" i="5"/>
  <c r="H71" i="5"/>
  <c r="G71" i="5"/>
  <c r="F71" i="5"/>
  <c r="E71" i="5"/>
  <c r="A71" i="5"/>
  <c r="J70" i="5"/>
  <c r="I70" i="5"/>
  <c r="H70" i="5"/>
  <c r="G70" i="5"/>
  <c r="F70" i="5"/>
  <c r="E70" i="5"/>
  <c r="A70" i="5"/>
  <c r="J69" i="5"/>
  <c r="I69" i="5"/>
  <c r="H69" i="5"/>
  <c r="G69" i="5"/>
  <c r="F69" i="5"/>
  <c r="E69" i="5"/>
  <c r="A69" i="5"/>
  <c r="J68" i="5"/>
  <c r="I68" i="5"/>
  <c r="H68" i="5"/>
  <c r="G68" i="5"/>
  <c r="F68" i="5"/>
  <c r="E68" i="5"/>
  <c r="A68" i="5"/>
  <c r="J67" i="5"/>
  <c r="I67" i="5"/>
  <c r="H67" i="5"/>
  <c r="G67" i="5"/>
  <c r="F67" i="5"/>
  <c r="E67" i="5"/>
  <c r="A67" i="5"/>
  <c r="J66" i="5"/>
  <c r="I66" i="5"/>
  <c r="H66" i="5"/>
  <c r="G66" i="5"/>
  <c r="F66" i="5"/>
  <c r="E66" i="5"/>
  <c r="A66" i="5"/>
  <c r="J65" i="5"/>
  <c r="I65" i="5"/>
  <c r="H65" i="5"/>
  <c r="G65" i="5"/>
  <c r="F65" i="5"/>
  <c r="E65" i="5"/>
  <c r="A65" i="5"/>
  <c r="J64" i="5"/>
  <c r="I64" i="5"/>
  <c r="H64" i="5"/>
  <c r="G64" i="5"/>
  <c r="F64" i="5"/>
  <c r="E64" i="5"/>
  <c r="A64" i="5"/>
  <c r="J63" i="5"/>
  <c r="I63" i="5"/>
  <c r="H63" i="5"/>
  <c r="G63" i="5"/>
  <c r="F63" i="5"/>
  <c r="E63" i="5"/>
  <c r="A63" i="5"/>
  <c r="J62" i="5"/>
  <c r="I62" i="5"/>
  <c r="H62" i="5"/>
  <c r="G62" i="5"/>
  <c r="F62" i="5"/>
  <c r="E62" i="5"/>
  <c r="A62" i="5"/>
  <c r="J61" i="5"/>
  <c r="I61" i="5"/>
  <c r="H61" i="5"/>
  <c r="G61" i="5"/>
  <c r="F61" i="5"/>
  <c r="E61" i="5"/>
  <c r="A61" i="5"/>
  <c r="J60" i="5"/>
  <c r="I60" i="5"/>
  <c r="H60" i="5"/>
  <c r="G60" i="5"/>
  <c r="F60" i="5"/>
  <c r="E60" i="5"/>
  <c r="A60" i="5"/>
  <c r="J59" i="5"/>
  <c r="I59" i="5"/>
  <c r="H59" i="5"/>
  <c r="G59" i="5"/>
  <c r="F59" i="5"/>
  <c r="E59" i="5"/>
  <c r="A59" i="5"/>
  <c r="J58" i="5"/>
  <c r="I58" i="5"/>
  <c r="H58" i="5"/>
  <c r="G58" i="5"/>
  <c r="F58" i="5"/>
  <c r="E58" i="5"/>
  <c r="A58" i="5"/>
  <c r="J57" i="5"/>
  <c r="I57" i="5"/>
  <c r="H57" i="5"/>
  <c r="G57" i="5"/>
  <c r="F57" i="5"/>
  <c r="E57" i="5"/>
  <c r="A57" i="5"/>
  <c r="J56" i="5"/>
  <c r="I56" i="5"/>
  <c r="H56" i="5"/>
  <c r="G56" i="5"/>
  <c r="F56" i="5"/>
  <c r="E56" i="5"/>
  <c r="A56" i="5"/>
  <c r="J55" i="5"/>
  <c r="I55" i="5"/>
  <c r="H55" i="5"/>
  <c r="G55" i="5"/>
  <c r="F55" i="5"/>
  <c r="E55" i="5"/>
  <c r="A55" i="5"/>
  <c r="J54" i="5"/>
  <c r="I54" i="5"/>
  <c r="H54" i="5"/>
  <c r="G54" i="5"/>
  <c r="F54" i="5"/>
  <c r="E54" i="5"/>
  <c r="A54" i="5"/>
  <c r="J53" i="5"/>
  <c r="I53" i="5"/>
  <c r="H53" i="5"/>
  <c r="G53" i="5"/>
  <c r="F53" i="5"/>
  <c r="E53" i="5"/>
  <c r="A53" i="5"/>
  <c r="J52" i="5"/>
  <c r="I52" i="5"/>
  <c r="H52" i="5"/>
  <c r="G52" i="5"/>
  <c r="F52" i="5"/>
  <c r="E52" i="5"/>
  <c r="A52" i="5"/>
  <c r="J51" i="5"/>
  <c r="I51" i="5"/>
  <c r="H51" i="5"/>
  <c r="G51" i="5"/>
  <c r="F51" i="5"/>
  <c r="E51" i="5"/>
  <c r="A51" i="5"/>
  <c r="J50" i="5"/>
  <c r="I50" i="5"/>
  <c r="H50" i="5"/>
  <c r="G50" i="5"/>
  <c r="F50" i="5"/>
  <c r="E50" i="5"/>
  <c r="A50" i="5"/>
  <c r="J49" i="5"/>
  <c r="I49" i="5"/>
  <c r="H49" i="5"/>
  <c r="G49" i="5"/>
  <c r="F49" i="5"/>
  <c r="E49" i="5"/>
  <c r="A49" i="5"/>
  <c r="J48" i="5"/>
  <c r="I48" i="5"/>
  <c r="H48" i="5"/>
  <c r="G48" i="5"/>
  <c r="F48" i="5"/>
  <c r="E48" i="5"/>
  <c r="A48" i="5"/>
  <c r="J47" i="5"/>
  <c r="I47" i="5"/>
  <c r="H47" i="5"/>
  <c r="G47" i="5"/>
  <c r="F47" i="5"/>
  <c r="E47" i="5"/>
  <c r="A47" i="5"/>
  <c r="J46" i="5"/>
  <c r="I46" i="5"/>
  <c r="H46" i="5"/>
  <c r="G46" i="5"/>
  <c r="F46" i="5"/>
  <c r="E46" i="5"/>
  <c r="A46" i="5"/>
  <c r="J45" i="5"/>
  <c r="I45" i="5"/>
  <c r="H45" i="5"/>
  <c r="G45" i="5"/>
  <c r="F45" i="5"/>
  <c r="E45" i="5"/>
  <c r="A45" i="5"/>
  <c r="J44" i="5"/>
  <c r="I44" i="5"/>
  <c r="H44" i="5"/>
  <c r="G44" i="5"/>
  <c r="F44" i="5"/>
  <c r="E44" i="5"/>
  <c r="A44" i="5"/>
  <c r="J43" i="5"/>
  <c r="I43" i="5"/>
  <c r="H43" i="5"/>
  <c r="G43" i="5"/>
  <c r="F43" i="5"/>
  <c r="E43" i="5"/>
  <c r="A43" i="5"/>
  <c r="J42" i="5"/>
  <c r="I42" i="5"/>
  <c r="H42" i="5"/>
  <c r="G42" i="5"/>
  <c r="F42" i="5"/>
  <c r="E42" i="5"/>
  <c r="A42" i="5"/>
  <c r="J41" i="5"/>
  <c r="I41" i="5"/>
  <c r="H41" i="5"/>
  <c r="G41" i="5"/>
  <c r="F41" i="5"/>
  <c r="E41" i="5"/>
  <c r="A41" i="5"/>
  <c r="J40" i="5"/>
  <c r="I40" i="5"/>
  <c r="H40" i="5"/>
  <c r="G40" i="5"/>
  <c r="F40" i="5"/>
  <c r="E40" i="5"/>
  <c r="A40" i="5"/>
  <c r="J39" i="5"/>
  <c r="I39" i="5"/>
  <c r="H39" i="5"/>
  <c r="G39" i="5"/>
  <c r="F39" i="5"/>
  <c r="E39" i="5"/>
  <c r="A39" i="5"/>
  <c r="J38" i="5"/>
  <c r="I38" i="5"/>
  <c r="H38" i="5"/>
  <c r="G38" i="5"/>
  <c r="F38" i="5"/>
  <c r="E38" i="5"/>
  <c r="A38" i="5"/>
  <c r="J37" i="5"/>
  <c r="I37" i="5"/>
  <c r="H37" i="5"/>
  <c r="G37" i="5"/>
  <c r="F37" i="5"/>
  <c r="E37" i="5"/>
  <c r="A37" i="5"/>
  <c r="J36" i="5"/>
  <c r="I36" i="5"/>
  <c r="H36" i="5"/>
  <c r="G36" i="5"/>
  <c r="F36" i="5"/>
  <c r="E36" i="5"/>
  <c r="A36" i="5"/>
  <c r="J35" i="5"/>
  <c r="I35" i="5"/>
  <c r="H35" i="5"/>
  <c r="G35" i="5"/>
  <c r="F35" i="5"/>
  <c r="E35" i="5"/>
  <c r="A35" i="5"/>
  <c r="J34" i="5"/>
  <c r="I34" i="5"/>
  <c r="H34" i="5"/>
  <c r="G34" i="5"/>
  <c r="F34" i="5"/>
  <c r="E34" i="5"/>
  <c r="A34" i="5"/>
  <c r="J33" i="5"/>
  <c r="I33" i="5"/>
  <c r="H33" i="5"/>
  <c r="G33" i="5"/>
  <c r="F33" i="5"/>
  <c r="E33" i="5"/>
  <c r="A33" i="5"/>
  <c r="J32" i="5"/>
  <c r="I32" i="5"/>
  <c r="H32" i="5"/>
  <c r="G32" i="5"/>
  <c r="F32" i="5"/>
  <c r="E32" i="5"/>
  <c r="A32" i="5"/>
  <c r="J31" i="5"/>
  <c r="I31" i="5"/>
  <c r="H31" i="5"/>
  <c r="G31" i="5"/>
  <c r="F31" i="5"/>
  <c r="E31" i="5"/>
  <c r="A31" i="5"/>
  <c r="J30" i="5"/>
  <c r="I30" i="5"/>
  <c r="H30" i="5"/>
  <c r="G30" i="5"/>
  <c r="F30" i="5"/>
  <c r="E30" i="5"/>
  <c r="A30" i="5"/>
  <c r="J29" i="5"/>
  <c r="I29" i="5"/>
  <c r="H29" i="5"/>
  <c r="G29" i="5"/>
  <c r="F29" i="5"/>
  <c r="E29" i="5"/>
  <c r="A29" i="5"/>
  <c r="J28" i="5"/>
  <c r="I28" i="5"/>
  <c r="H28" i="5"/>
  <c r="G28" i="5"/>
  <c r="F28" i="5"/>
  <c r="E28" i="5"/>
  <c r="A28" i="5"/>
  <c r="J27" i="5"/>
  <c r="I27" i="5"/>
  <c r="H27" i="5"/>
  <c r="G27" i="5"/>
  <c r="F27" i="5"/>
  <c r="E27" i="5"/>
  <c r="A27" i="5"/>
  <c r="J26" i="5"/>
  <c r="I26" i="5"/>
  <c r="H26" i="5"/>
  <c r="G26" i="5"/>
  <c r="F26" i="5"/>
  <c r="E26" i="5"/>
  <c r="A26" i="5"/>
  <c r="J25" i="5"/>
  <c r="I25" i="5"/>
  <c r="H25" i="5"/>
  <c r="G25" i="5"/>
  <c r="F25" i="5"/>
  <c r="E25" i="5"/>
  <c r="A25" i="5"/>
  <c r="J24" i="5"/>
  <c r="I24" i="5"/>
  <c r="H24" i="5"/>
  <c r="G24" i="5"/>
  <c r="F24" i="5"/>
  <c r="E24" i="5"/>
  <c r="A24" i="5"/>
  <c r="J23" i="5"/>
  <c r="I23" i="5"/>
  <c r="H23" i="5"/>
  <c r="G23" i="5"/>
  <c r="F23" i="5"/>
  <c r="E23" i="5"/>
  <c r="A23" i="5"/>
  <c r="J22" i="5"/>
  <c r="I22" i="5"/>
  <c r="H22" i="5"/>
  <c r="G22" i="5"/>
  <c r="F22" i="5"/>
  <c r="E22" i="5"/>
  <c r="A22" i="5"/>
  <c r="J21" i="5"/>
  <c r="I21" i="5"/>
  <c r="H21" i="5"/>
  <c r="G21" i="5"/>
  <c r="F21" i="5"/>
  <c r="E21" i="5"/>
  <c r="A21" i="5"/>
  <c r="J20" i="5"/>
  <c r="I20" i="5"/>
  <c r="H20" i="5"/>
  <c r="G20" i="5"/>
  <c r="F20" i="5"/>
  <c r="E20" i="5"/>
  <c r="A20" i="5"/>
  <c r="J19" i="5"/>
  <c r="I19" i="5"/>
  <c r="H19" i="5"/>
  <c r="G19" i="5"/>
  <c r="F19" i="5"/>
  <c r="E19" i="5"/>
  <c r="A19" i="5"/>
  <c r="J18" i="5"/>
  <c r="I18" i="5"/>
  <c r="H18" i="5"/>
  <c r="G18" i="5"/>
  <c r="F18" i="5"/>
  <c r="E18" i="5"/>
  <c r="A18" i="5"/>
  <c r="J17" i="5"/>
  <c r="I17" i="5"/>
  <c r="H17" i="5"/>
  <c r="G17" i="5"/>
  <c r="F17" i="5"/>
  <c r="E17" i="5"/>
  <c r="A17" i="5"/>
  <c r="J16" i="5"/>
  <c r="I16" i="5"/>
  <c r="H16" i="5"/>
  <c r="G16" i="5"/>
  <c r="F16" i="5"/>
  <c r="E16" i="5"/>
  <c r="A16" i="5"/>
  <c r="J15" i="5"/>
  <c r="I15" i="5"/>
  <c r="H15" i="5"/>
  <c r="G15" i="5"/>
  <c r="F15" i="5"/>
  <c r="E15" i="5"/>
  <c r="A15" i="5"/>
  <c r="J14" i="5"/>
  <c r="I14" i="5"/>
  <c r="H14" i="5"/>
  <c r="G14" i="5"/>
  <c r="F14" i="5"/>
  <c r="E14" i="5"/>
  <c r="A14" i="5"/>
  <c r="J13" i="5"/>
  <c r="I13" i="5"/>
  <c r="H13" i="5"/>
  <c r="G13" i="5"/>
  <c r="F13" i="5"/>
  <c r="E13" i="5"/>
  <c r="A13" i="5"/>
  <c r="J12" i="5"/>
  <c r="I12" i="5"/>
  <c r="H12" i="5"/>
  <c r="G12" i="5"/>
  <c r="F12" i="5"/>
  <c r="E12" i="5"/>
  <c r="A12" i="5"/>
  <c r="J11" i="5"/>
  <c r="I11" i="5"/>
  <c r="H11" i="5"/>
  <c r="G11" i="5"/>
  <c r="F11" i="5"/>
  <c r="E11" i="5"/>
  <c r="A11" i="5"/>
  <c r="J10" i="5"/>
  <c r="I10" i="5"/>
  <c r="H10" i="5"/>
  <c r="G10" i="5"/>
  <c r="F10" i="5"/>
  <c r="E10" i="5"/>
  <c r="A10" i="5"/>
  <c r="J9" i="5"/>
  <c r="I9" i="5"/>
  <c r="H9" i="5"/>
  <c r="G9" i="5"/>
  <c r="F9" i="5"/>
  <c r="E9" i="5"/>
  <c r="A9" i="5"/>
  <c r="J8" i="5"/>
  <c r="I8" i="5"/>
  <c r="H8" i="5"/>
  <c r="G8" i="5"/>
  <c r="F8" i="5"/>
  <c r="E8" i="5"/>
  <c r="A8" i="5"/>
  <c r="J7" i="5"/>
  <c r="I7" i="5"/>
  <c r="H7" i="5"/>
  <c r="G7" i="5"/>
  <c r="F7" i="5"/>
  <c r="E7" i="5"/>
  <c r="A7" i="5"/>
  <c r="J6" i="5"/>
  <c r="I6" i="5"/>
  <c r="H6" i="5"/>
  <c r="G6" i="5"/>
  <c r="F6" i="5"/>
  <c r="E6" i="5"/>
  <c r="A6" i="5"/>
  <c r="J5" i="5"/>
  <c r="I5" i="5"/>
  <c r="H5" i="5"/>
  <c r="G5" i="5"/>
  <c r="F5" i="5"/>
  <c r="E5" i="5"/>
  <c r="A5" i="5"/>
  <c r="J4" i="5"/>
  <c r="I4" i="5"/>
  <c r="H4" i="5"/>
  <c r="G4" i="5"/>
  <c r="F4" i="5"/>
  <c r="E4" i="5"/>
  <c r="A4" i="5"/>
  <c r="H3" i="5"/>
  <c r="G3" i="5"/>
  <c r="F3" i="5"/>
  <c r="E3" i="5"/>
  <c r="A3" i="5"/>
  <c r="F2" i="5"/>
  <c r="E2" i="5"/>
  <c r="A2" i="5"/>
  <c r="C722" i="4"/>
  <c r="C721" i="4"/>
  <c r="C720" i="4"/>
  <c r="C719" i="4"/>
  <c r="C718" i="4"/>
  <c r="C717" i="4"/>
  <c r="C716" i="4"/>
  <c r="C715" i="4"/>
  <c r="C714" i="4"/>
  <c r="C713" i="4"/>
  <c r="C712" i="4"/>
  <c r="C711" i="4"/>
  <c r="C710" i="4"/>
  <c r="C709" i="4"/>
  <c r="C708" i="4"/>
  <c r="C707" i="4"/>
  <c r="C706" i="4"/>
  <c r="C705" i="4"/>
  <c r="C704" i="4"/>
  <c r="C703" i="4"/>
  <c r="C702" i="4"/>
  <c r="C701" i="4"/>
  <c r="C700" i="4"/>
  <c r="C699" i="4"/>
  <c r="C698" i="4"/>
  <c r="C697" i="4"/>
  <c r="C696" i="4"/>
  <c r="C695" i="4"/>
  <c r="C694" i="4"/>
  <c r="C693" i="4"/>
  <c r="C692" i="4"/>
  <c r="C691" i="4"/>
  <c r="C690" i="4"/>
  <c r="C689" i="4"/>
  <c r="C688" i="4"/>
  <c r="C687" i="4"/>
  <c r="C686" i="4"/>
  <c r="C685" i="4"/>
  <c r="C684" i="4"/>
  <c r="C683" i="4"/>
  <c r="C682" i="4"/>
  <c r="C681" i="4"/>
  <c r="C680" i="4"/>
  <c r="C679" i="4"/>
  <c r="C678" i="4"/>
  <c r="C677" i="4"/>
  <c r="C676" i="4"/>
  <c r="C675" i="4"/>
  <c r="C674" i="4"/>
  <c r="C673" i="4"/>
  <c r="C672" i="4"/>
  <c r="C671" i="4"/>
  <c r="C670" i="4"/>
  <c r="C669" i="4"/>
  <c r="C668" i="4"/>
  <c r="C667" i="4"/>
  <c r="C666" i="4"/>
  <c r="C665" i="4"/>
  <c r="C664" i="4"/>
  <c r="C663" i="4"/>
  <c r="C662" i="4"/>
  <c r="C661" i="4"/>
  <c r="C660" i="4"/>
  <c r="C659" i="4"/>
  <c r="C658" i="4"/>
  <c r="C657" i="4"/>
  <c r="C656" i="4"/>
  <c r="C655" i="4"/>
  <c r="C654" i="4"/>
  <c r="C653" i="4"/>
  <c r="C652" i="4"/>
  <c r="C651" i="4"/>
  <c r="C650" i="4"/>
  <c r="C649" i="4"/>
  <c r="C648" i="4"/>
  <c r="C647" i="4"/>
  <c r="C646" i="4"/>
  <c r="C645" i="4"/>
  <c r="C644" i="4"/>
  <c r="C643" i="4"/>
  <c r="C642" i="4"/>
  <c r="C641" i="4"/>
  <c r="C640" i="4"/>
  <c r="C639" i="4"/>
  <c r="C638" i="4"/>
  <c r="C637" i="4"/>
  <c r="C636" i="4"/>
  <c r="C635" i="4"/>
  <c r="C634" i="4"/>
  <c r="C633" i="4"/>
  <c r="C632" i="4"/>
  <c r="C631" i="4"/>
  <c r="C630" i="4"/>
  <c r="C629" i="4"/>
  <c r="C628" i="4"/>
  <c r="C627" i="4"/>
  <c r="C626" i="4"/>
  <c r="C625" i="4"/>
  <c r="C624" i="4"/>
  <c r="C623" i="4"/>
  <c r="C622" i="4"/>
  <c r="C621" i="4"/>
  <c r="C620" i="4"/>
  <c r="C619" i="4"/>
  <c r="C618" i="4"/>
  <c r="C617" i="4"/>
  <c r="C616" i="4"/>
  <c r="C615" i="4"/>
  <c r="C614" i="4"/>
  <c r="C613" i="4"/>
  <c r="C612" i="4"/>
  <c r="C611" i="4"/>
  <c r="C610" i="4"/>
  <c r="C609" i="4"/>
  <c r="C608" i="4"/>
  <c r="C607" i="4"/>
  <c r="C606" i="4"/>
  <c r="C605" i="4"/>
  <c r="C604" i="4"/>
  <c r="C603" i="4"/>
  <c r="C602" i="4"/>
  <c r="C601" i="4"/>
  <c r="C600" i="4"/>
  <c r="C599" i="4"/>
  <c r="C598" i="4"/>
  <c r="C597" i="4"/>
  <c r="C596" i="4"/>
  <c r="C595" i="4"/>
  <c r="C594" i="4"/>
  <c r="C593" i="4"/>
  <c r="C592" i="4"/>
  <c r="C591" i="4"/>
  <c r="C590" i="4"/>
  <c r="C589" i="4"/>
  <c r="C588" i="4"/>
  <c r="C587" i="4"/>
  <c r="C586" i="4"/>
  <c r="C585" i="4"/>
  <c r="C584" i="4"/>
  <c r="C583" i="4"/>
  <c r="C582" i="4"/>
  <c r="C581" i="4"/>
  <c r="C580" i="4"/>
  <c r="C579" i="4"/>
  <c r="C578" i="4"/>
  <c r="C577" i="4"/>
  <c r="C576" i="4"/>
  <c r="C575" i="4"/>
  <c r="C574" i="4"/>
  <c r="C573" i="4"/>
  <c r="C572" i="4"/>
  <c r="C571" i="4"/>
  <c r="C570" i="4"/>
  <c r="C569" i="4"/>
  <c r="C568" i="4"/>
  <c r="C567" i="4"/>
  <c r="C566" i="4"/>
  <c r="C565" i="4"/>
  <c r="C564" i="4"/>
  <c r="C563" i="4"/>
  <c r="C562" i="4"/>
  <c r="C561" i="4"/>
  <c r="C560" i="4"/>
  <c r="C559" i="4"/>
  <c r="C558" i="4"/>
  <c r="C557" i="4"/>
  <c r="C556" i="4"/>
  <c r="C555" i="4"/>
  <c r="C554" i="4"/>
  <c r="C553" i="4"/>
  <c r="C552" i="4"/>
  <c r="C551" i="4"/>
  <c r="C550" i="4"/>
  <c r="C549" i="4"/>
  <c r="C548" i="4"/>
  <c r="C547" i="4"/>
  <c r="C546" i="4"/>
  <c r="C545" i="4"/>
  <c r="C544" i="4"/>
  <c r="C543" i="4"/>
  <c r="C542" i="4"/>
  <c r="C541" i="4"/>
  <c r="C540" i="4"/>
  <c r="C539" i="4"/>
  <c r="C538" i="4"/>
  <c r="C537" i="4"/>
  <c r="C536" i="4"/>
  <c r="C535" i="4"/>
  <c r="C534" i="4"/>
  <c r="C533" i="4"/>
  <c r="C532" i="4"/>
  <c r="C531" i="4"/>
  <c r="C530" i="4"/>
  <c r="C529" i="4"/>
  <c r="C528" i="4"/>
  <c r="C527" i="4"/>
  <c r="C526" i="4"/>
  <c r="C525" i="4"/>
  <c r="C524" i="4"/>
  <c r="C523" i="4"/>
  <c r="C522" i="4"/>
  <c r="C521" i="4"/>
  <c r="C520" i="4"/>
  <c r="C519" i="4"/>
  <c r="C518" i="4"/>
  <c r="C517" i="4"/>
  <c r="C516" i="4"/>
  <c r="C515" i="4"/>
  <c r="C514" i="4"/>
  <c r="C513" i="4"/>
  <c r="C512" i="4"/>
  <c r="C511" i="4"/>
  <c r="C510" i="4"/>
  <c r="C509" i="4"/>
  <c r="C508" i="4"/>
  <c r="C507" i="4"/>
  <c r="C506" i="4"/>
  <c r="C505" i="4"/>
  <c r="C504" i="4"/>
  <c r="C503" i="4"/>
  <c r="C502" i="4"/>
  <c r="C501" i="4"/>
  <c r="C500" i="4"/>
  <c r="C499" i="4"/>
  <c r="C498" i="4"/>
  <c r="C497" i="4"/>
  <c r="C496" i="4"/>
  <c r="C495" i="4"/>
  <c r="C494" i="4"/>
  <c r="C493" i="4"/>
  <c r="C492" i="4"/>
  <c r="C491" i="4"/>
  <c r="C490" i="4"/>
  <c r="C489" i="4"/>
  <c r="C488" i="4"/>
  <c r="C487" i="4"/>
  <c r="C486" i="4"/>
  <c r="C485" i="4"/>
  <c r="C484" i="4"/>
  <c r="C483" i="4"/>
  <c r="C482" i="4"/>
  <c r="C481" i="4"/>
  <c r="C480" i="4"/>
  <c r="C479" i="4"/>
  <c r="C478" i="4"/>
  <c r="C477" i="4"/>
  <c r="C476" i="4"/>
  <c r="C475" i="4"/>
  <c r="C474" i="4"/>
  <c r="C473" i="4"/>
  <c r="C472" i="4"/>
  <c r="C471" i="4"/>
  <c r="C470" i="4"/>
  <c r="C469" i="4"/>
  <c r="C468" i="4"/>
  <c r="C467" i="4"/>
  <c r="C466" i="4"/>
  <c r="C465" i="4"/>
  <c r="C464" i="4"/>
  <c r="C463" i="4"/>
  <c r="C462" i="4"/>
  <c r="C461" i="4"/>
  <c r="C460" i="4"/>
  <c r="C459" i="4"/>
  <c r="C458" i="4"/>
  <c r="C457" i="4"/>
  <c r="C456" i="4"/>
  <c r="C455" i="4"/>
  <c r="C454" i="4"/>
  <c r="C453" i="4"/>
  <c r="C452" i="4"/>
  <c r="C451" i="4"/>
  <c r="C450" i="4"/>
  <c r="C449" i="4"/>
  <c r="C448" i="4"/>
  <c r="C447" i="4"/>
  <c r="C446" i="4"/>
  <c r="C445" i="4"/>
  <c r="C444" i="4"/>
  <c r="C443" i="4"/>
  <c r="C442" i="4"/>
  <c r="C441" i="4"/>
  <c r="C440" i="4"/>
  <c r="C439" i="4"/>
  <c r="C438" i="4"/>
  <c r="C437" i="4"/>
  <c r="C436" i="4"/>
  <c r="C435" i="4"/>
  <c r="C434" i="4"/>
  <c r="C433" i="4"/>
  <c r="C432" i="4"/>
  <c r="C431" i="4"/>
  <c r="C430" i="4"/>
  <c r="C429" i="4"/>
  <c r="C428" i="4"/>
  <c r="C427" i="4"/>
  <c r="C426" i="4"/>
  <c r="C425" i="4"/>
  <c r="C424" i="4"/>
  <c r="C423" i="4"/>
  <c r="C422" i="4"/>
  <c r="C421" i="4"/>
  <c r="C420" i="4"/>
  <c r="C419" i="4"/>
  <c r="C418" i="4"/>
  <c r="C417" i="4"/>
  <c r="C416" i="4"/>
  <c r="C415" i="4"/>
  <c r="C414" i="4"/>
  <c r="C413" i="4"/>
  <c r="C412" i="4"/>
  <c r="C411" i="4"/>
  <c r="C410" i="4"/>
  <c r="C409" i="4"/>
  <c r="C408" i="4"/>
  <c r="C407" i="4"/>
  <c r="C406" i="4"/>
  <c r="C405" i="4"/>
  <c r="C404" i="4"/>
  <c r="C403" i="4"/>
  <c r="C402" i="4"/>
  <c r="C401" i="4"/>
  <c r="C400" i="4"/>
  <c r="C399" i="4"/>
  <c r="C398" i="4"/>
  <c r="C397" i="4"/>
  <c r="C396" i="4"/>
  <c r="C395" i="4"/>
  <c r="C394" i="4"/>
  <c r="C393" i="4"/>
  <c r="C392" i="4"/>
  <c r="C391" i="4"/>
  <c r="C390" i="4"/>
  <c r="C389" i="4"/>
  <c r="C388" i="4"/>
  <c r="C387" i="4"/>
  <c r="C386" i="4"/>
  <c r="C385" i="4"/>
  <c r="C384" i="4"/>
  <c r="C383" i="4"/>
  <c r="C382" i="4"/>
  <c r="C381" i="4"/>
  <c r="C380" i="4"/>
  <c r="C379" i="4"/>
  <c r="C378" i="4"/>
  <c r="C377" i="4"/>
  <c r="C376" i="4"/>
  <c r="C375" i="4"/>
  <c r="C374" i="4"/>
  <c r="C373" i="4"/>
  <c r="C372" i="4"/>
  <c r="C371" i="4"/>
  <c r="C370" i="4"/>
  <c r="C369" i="4"/>
  <c r="C368" i="4"/>
  <c r="C367" i="4"/>
  <c r="C366" i="4"/>
  <c r="C365" i="4"/>
  <c r="C364" i="4"/>
  <c r="C363" i="4"/>
  <c r="C362" i="4"/>
  <c r="C361" i="4"/>
  <c r="C360" i="4"/>
  <c r="C359" i="4"/>
  <c r="C358" i="4"/>
  <c r="C357" i="4"/>
  <c r="C356" i="4"/>
  <c r="C355" i="4"/>
  <c r="C354" i="4"/>
  <c r="C353" i="4"/>
  <c r="C352" i="4"/>
  <c r="C351" i="4"/>
  <c r="C350" i="4"/>
  <c r="C349" i="4"/>
  <c r="C348" i="4"/>
  <c r="C347" i="4"/>
  <c r="C346" i="4"/>
  <c r="C345" i="4"/>
  <c r="C344" i="4"/>
  <c r="C343" i="4"/>
  <c r="C342" i="4"/>
  <c r="C341" i="4"/>
  <c r="C340" i="4"/>
  <c r="C339" i="4"/>
  <c r="C338" i="4"/>
  <c r="C337" i="4"/>
  <c r="C336" i="4"/>
  <c r="C335" i="4"/>
  <c r="C334" i="4"/>
  <c r="C333" i="4"/>
  <c r="C332" i="4"/>
  <c r="C331" i="4"/>
  <c r="C330" i="4"/>
  <c r="C329" i="4"/>
  <c r="C328" i="4"/>
  <c r="C327" i="4"/>
  <c r="C326" i="4"/>
  <c r="C325" i="4"/>
  <c r="C324" i="4"/>
  <c r="C323" i="4"/>
  <c r="C322" i="4"/>
  <c r="C321" i="4"/>
  <c r="C320" i="4"/>
  <c r="C319" i="4"/>
  <c r="C318" i="4"/>
  <c r="C317" i="4"/>
  <c r="C316" i="4"/>
  <c r="C315" i="4"/>
  <c r="C314" i="4"/>
  <c r="C313" i="4"/>
  <c r="C312" i="4"/>
  <c r="C311" i="4"/>
  <c r="C310" i="4"/>
  <c r="C309" i="4"/>
  <c r="C308" i="4"/>
  <c r="C307" i="4"/>
  <c r="C306" i="4"/>
  <c r="C305" i="4"/>
  <c r="C304" i="4"/>
  <c r="C303" i="4"/>
  <c r="C302" i="4"/>
  <c r="C301" i="4"/>
  <c r="C300" i="4"/>
  <c r="C299" i="4"/>
  <c r="C298" i="4"/>
  <c r="C297" i="4"/>
  <c r="C296" i="4"/>
  <c r="C295" i="4"/>
  <c r="C294" i="4"/>
  <c r="C293" i="4"/>
  <c r="C292" i="4"/>
  <c r="C291" i="4"/>
  <c r="C290" i="4"/>
  <c r="C289" i="4"/>
  <c r="C288" i="4"/>
  <c r="C287" i="4"/>
  <c r="C286" i="4"/>
  <c r="C285" i="4"/>
  <c r="C284" i="4"/>
  <c r="C283" i="4"/>
  <c r="C282" i="4"/>
  <c r="C281" i="4"/>
  <c r="C280" i="4"/>
  <c r="C279" i="4"/>
  <c r="C278" i="4"/>
  <c r="C277" i="4"/>
  <c r="C276" i="4"/>
  <c r="C275" i="4"/>
  <c r="C274" i="4"/>
  <c r="C273" i="4"/>
  <c r="C272" i="4"/>
  <c r="C271" i="4"/>
  <c r="C270" i="4"/>
  <c r="C269" i="4"/>
  <c r="C268" i="4"/>
  <c r="C267" i="4"/>
  <c r="C266" i="4"/>
  <c r="C265" i="4"/>
  <c r="C264" i="4"/>
  <c r="C263" i="4"/>
  <c r="C262" i="4"/>
  <c r="C261" i="4"/>
  <c r="C260" i="4"/>
  <c r="C259" i="4"/>
  <c r="C258" i="4"/>
  <c r="C257" i="4"/>
  <c r="C256" i="4"/>
  <c r="C255" i="4"/>
  <c r="C254" i="4"/>
  <c r="C253" i="4"/>
  <c r="C252" i="4"/>
  <c r="C251" i="4"/>
  <c r="C250" i="4"/>
  <c r="C249" i="4"/>
  <c r="C248" i="4"/>
  <c r="C247" i="4"/>
  <c r="C246" i="4"/>
  <c r="C245" i="4"/>
  <c r="C244" i="4"/>
  <c r="C243" i="4"/>
  <c r="C242" i="4"/>
  <c r="C241" i="4"/>
  <c r="C240" i="4"/>
  <c r="C239" i="4"/>
  <c r="C238" i="4"/>
  <c r="C237" i="4"/>
  <c r="C236" i="4"/>
  <c r="C235" i="4"/>
  <c r="C234" i="4"/>
  <c r="C233" i="4"/>
  <c r="C232" i="4"/>
  <c r="C231" i="4"/>
  <c r="C230" i="4"/>
  <c r="C229" i="4"/>
  <c r="C228" i="4"/>
  <c r="C227" i="4"/>
  <c r="C226" i="4"/>
  <c r="C225" i="4"/>
  <c r="C224" i="4"/>
  <c r="C223" i="4"/>
  <c r="C222" i="4"/>
  <c r="C221" i="4"/>
  <c r="C220" i="4"/>
  <c r="C219" i="4"/>
  <c r="C218" i="4"/>
  <c r="C217" i="4"/>
  <c r="C216" i="4"/>
  <c r="C215" i="4"/>
  <c r="C214" i="4"/>
  <c r="C213" i="4"/>
  <c r="C212" i="4"/>
  <c r="C211" i="4"/>
  <c r="C210" i="4"/>
  <c r="C209" i="4"/>
  <c r="C208" i="4"/>
  <c r="C207" i="4"/>
  <c r="C206" i="4"/>
  <c r="C205" i="4"/>
  <c r="C204" i="4"/>
  <c r="C203" i="4"/>
  <c r="C202" i="4"/>
  <c r="C201" i="4"/>
  <c r="C200" i="4"/>
  <c r="C199" i="4"/>
  <c r="C198" i="4"/>
  <c r="C197" i="4"/>
  <c r="C196" i="4"/>
  <c r="C195" i="4"/>
  <c r="C194" i="4"/>
  <c r="C193" i="4"/>
  <c r="C192" i="4"/>
  <c r="C191" i="4"/>
  <c r="C190" i="4"/>
  <c r="C189" i="4"/>
  <c r="C188" i="4"/>
  <c r="C187" i="4"/>
  <c r="C186" i="4"/>
  <c r="C185" i="4"/>
  <c r="C184" i="4"/>
  <c r="C183" i="4"/>
  <c r="C182" i="4"/>
  <c r="C181" i="4"/>
  <c r="C180" i="4"/>
  <c r="C179" i="4"/>
  <c r="C178" i="4"/>
  <c r="C177" i="4"/>
  <c r="C176" i="4"/>
  <c r="C175" i="4"/>
  <c r="C174" i="4"/>
  <c r="C173" i="4"/>
  <c r="C172" i="4"/>
  <c r="C171" i="4"/>
  <c r="C170" i="4"/>
  <c r="C169" i="4"/>
  <c r="C168" i="4"/>
  <c r="C167" i="4"/>
  <c r="C166" i="4"/>
  <c r="C165" i="4"/>
  <c r="C164" i="4"/>
  <c r="C163" i="4"/>
  <c r="C162" i="4"/>
  <c r="C161" i="4"/>
  <c r="C160" i="4"/>
  <c r="C159" i="4"/>
  <c r="C158" i="4"/>
  <c r="C157" i="4"/>
  <c r="C156" i="4"/>
  <c r="C155" i="4"/>
  <c r="C154" i="4"/>
  <c r="C153" i="4"/>
  <c r="C152" i="4"/>
  <c r="C151" i="4"/>
  <c r="C150" i="4"/>
  <c r="C149" i="4"/>
  <c r="C148" i="4"/>
  <c r="C147" i="4"/>
  <c r="C146" i="4"/>
  <c r="C145" i="4"/>
  <c r="C144" i="4"/>
  <c r="C143" i="4"/>
  <c r="C142" i="4"/>
  <c r="C141" i="4"/>
  <c r="C140" i="4"/>
  <c r="C139" i="4"/>
  <c r="C138" i="4"/>
  <c r="C137" i="4"/>
  <c r="C136" i="4"/>
  <c r="C135" i="4"/>
  <c r="C134" i="4"/>
  <c r="C133" i="4"/>
  <c r="C132" i="4"/>
  <c r="C131" i="4"/>
  <c r="C130" i="4"/>
  <c r="C129" i="4"/>
  <c r="C128" i="4"/>
  <c r="C127" i="4"/>
  <c r="C126" i="4"/>
  <c r="C125" i="4"/>
  <c r="C124" i="4"/>
  <c r="C123" i="4"/>
  <c r="C122" i="4"/>
  <c r="C121" i="4"/>
  <c r="C120" i="4"/>
  <c r="C119" i="4"/>
  <c r="C118" i="4"/>
  <c r="C117" i="4"/>
  <c r="C116" i="4"/>
  <c r="C115" i="4"/>
  <c r="C114" i="4"/>
  <c r="C113" i="4"/>
  <c r="C112" i="4"/>
  <c r="C111" i="4"/>
  <c r="C110" i="4"/>
  <c r="C109" i="4"/>
  <c r="C108" i="4"/>
  <c r="C107" i="4"/>
  <c r="C106" i="4"/>
  <c r="C105" i="4"/>
  <c r="C104" i="4"/>
  <c r="C103" i="4"/>
  <c r="C102" i="4"/>
  <c r="C101" i="4"/>
  <c r="C100" i="4"/>
  <c r="C99" i="4"/>
  <c r="C98" i="4"/>
  <c r="C97" i="4"/>
  <c r="C96" i="4"/>
  <c r="C95" i="4"/>
  <c r="C94" i="4"/>
  <c r="C93" i="4"/>
  <c r="C92" i="4"/>
  <c r="C91" i="4"/>
  <c r="C90" i="4"/>
  <c r="C89" i="4"/>
  <c r="C88" i="4"/>
  <c r="C87" i="4"/>
  <c r="C86" i="4"/>
  <c r="C85" i="4"/>
  <c r="C84" i="4"/>
  <c r="C83" i="4"/>
  <c r="C82" i="4"/>
  <c r="C81" i="4"/>
  <c r="C80" i="4"/>
  <c r="C79" i="4"/>
  <c r="C78" i="4"/>
  <c r="C77" i="4"/>
  <c r="C76" i="4"/>
  <c r="C75" i="4"/>
  <c r="C74" i="4"/>
  <c r="C73" i="4"/>
  <c r="C72" i="4"/>
  <c r="C71" i="4"/>
  <c r="C70" i="4"/>
  <c r="C69" i="4"/>
  <c r="C68" i="4"/>
  <c r="C67" i="4"/>
  <c r="C66" i="4"/>
  <c r="C65" i="4"/>
  <c r="C64" i="4"/>
  <c r="C63" i="4"/>
  <c r="C62" i="4"/>
  <c r="C61" i="4"/>
  <c r="C60" i="4"/>
  <c r="C59" i="4"/>
  <c r="C58" i="4"/>
  <c r="C57" i="4"/>
  <c r="C56" i="4"/>
  <c r="C55" i="4"/>
  <c r="C54" i="4"/>
  <c r="C53" i="4"/>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5" i="4"/>
  <c r="C4" i="4"/>
  <c r="C3" i="4"/>
  <c r="A3" i="3"/>
  <c r="F2" i="3"/>
  <c r="B2" i="3"/>
  <c r="M49" i="1"/>
  <c r="L49" i="1"/>
  <c r="K49" i="1"/>
  <c r="J49" i="1"/>
  <c r="I49" i="1"/>
  <c r="H49" i="1"/>
  <c r="G49" i="1"/>
  <c r="F49" i="1"/>
  <c r="E49" i="1"/>
  <c r="D49" i="1"/>
  <c r="M47" i="1"/>
  <c r="L47" i="1"/>
  <c r="K47" i="1"/>
  <c r="J47" i="1"/>
  <c r="I47" i="1"/>
  <c r="H47" i="1"/>
  <c r="G47" i="1"/>
  <c r="F47" i="1"/>
  <c r="E47" i="1"/>
  <c r="D47" i="1"/>
  <c r="AI46" i="1"/>
  <c r="M46" i="1"/>
  <c r="L46" i="1"/>
  <c r="K46" i="1"/>
  <c r="J46" i="1"/>
  <c r="I46" i="1"/>
  <c r="H46" i="1"/>
  <c r="G46" i="1"/>
  <c r="F46" i="1"/>
  <c r="E46" i="1"/>
  <c r="D46" i="1"/>
  <c r="AI45" i="1"/>
  <c r="AI44" i="1"/>
  <c r="AI43" i="1"/>
  <c r="M43" i="1"/>
  <c r="L43" i="1"/>
  <c r="K43" i="1"/>
  <c r="J43" i="1"/>
  <c r="I43" i="1"/>
  <c r="H43" i="1"/>
  <c r="G43" i="1"/>
  <c r="F43" i="1"/>
  <c r="E43" i="1"/>
  <c r="AI42" i="1"/>
  <c r="AI41" i="1"/>
  <c r="AI40" i="1"/>
  <c r="AI39" i="1"/>
  <c r="AI38" i="1"/>
  <c r="AI37" i="1"/>
  <c r="AI36" i="1"/>
  <c r="K36" i="1"/>
  <c r="J36" i="1"/>
  <c r="I36" i="1"/>
  <c r="H36" i="1"/>
  <c r="G36" i="1"/>
  <c r="F36" i="1"/>
  <c r="E36" i="1"/>
  <c r="D36" i="1"/>
  <c r="AI35" i="1"/>
  <c r="AI34" i="1"/>
  <c r="K34" i="1"/>
  <c r="J34" i="1"/>
  <c r="I34" i="1"/>
  <c r="H34" i="1"/>
  <c r="G34" i="1"/>
  <c r="F34" i="1"/>
  <c r="E34" i="1"/>
  <c r="D34" i="1"/>
  <c r="AI33" i="1"/>
  <c r="K33" i="1"/>
  <c r="J33" i="1"/>
  <c r="I33" i="1"/>
  <c r="H33" i="1"/>
  <c r="G33" i="1"/>
  <c r="F33" i="1"/>
  <c r="E33" i="1"/>
  <c r="D33" i="1"/>
  <c r="AI32" i="1"/>
  <c r="AI31" i="1"/>
  <c r="AI30" i="1"/>
  <c r="J30" i="1"/>
  <c r="I30" i="1"/>
  <c r="H30" i="1"/>
  <c r="G30" i="1"/>
  <c r="F30" i="1"/>
  <c r="E30" i="1"/>
  <c r="AI29" i="1"/>
  <c r="AI28" i="1"/>
  <c r="AI27" i="1"/>
  <c r="AI26" i="1"/>
  <c r="AI25" i="1"/>
  <c r="AI24" i="1"/>
  <c r="AI23" i="1"/>
  <c r="AI22" i="1"/>
  <c r="AI21" i="1"/>
  <c r="M21" i="1"/>
  <c r="L21" i="1"/>
  <c r="K21" i="1"/>
  <c r="J21" i="1"/>
  <c r="I21" i="1"/>
  <c r="H21" i="1"/>
  <c r="G21" i="1"/>
  <c r="F21" i="1"/>
  <c r="E21" i="1"/>
  <c r="AI20" i="1"/>
  <c r="M20" i="1"/>
  <c r="L20" i="1"/>
  <c r="K20" i="1"/>
  <c r="J20" i="1"/>
  <c r="I20" i="1"/>
  <c r="H20" i="1"/>
  <c r="G20" i="1"/>
  <c r="F20" i="1"/>
  <c r="E20" i="1"/>
  <c r="AI19" i="1"/>
  <c r="AI18" i="1"/>
  <c r="AI17" i="1"/>
  <c r="AB17" i="1"/>
  <c r="AI16" i="1"/>
  <c r="AB16" i="1"/>
  <c r="AI15" i="1"/>
  <c r="AB15" i="1"/>
  <c r="AI14" i="1"/>
  <c r="AI13" i="1"/>
  <c r="AI12" i="1"/>
  <c r="AI11" i="1"/>
  <c r="AI10" i="1"/>
  <c r="AI9" i="1"/>
  <c r="AI8" i="1"/>
  <c r="AI7" i="1"/>
  <c r="AI6" i="1"/>
  <c r="A4" i="3" l="1"/>
  <c r="F3" i="3"/>
  <c r="B3" i="3"/>
  <c r="B4" i="3" l="1"/>
  <c r="C3" i="3" s="1"/>
  <c r="D3" i="3" s="1"/>
  <c r="A5" i="3"/>
  <c r="F4" i="3"/>
  <c r="F5" i="3" l="1"/>
  <c r="B5" i="3"/>
  <c r="C4" i="3" s="1"/>
  <c r="D4" i="3" s="1"/>
  <c r="A6" i="3"/>
  <c r="B6" i="3" l="1"/>
  <c r="C5" i="3" s="1"/>
  <c r="D5" i="3" s="1"/>
  <c r="A7" i="3"/>
  <c r="F6" i="3"/>
  <c r="F7" i="3" l="1"/>
  <c r="A8" i="3"/>
  <c r="B7" i="3"/>
  <c r="C6" i="3" s="1"/>
  <c r="D6" i="3" s="1"/>
  <c r="B8" i="3" l="1"/>
  <c r="C7" i="3" s="1"/>
  <c r="D7" i="3" s="1"/>
  <c r="F8" i="3"/>
  <c r="A9" i="3"/>
  <c r="F9" i="3" l="1"/>
  <c r="B9" i="3"/>
  <c r="A10" i="3"/>
  <c r="A11" i="3" l="1"/>
  <c r="F10" i="3"/>
  <c r="B10" i="3"/>
  <c r="C9" i="3" s="1"/>
  <c r="D9" i="3" s="1"/>
  <c r="C8" i="3"/>
  <c r="D8" i="3" s="1"/>
  <c r="A12" i="3" l="1"/>
  <c r="F11" i="3"/>
  <c r="B11" i="3"/>
  <c r="C10" i="3" s="1"/>
  <c r="D10" i="3" s="1"/>
  <c r="A13" i="3" l="1"/>
  <c r="F12" i="3"/>
  <c r="B12" i="3"/>
  <c r="C11" i="3" s="1"/>
  <c r="D11" i="3" s="1"/>
  <c r="F13" i="3" l="1"/>
  <c r="B13" i="3"/>
  <c r="C12" i="3" s="1"/>
  <c r="D12" i="3" s="1"/>
  <c r="A14" i="3"/>
  <c r="A15" i="3" l="1"/>
  <c r="F14" i="3"/>
  <c r="B14" i="3"/>
  <c r="C13" i="3" s="1"/>
  <c r="D13" i="3" s="1"/>
  <c r="F15" i="3" l="1"/>
  <c r="A16" i="3"/>
  <c r="B15" i="3"/>
  <c r="C14" i="3" s="1"/>
  <c r="D14" i="3" s="1"/>
  <c r="A17" i="3" l="1"/>
  <c r="F16" i="3"/>
  <c r="B16" i="3"/>
  <c r="C15" i="3" s="1"/>
  <c r="D15" i="3" s="1"/>
  <c r="A18" i="3" l="1"/>
  <c r="F17" i="3"/>
  <c r="B17" i="3"/>
  <c r="C16" i="3" s="1"/>
  <c r="D16" i="3" s="1"/>
  <c r="F18" i="3" l="1"/>
  <c r="B18" i="3"/>
  <c r="C17" i="3" s="1"/>
  <c r="D17" i="3" s="1"/>
  <c r="A19" i="3"/>
  <c r="F19" i="3" l="1"/>
  <c r="A20" i="3"/>
  <c r="B19" i="3"/>
  <c r="C18" i="3" s="1"/>
  <c r="D18" i="3" s="1"/>
  <c r="B20" i="3" l="1"/>
  <c r="C19" i="3" s="1"/>
  <c r="D19" i="3" s="1"/>
  <c r="A21" i="3"/>
  <c r="F20" i="3"/>
  <c r="A22" i="3" l="1"/>
  <c r="F21" i="3"/>
  <c r="B21" i="3"/>
  <c r="C20" i="3" s="1"/>
  <c r="D20" i="3" s="1"/>
  <c r="B22" i="3" l="1"/>
  <c r="C21" i="3" s="1"/>
  <c r="D21" i="3" s="1"/>
  <c r="F22" i="3"/>
  <c r="A23" i="3"/>
  <c r="F23" i="3" l="1"/>
  <c r="A24" i="3"/>
  <c r="B23" i="3"/>
  <c r="C22" i="3" s="1"/>
  <c r="D22" i="3" s="1"/>
  <c r="A25" i="3" l="1"/>
  <c r="F24" i="3"/>
  <c r="B24" i="3"/>
  <c r="C23" i="3" s="1"/>
  <c r="D23" i="3" s="1"/>
  <c r="F25" i="3" l="1"/>
  <c r="B25" i="3"/>
  <c r="C24" i="3" s="1"/>
  <c r="D24" i="3" s="1"/>
  <c r="A26" i="3"/>
  <c r="A27" i="3" l="1"/>
  <c r="F26" i="3"/>
  <c r="B26" i="3"/>
  <c r="C25" i="3" s="1"/>
  <c r="D25" i="3" s="1"/>
  <c r="F27" i="3" l="1"/>
  <c r="B27" i="3"/>
  <c r="C26" i="3" s="1"/>
  <c r="D26" i="3" s="1"/>
  <c r="A28" i="3"/>
  <c r="A29" i="3" l="1"/>
  <c r="F28" i="3"/>
  <c r="B28" i="3"/>
  <c r="C27" i="3" s="1"/>
  <c r="D27" i="3" s="1"/>
  <c r="A30" i="3" l="1"/>
  <c r="B29" i="3"/>
  <c r="C28" i="3" s="1"/>
  <c r="D28" i="3" s="1"/>
  <c r="F29" i="3"/>
  <c r="A31" i="3" l="1"/>
  <c r="F30" i="3"/>
  <c r="B30" i="3"/>
  <c r="C29" i="3" s="1"/>
  <c r="D29" i="3" s="1"/>
  <c r="F31" i="3" l="1"/>
  <c r="A32" i="3"/>
  <c r="B31" i="3"/>
  <c r="C30" i="3" s="1"/>
  <c r="D30" i="3" s="1"/>
  <c r="A33" i="3" l="1"/>
  <c r="F32" i="3"/>
  <c r="B32" i="3"/>
  <c r="C31" i="3" s="1"/>
  <c r="D31" i="3" s="1"/>
  <c r="A34" i="3" l="1"/>
  <c r="F33" i="3"/>
  <c r="B33" i="3"/>
  <c r="C32" i="3" l="1"/>
  <c r="D32" i="3" s="1"/>
  <c r="A35" i="3"/>
  <c r="F34" i="3"/>
  <c r="B34" i="3"/>
  <c r="C33" i="3" s="1"/>
  <c r="D33" i="3" s="1"/>
  <c r="F35" i="3" l="1"/>
  <c r="A36" i="3"/>
  <c r="B35" i="3"/>
  <c r="C34" i="3" s="1"/>
  <c r="D34" i="3" s="1"/>
  <c r="F36" i="3" l="1"/>
  <c r="B36" i="3"/>
  <c r="C35" i="3" s="1"/>
  <c r="D35" i="3" s="1"/>
  <c r="A37" i="3"/>
  <c r="F37" i="3" l="1"/>
  <c r="B37" i="3"/>
  <c r="C36" i="3" s="1"/>
  <c r="D36" i="3" s="1"/>
  <c r="A38" i="3"/>
  <c r="A39" i="3" l="1"/>
  <c r="F38" i="3"/>
  <c r="B38" i="3"/>
  <c r="C37" i="3" s="1"/>
  <c r="D37" i="3" s="1"/>
  <c r="F39" i="3" l="1"/>
  <c r="A40" i="3"/>
  <c r="B39" i="3"/>
  <c r="C38" i="3" s="1"/>
  <c r="D38" i="3" s="1"/>
  <c r="A41" i="3" l="1"/>
  <c r="F40" i="3"/>
  <c r="B40" i="3"/>
  <c r="C39" i="3" s="1"/>
  <c r="D39" i="3" s="1"/>
  <c r="B41" i="3" l="1"/>
  <c r="C40" i="3" s="1"/>
  <c r="D40" i="3" s="1"/>
  <c r="F41" i="3"/>
  <c r="A42" i="3"/>
  <c r="A43" i="3" l="1"/>
  <c r="F42" i="3"/>
  <c r="B42" i="3"/>
  <c r="C41" i="3" s="1"/>
  <c r="D41" i="3" s="1"/>
  <c r="A44" i="3" l="1"/>
  <c r="F43" i="3"/>
  <c r="B43" i="3"/>
  <c r="C42" i="3" s="1"/>
  <c r="D42" i="3" s="1"/>
  <c r="A45" i="3" l="1"/>
  <c r="B44" i="3"/>
  <c r="C43" i="3" s="1"/>
  <c r="D43" i="3" s="1"/>
  <c r="F44" i="3"/>
  <c r="F45" i="3" l="1"/>
  <c r="B45" i="3"/>
  <c r="C44" i="3" s="1"/>
  <c r="D44" i="3" s="1"/>
  <c r="A46" i="3"/>
  <c r="F46" i="3" l="1"/>
  <c r="A47" i="3"/>
  <c r="B46" i="3"/>
  <c r="C45" i="3" s="1"/>
  <c r="D45" i="3" s="1"/>
  <c r="B47" i="3" l="1"/>
  <c r="C46" i="3" s="1"/>
  <c r="D46" i="3" s="1"/>
  <c r="A48" i="3"/>
  <c r="F47" i="3"/>
  <c r="A49" i="3" l="1"/>
  <c r="B48" i="3"/>
  <c r="C47" i="3" s="1"/>
  <c r="D47" i="3" s="1"/>
  <c r="F48" i="3"/>
  <c r="A50" i="3" l="1"/>
  <c r="F49" i="3"/>
  <c r="B49" i="3"/>
  <c r="C48" i="3" s="1"/>
  <c r="D48" i="3" s="1"/>
  <c r="F50" i="3" l="1"/>
  <c r="B50" i="3"/>
  <c r="C49" i="3" s="1"/>
  <c r="D49" i="3" s="1"/>
  <c r="A51" i="3"/>
  <c r="B51" i="3" l="1"/>
  <c r="C50" i="3" s="1"/>
  <c r="D50" i="3" s="1"/>
  <c r="F51" i="3"/>
  <c r="A52" i="3"/>
  <c r="F52" i="3" l="1"/>
  <c r="A53" i="3"/>
  <c r="B52" i="3"/>
  <c r="C51" i="3" l="1"/>
  <c r="D51" i="3" s="1"/>
  <c r="A54" i="3"/>
  <c r="F53" i="3"/>
  <c r="B53" i="3"/>
  <c r="C52" i="3" s="1"/>
  <c r="D52" i="3" s="1"/>
  <c r="F54" i="3" l="1"/>
  <c r="B54" i="3"/>
  <c r="C53" i="3" s="1"/>
  <c r="D53" i="3" s="1"/>
  <c r="A55" i="3"/>
  <c r="A56" i="3" l="1"/>
  <c r="F55" i="3"/>
  <c r="B55" i="3"/>
  <c r="C54" i="3" s="1"/>
  <c r="D54" i="3" s="1"/>
  <c r="A57" i="3" l="1"/>
  <c r="F56" i="3"/>
  <c r="B56" i="3"/>
  <c r="C55" i="3" s="1"/>
  <c r="D55" i="3" s="1"/>
  <c r="F57" i="3" l="1"/>
  <c r="A58" i="3"/>
  <c r="B57" i="3"/>
  <c r="C56" i="3" s="1"/>
  <c r="D56" i="3" s="1"/>
  <c r="B58" i="3" l="1"/>
  <c r="A59" i="3"/>
  <c r="F58" i="3"/>
  <c r="B59" i="3" l="1"/>
  <c r="C58" i="3" s="1"/>
  <c r="D58" i="3" s="1"/>
  <c r="A60" i="3"/>
  <c r="F59" i="3"/>
  <c r="C57" i="3"/>
  <c r="D57" i="3" s="1"/>
  <c r="A61" i="3" l="1"/>
  <c r="F60" i="3"/>
  <c r="B60" i="3"/>
  <c r="C59" i="3" s="1"/>
  <c r="D59" i="3" s="1"/>
  <c r="F61" i="3" l="1"/>
  <c r="A62" i="3"/>
  <c r="B61" i="3"/>
  <c r="C60" i="3" s="1"/>
  <c r="D60" i="3" s="1"/>
  <c r="B62" i="3" l="1"/>
  <c r="C61" i="3" s="1"/>
  <c r="D61" i="3" s="1"/>
  <c r="A63" i="3"/>
  <c r="F62" i="3"/>
  <c r="F63" i="3" l="1"/>
  <c r="B63" i="3"/>
  <c r="C62" i="3" s="1"/>
  <c r="D62" i="3" s="1"/>
  <c r="A64" i="3"/>
  <c r="A65" i="3" l="1"/>
  <c r="F64" i="3"/>
  <c r="B64" i="3"/>
  <c r="C63" i="3" s="1"/>
  <c r="D63" i="3" s="1"/>
  <c r="F65" i="3" l="1"/>
  <c r="A66" i="3"/>
  <c r="B65" i="3"/>
  <c r="C64" i="3" s="1"/>
  <c r="D64" i="3" s="1"/>
  <c r="F66" i="3" l="1"/>
  <c r="A67" i="3"/>
  <c r="B66" i="3"/>
  <c r="C65" i="3" s="1"/>
  <c r="D65" i="3" s="1"/>
  <c r="A68" i="3" l="1"/>
  <c r="F67" i="3"/>
  <c r="B67" i="3"/>
  <c r="C66" i="3" s="1"/>
  <c r="D66" i="3" s="1"/>
  <c r="F68" i="3" l="1"/>
  <c r="A69" i="3"/>
  <c r="B68" i="3"/>
  <c r="C67" i="3" s="1"/>
  <c r="D67" i="3" s="1"/>
  <c r="B69" i="3" l="1"/>
  <c r="C68" i="3" s="1"/>
  <c r="D68" i="3" s="1"/>
  <c r="A70" i="3"/>
  <c r="F69" i="3"/>
  <c r="F70" i="3" l="1"/>
  <c r="A71" i="3"/>
  <c r="B70" i="3"/>
  <c r="C69" i="3" s="1"/>
  <c r="D69" i="3" s="1"/>
  <c r="A72" i="3" l="1"/>
  <c r="F71" i="3"/>
  <c r="B71" i="3"/>
  <c r="C70" i="3" s="1"/>
  <c r="D70" i="3" s="1"/>
  <c r="A73" i="3" l="1"/>
  <c r="B72" i="3"/>
  <c r="C71" i="3" s="1"/>
  <c r="D71" i="3" s="1"/>
  <c r="F72" i="3"/>
  <c r="B73" i="3" l="1"/>
  <c r="C72" i="3" s="1"/>
  <c r="D72" i="3" s="1"/>
  <c r="F73" i="3"/>
  <c r="A74" i="3"/>
  <c r="A75" i="3" l="1"/>
  <c r="F74" i="3"/>
  <c r="B74" i="3"/>
  <c r="C73" i="3" s="1"/>
  <c r="D73" i="3" s="1"/>
  <c r="F75" i="3" l="1"/>
  <c r="A76" i="3"/>
  <c r="B75" i="3"/>
  <c r="C74" i="3" s="1"/>
  <c r="D74" i="3" s="1"/>
  <c r="A77" i="3" l="1"/>
  <c r="B76" i="3"/>
  <c r="C75" i="3" s="1"/>
  <c r="D75" i="3" s="1"/>
  <c r="F76" i="3"/>
  <c r="B77" i="3" l="1"/>
  <c r="C76" i="3" s="1"/>
  <c r="D76" i="3" s="1"/>
  <c r="A78" i="3"/>
  <c r="F77" i="3"/>
  <c r="A79" i="3" l="1"/>
  <c r="F78" i="3"/>
  <c r="B78" i="3"/>
  <c r="C77" i="3" s="1"/>
  <c r="D77" i="3" s="1"/>
  <c r="A80" i="3" l="1"/>
  <c r="B79" i="3"/>
  <c r="C78" i="3" s="1"/>
  <c r="D78" i="3" s="1"/>
  <c r="F79" i="3"/>
  <c r="F80" i="3" l="1"/>
  <c r="A81" i="3"/>
  <c r="B80" i="3"/>
  <c r="C79" i="3" s="1"/>
  <c r="D79" i="3" s="1"/>
  <c r="F81" i="3" l="1"/>
  <c r="B81" i="3"/>
  <c r="C80" i="3" s="1"/>
  <c r="D80" i="3" s="1"/>
  <c r="A82" i="3"/>
  <c r="A83" i="3" l="1"/>
  <c r="F82" i="3"/>
  <c r="B82" i="3"/>
  <c r="C81" i="3" s="1"/>
  <c r="D81" i="3" s="1"/>
  <c r="A84" i="3" l="1"/>
  <c r="F83" i="3"/>
  <c r="B83" i="3"/>
  <c r="C82" i="3" s="1"/>
  <c r="D82" i="3" s="1"/>
  <c r="A85" i="3" l="1"/>
  <c r="B84" i="3"/>
  <c r="C83" i="3" s="1"/>
  <c r="D83" i="3" s="1"/>
  <c r="F84" i="3"/>
  <c r="B85" i="3" l="1"/>
  <c r="C84" i="3" s="1"/>
  <c r="D84" i="3" s="1"/>
  <c r="A86" i="3"/>
  <c r="F85" i="3"/>
  <c r="F86" i="3" l="1"/>
  <c r="B86" i="3"/>
  <c r="C85" i="3" s="1"/>
  <c r="D85" i="3" s="1"/>
  <c r="A87" i="3"/>
  <c r="A88" i="3" l="1"/>
  <c r="F87" i="3"/>
  <c r="B87" i="3"/>
  <c r="C86" i="3" s="1"/>
  <c r="D86" i="3" s="1"/>
  <c r="F88" i="3" l="1"/>
  <c r="A89" i="3"/>
  <c r="B88" i="3"/>
  <c r="C87" i="3" s="1"/>
  <c r="D87" i="3" s="1"/>
  <c r="B89" i="3" l="1"/>
  <c r="C88" i="3" s="1"/>
  <c r="D88" i="3" s="1"/>
  <c r="F89" i="3"/>
  <c r="A90" i="3"/>
  <c r="A91" i="3" l="1"/>
  <c r="B90" i="3"/>
  <c r="C89" i="3" s="1"/>
  <c r="D89" i="3" s="1"/>
  <c r="F90" i="3"/>
  <c r="A92" i="3" l="1"/>
  <c r="F91" i="3"/>
  <c r="B91" i="3"/>
  <c r="C90" i="3" s="1"/>
  <c r="D90" i="3" s="1"/>
  <c r="A93" i="3" l="1"/>
  <c r="F92" i="3"/>
  <c r="B92" i="3"/>
  <c r="C91" i="3" s="1"/>
  <c r="D91" i="3" s="1"/>
  <c r="F93" i="3" l="1"/>
  <c r="B93" i="3"/>
  <c r="C92" i="3" s="1"/>
  <c r="D92" i="3" s="1"/>
  <c r="A94" i="3"/>
  <c r="F94" i="3" l="1"/>
  <c r="A95" i="3"/>
  <c r="B94" i="3"/>
  <c r="C93" i="3" s="1"/>
  <c r="D93" i="3" s="1"/>
  <c r="A96" i="3" l="1"/>
  <c r="B95" i="3"/>
  <c r="C94" i="3" s="1"/>
  <c r="D94" i="3" s="1"/>
  <c r="F95" i="3"/>
  <c r="A97" i="3" l="1"/>
  <c r="F96" i="3"/>
  <c r="B96" i="3"/>
  <c r="C95" i="3" s="1"/>
  <c r="D95" i="3" s="1"/>
  <c r="F97" i="3" l="1"/>
  <c r="A98" i="3"/>
  <c r="B97" i="3"/>
  <c r="C96" i="3" s="1"/>
  <c r="D96" i="3" s="1"/>
  <c r="A99" i="3" l="1"/>
  <c r="F98" i="3"/>
  <c r="B98" i="3"/>
  <c r="C97" i="3" s="1"/>
  <c r="D97" i="3" s="1"/>
  <c r="F99" i="3" l="1"/>
  <c r="B99" i="3"/>
  <c r="C98" i="3" s="1"/>
  <c r="D98" i="3" s="1"/>
  <c r="A100" i="3"/>
  <c r="B100" i="3" l="1"/>
  <c r="C99" i="3" s="1"/>
  <c r="D99" i="3" s="1"/>
  <c r="A101" i="3"/>
  <c r="F100" i="3"/>
  <c r="A102" i="3" l="1"/>
  <c r="B101" i="3"/>
  <c r="C100" i="3" s="1"/>
  <c r="D100" i="3" s="1"/>
  <c r="F101" i="3"/>
  <c r="B102" i="3" l="1"/>
  <c r="C101" i="3" s="1"/>
  <c r="D101" i="3" s="1"/>
  <c r="A103" i="3"/>
  <c r="F102" i="3"/>
  <c r="F103" i="3" l="1"/>
  <c r="A104" i="3"/>
  <c r="B103" i="3"/>
  <c r="C102" i="3" s="1"/>
  <c r="D102" i="3" s="1"/>
  <c r="A105" i="3" l="1"/>
  <c r="F104" i="3"/>
  <c r="B104" i="3"/>
  <c r="C103" i="3" s="1"/>
  <c r="D103" i="3" s="1"/>
  <c r="F105" i="3" l="1"/>
  <c r="B105" i="3"/>
  <c r="C104" i="3" s="1"/>
  <c r="D104" i="3" s="1"/>
  <c r="A106" i="3"/>
  <c r="B106" i="3" l="1"/>
  <c r="C105" i="3" s="1"/>
  <c r="D105" i="3" s="1"/>
  <c r="A107" i="3"/>
  <c r="F106" i="3"/>
  <c r="F107" i="3" l="1"/>
  <c r="A108" i="3"/>
  <c r="B107" i="3"/>
  <c r="C106" i="3" s="1"/>
  <c r="D106" i="3" s="1"/>
  <c r="A109" i="3" l="1"/>
  <c r="F108" i="3"/>
  <c r="B108" i="3"/>
  <c r="C107" i="3" s="1"/>
  <c r="D107" i="3" s="1"/>
  <c r="A110" i="3" l="1"/>
  <c r="F109" i="3"/>
  <c r="B109" i="3"/>
  <c r="C108" i="3" s="1"/>
  <c r="D108" i="3" s="1"/>
  <c r="F110" i="3" l="1"/>
  <c r="A111" i="3"/>
  <c r="B110" i="3"/>
  <c r="C109" i="3" l="1"/>
  <c r="D109" i="3" s="1"/>
  <c r="F111" i="3"/>
  <c r="A112" i="3"/>
  <c r="B111" i="3"/>
  <c r="C110" i="3" s="1"/>
  <c r="D110" i="3" s="1"/>
  <c r="A113" i="3" l="1"/>
  <c r="F112" i="3"/>
  <c r="B112" i="3"/>
  <c r="C111" i="3" s="1"/>
  <c r="D111" i="3" s="1"/>
  <c r="A114" i="3" l="1"/>
  <c r="F113" i="3"/>
  <c r="B113" i="3"/>
  <c r="C112" i="3" s="1"/>
  <c r="D112" i="3" s="1"/>
  <c r="A115" i="3" l="1"/>
  <c r="F114" i="3"/>
  <c r="B114" i="3"/>
  <c r="C113" i="3" s="1"/>
  <c r="D113" i="3" s="1"/>
  <c r="A116" i="3" l="1"/>
  <c r="F115" i="3"/>
  <c r="B115" i="3"/>
  <c r="C114" i="3" s="1"/>
  <c r="D114" i="3" s="1"/>
  <c r="F116" i="3" l="1"/>
  <c r="A117" i="3"/>
  <c r="B116" i="3"/>
  <c r="C115" i="3" s="1"/>
  <c r="D115" i="3" s="1"/>
  <c r="A118" i="3" l="1"/>
  <c r="F117" i="3"/>
  <c r="B117" i="3"/>
  <c r="C116" i="3" s="1"/>
  <c r="D116" i="3" s="1"/>
  <c r="A119" i="3" l="1"/>
  <c r="F118" i="3"/>
  <c r="B118" i="3"/>
  <c r="C117" i="3" s="1"/>
  <c r="D117" i="3" s="1"/>
  <c r="B119" i="3" l="1"/>
  <c r="C118" i="3" s="1"/>
  <c r="D118" i="3" s="1"/>
  <c r="A120" i="3"/>
  <c r="F119" i="3"/>
  <c r="A121" i="3" l="1"/>
  <c r="F120" i="3"/>
  <c r="B120" i="3"/>
  <c r="C119" i="3" s="1"/>
  <c r="D119" i="3" s="1"/>
  <c r="A122" i="3" l="1"/>
  <c r="F121" i="3"/>
  <c r="B121" i="3"/>
  <c r="C120" i="3" s="1"/>
  <c r="D120" i="3" s="1"/>
  <c r="A123" i="3" l="1"/>
  <c r="F122" i="3"/>
  <c r="B122" i="3"/>
  <c r="C121" i="3" s="1"/>
  <c r="D121" i="3" s="1"/>
  <c r="B123" i="3" l="1"/>
  <c r="C122" i="3" s="1"/>
  <c r="D122" i="3" s="1"/>
  <c r="A124" i="3"/>
  <c r="F123" i="3"/>
  <c r="A125" i="3" l="1"/>
  <c r="F124" i="3"/>
  <c r="B124" i="3"/>
  <c r="C123" i="3" l="1"/>
  <c r="D123" i="3" s="1"/>
  <c r="A126" i="3"/>
  <c r="F125" i="3"/>
  <c r="B125" i="3"/>
  <c r="C124" i="3" s="1"/>
  <c r="D124" i="3" s="1"/>
  <c r="F126" i="3" l="1"/>
  <c r="A127" i="3"/>
  <c r="B126" i="3"/>
  <c r="C125" i="3" s="1"/>
  <c r="D125" i="3" s="1"/>
  <c r="B127" i="3" l="1"/>
  <c r="C126" i="3" s="1"/>
  <c r="D126" i="3" s="1"/>
  <c r="F127" i="3"/>
  <c r="A128" i="3"/>
  <c r="F128" i="3" l="1"/>
  <c r="B128" i="3"/>
  <c r="C127" i="3" s="1"/>
  <c r="D127" i="3" s="1"/>
  <c r="A129" i="3"/>
  <c r="A130" i="3" l="1"/>
  <c r="F129" i="3"/>
  <c r="B129" i="3"/>
  <c r="C128" i="3" s="1"/>
  <c r="D128" i="3" s="1"/>
  <c r="B130" i="3" l="1"/>
  <c r="C129" i="3" s="1"/>
  <c r="D129" i="3" s="1"/>
  <c r="A131" i="3"/>
  <c r="F130" i="3"/>
  <c r="B131" i="3" l="1"/>
  <c r="C130" i="3" s="1"/>
  <c r="D130" i="3" s="1"/>
  <c r="A132" i="3"/>
  <c r="F131" i="3"/>
  <c r="A133" i="3" l="1"/>
  <c r="B132" i="3"/>
  <c r="C131" i="3" s="1"/>
  <c r="D131" i="3" s="1"/>
  <c r="F132" i="3"/>
  <c r="F133" i="3" l="1"/>
  <c r="A134" i="3"/>
  <c r="B133" i="3"/>
  <c r="C132" i="3" s="1"/>
  <c r="D132" i="3" s="1"/>
  <c r="A135" i="3" l="1"/>
  <c r="F134" i="3"/>
  <c r="B134" i="3"/>
  <c r="C133" i="3" s="1"/>
  <c r="D133" i="3" s="1"/>
  <c r="B135" i="3" l="1"/>
  <c r="C134" i="3" s="1"/>
  <c r="D134" i="3" s="1"/>
  <c r="A136" i="3"/>
  <c r="F135" i="3"/>
  <c r="F136" i="3" l="1"/>
  <c r="B136" i="3"/>
  <c r="C135" i="3" s="1"/>
  <c r="D135" i="3" s="1"/>
  <c r="A137" i="3"/>
  <c r="F137" i="3" l="1"/>
  <c r="A138" i="3"/>
  <c r="B137" i="3"/>
  <c r="C136" i="3" s="1"/>
  <c r="D136" i="3" s="1"/>
  <c r="A139" i="3" l="1"/>
  <c r="F138" i="3"/>
  <c r="B138" i="3"/>
  <c r="C137" i="3" l="1"/>
  <c r="D137" i="3" s="1"/>
  <c r="B139" i="3"/>
  <c r="C138" i="3" s="1"/>
  <c r="D138" i="3" s="1"/>
  <c r="A140" i="3"/>
  <c r="F139" i="3"/>
  <c r="B140" i="3" l="1"/>
  <c r="C139" i="3" s="1"/>
  <c r="D139" i="3" s="1"/>
  <c r="A141" i="3"/>
  <c r="F140" i="3"/>
  <c r="A142" i="3" l="1"/>
  <c r="F141" i="3"/>
  <c r="B141" i="3"/>
  <c r="C140" i="3" s="1"/>
  <c r="D140" i="3" s="1"/>
  <c r="A143" i="3" l="1"/>
  <c r="F142" i="3"/>
  <c r="B142" i="3"/>
  <c r="C141" i="3" s="1"/>
  <c r="D141" i="3" s="1"/>
  <c r="B143" i="3" l="1"/>
  <c r="C142" i="3" s="1"/>
  <c r="D142" i="3" s="1"/>
  <c r="F143" i="3"/>
  <c r="A144" i="3"/>
  <c r="F144" i="3" l="1"/>
  <c r="A145" i="3"/>
  <c r="B144" i="3"/>
  <c r="C143" i="3" s="1"/>
  <c r="D143" i="3" s="1"/>
  <c r="B145" i="3" l="1"/>
  <c r="C144" i="3" s="1"/>
  <c r="D144" i="3" s="1"/>
  <c r="A146" i="3"/>
  <c r="F145" i="3"/>
  <c r="A147" i="3" l="1"/>
  <c r="B146" i="3"/>
  <c r="C145" i="3" s="1"/>
  <c r="D145" i="3" s="1"/>
  <c r="F146" i="3"/>
  <c r="A148" i="3" l="1"/>
  <c r="F147" i="3"/>
  <c r="B147" i="3"/>
  <c r="C146" i="3" s="1"/>
  <c r="D146" i="3" s="1"/>
  <c r="F148" i="3" l="1"/>
  <c r="B148" i="3"/>
  <c r="C147" i="3" s="1"/>
  <c r="D147" i="3" s="1"/>
  <c r="A149" i="3"/>
  <c r="B149" i="3" l="1"/>
  <c r="C148" i="3" s="1"/>
  <c r="D148" i="3" s="1"/>
  <c r="A150" i="3"/>
  <c r="F149" i="3"/>
  <c r="B150" i="3" l="1"/>
  <c r="F150" i="3"/>
  <c r="A151" i="3"/>
  <c r="A152" i="3" l="1"/>
  <c r="F151" i="3"/>
  <c r="B151" i="3"/>
  <c r="C150" i="3" s="1"/>
  <c r="D150" i="3" s="1"/>
  <c r="C149" i="3"/>
  <c r="D149" i="3" s="1"/>
  <c r="F152" i="3" l="1"/>
  <c r="A153" i="3"/>
  <c r="B152" i="3"/>
  <c r="C151" i="3" s="1"/>
  <c r="D151" i="3" s="1"/>
  <c r="B153" i="3" l="1"/>
  <c r="C152" i="3" s="1"/>
  <c r="D152" i="3" s="1"/>
  <c r="F153" i="3"/>
  <c r="A154" i="3"/>
  <c r="A155" i="3" l="1"/>
  <c r="F154" i="3"/>
  <c r="B154" i="3"/>
  <c r="C153" i="3" s="1"/>
  <c r="D153" i="3" s="1"/>
  <c r="A156" i="3" l="1"/>
  <c r="F155" i="3"/>
  <c r="B155" i="3"/>
  <c r="C154" i="3" s="1"/>
  <c r="D154" i="3" s="1"/>
  <c r="F156" i="3" l="1"/>
  <c r="A157" i="3"/>
  <c r="B156" i="3"/>
  <c r="C155" i="3" s="1"/>
  <c r="D155" i="3" s="1"/>
  <c r="B157" i="3" l="1"/>
  <c r="C156" i="3" s="1"/>
  <c r="D156" i="3" s="1"/>
  <c r="A158" i="3"/>
  <c r="F157" i="3"/>
  <c r="B158" i="3" l="1"/>
  <c r="C157" i="3" s="1"/>
  <c r="D157" i="3" s="1"/>
  <c r="A159" i="3"/>
  <c r="F158" i="3"/>
  <c r="A160" i="3" l="1"/>
  <c r="F159" i="3"/>
  <c r="B159" i="3"/>
  <c r="C158" i="3" s="1"/>
  <c r="D158" i="3" s="1"/>
  <c r="F160" i="3" l="1"/>
  <c r="A161" i="3"/>
  <c r="B160" i="3"/>
  <c r="C159" i="3" s="1"/>
  <c r="D159" i="3" s="1"/>
  <c r="B161" i="3" l="1"/>
  <c r="C160" i="3" s="1"/>
  <c r="D160" i="3" s="1"/>
  <c r="A162" i="3"/>
  <c r="F161" i="3"/>
  <c r="B162" i="3" l="1"/>
  <c r="C161" i="3" s="1"/>
  <c r="D161" i="3" s="1"/>
  <c r="F162" i="3"/>
  <c r="A163" i="3"/>
  <c r="A164" i="3" l="1"/>
  <c r="F163" i="3"/>
  <c r="B163" i="3"/>
  <c r="C162" i="3" s="1"/>
  <c r="D162" i="3" s="1"/>
  <c r="A165" i="3" l="1"/>
  <c r="B164" i="3"/>
  <c r="C163" i="3" s="1"/>
  <c r="D163" i="3" s="1"/>
  <c r="F164" i="3"/>
  <c r="A166" i="3" l="1"/>
  <c r="F165" i="3"/>
  <c r="B165" i="3"/>
  <c r="C164" i="3" s="1"/>
  <c r="D164" i="3" s="1"/>
  <c r="A167" i="3" l="1"/>
  <c r="F166" i="3"/>
  <c r="B166" i="3"/>
  <c r="C165" i="3" s="1"/>
  <c r="D165" i="3" s="1"/>
  <c r="A168" i="3" l="1"/>
  <c r="F167" i="3"/>
  <c r="B167" i="3"/>
  <c r="C166" i="3" s="1"/>
  <c r="D166" i="3" s="1"/>
  <c r="A169" i="3" l="1"/>
  <c r="B168" i="3"/>
  <c r="C167" i="3" s="1"/>
  <c r="D167" i="3" s="1"/>
  <c r="F168" i="3"/>
  <c r="A170" i="3" l="1"/>
  <c r="B169" i="3"/>
  <c r="C168" i="3" s="1"/>
  <c r="D168" i="3" s="1"/>
  <c r="F169" i="3"/>
  <c r="A171" i="3" l="1"/>
  <c r="F170" i="3"/>
  <c r="B170" i="3"/>
  <c r="C169" i="3" s="1"/>
  <c r="D169" i="3" s="1"/>
  <c r="F171" i="3" l="1"/>
  <c r="B171" i="3"/>
  <c r="C170" i="3" s="1"/>
  <c r="D170" i="3" s="1"/>
  <c r="A172" i="3"/>
  <c r="A173" i="3" l="1"/>
  <c r="B172" i="3"/>
  <c r="C171" i="3" s="1"/>
  <c r="D171" i="3" s="1"/>
  <c r="F172" i="3"/>
  <c r="B173" i="3" l="1"/>
  <c r="C172" i="3" s="1"/>
  <c r="D172" i="3" s="1"/>
  <c r="A174" i="3"/>
  <c r="F173" i="3"/>
  <c r="F174" i="3" l="1"/>
  <c r="A175" i="3"/>
  <c r="B174" i="3"/>
  <c r="C173" i="3" s="1"/>
  <c r="D173" i="3" s="1"/>
  <c r="A176" i="3" l="1"/>
  <c r="F175" i="3"/>
  <c r="B175" i="3"/>
  <c r="C174" i="3" l="1"/>
  <c r="D174" i="3" s="1"/>
  <c r="A177" i="3"/>
  <c r="B176" i="3"/>
  <c r="C175" i="3" s="1"/>
  <c r="D175" i="3" s="1"/>
  <c r="F176" i="3"/>
  <c r="B177" i="3" l="1"/>
  <c r="C176" i="3" s="1"/>
  <c r="D176" i="3" s="1"/>
  <c r="A178" i="3"/>
  <c r="F177" i="3"/>
  <c r="F178" i="3" l="1"/>
  <c r="B178" i="3"/>
  <c r="C177" i="3" s="1"/>
  <c r="D177" i="3" s="1"/>
  <c r="A179" i="3"/>
  <c r="A180" i="3" l="1"/>
  <c r="F179" i="3"/>
  <c r="B179" i="3"/>
  <c r="C178" i="3" s="1"/>
  <c r="D178" i="3" s="1"/>
  <c r="A181" i="3" l="1"/>
  <c r="B180" i="3"/>
  <c r="C179" i="3" s="1"/>
  <c r="D179" i="3" s="1"/>
  <c r="F180" i="3"/>
  <c r="F181" i="3" l="1"/>
  <c r="B181" i="3"/>
  <c r="C180" i="3" s="1"/>
  <c r="D180" i="3" s="1"/>
  <c r="A182" i="3"/>
  <c r="F182" i="3" l="1"/>
  <c r="A183" i="3"/>
  <c r="B182" i="3"/>
  <c r="C181" i="3" s="1"/>
  <c r="D181" i="3" s="1"/>
  <c r="A184" i="3" l="1"/>
  <c r="B183" i="3"/>
  <c r="C182" i="3" s="1"/>
  <c r="D182" i="3" s="1"/>
  <c r="F183" i="3"/>
  <c r="A185" i="3" l="1"/>
  <c r="B184" i="3"/>
  <c r="C183" i="3" s="1"/>
  <c r="D183" i="3" s="1"/>
  <c r="F184" i="3"/>
  <c r="A186" i="3" l="1"/>
  <c r="F185" i="3"/>
  <c r="B185" i="3"/>
  <c r="C184" i="3" s="1"/>
  <c r="D184" i="3" s="1"/>
  <c r="B186" i="3" l="1"/>
  <c r="C185" i="3" s="1"/>
  <c r="D185" i="3" s="1"/>
  <c r="A187" i="3"/>
  <c r="F186" i="3"/>
  <c r="A188" i="3" l="1"/>
  <c r="B187" i="3"/>
  <c r="C186" i="3" s="1"/>
  <c r="D186" i="3" s="1"/>
  <c r="F187" i="3"/>
  <c r="F188" i="3" l="1"/>
  <c r="A189" i="3"/>
  <c r="B188" i="3"/>
  <c r="C187" i="3" s="1"/>
  <c r="D187" i="3" s="1"/>
  <c r="A190" i="3" l="1"/>
  <c r="F189" i="3"/>
  <c r="B189" i="3"/>
  <c r="C188" i="3" s="1"/>
  <c r="D188" i="3" s="1"/>
  <c r="B190" i="3" l="1"/>
  <c r="C189" i="3" s="1"/>
  <c r="D189" i="3" s="1"/>
  <c r="F190" i="3"/>
  <c r="A191" i="3"/>
  <c r="F191" i="3" l="1"/>
  <c r="A192" i="3"/>
  <c r="B191" i="3"/>
  <c r="C190" i="3" s="1"/>
  <c r="D190" i="3" s="1"/>
  <c r="B192" i="3" l="1"/>
  <c r="C191" i="3" s="1"/>
  <c r="D191" i="3" s="1"/>
  <c r="F192" i="3"/>
  <c r="A193" i="3"/>
  <c r="A194" i="3" l="1"/>
  <c r="F193" i="3"/>
  <c r="B193" i="3"/>
  <c r="C192" i="3" s="1"/>
  <c r="D192" i="3" s="1"/>
  <c r="A195" i="3" l="1"/>
  <c r="F194" i="3"/>
  <c r="B194" i="3"/>
  <c r="C193" i="3" s="1"/>
  <c r="D193" i="3" s="1"/>
  <c r="F195" i="3" l="1"/>
  <c r="A196" i="3"/>
  <c r="B195" i="3"/>
  <c r="C194" i="3" s="1"/>
  <c r="D194" i="3" s="1"/>
  <c r="B196" i="3" l="1"/>
  <c r="C195" i="3" s="1"/>
  <c r="D195" i="3" s="1"/>
  <c r="F196" i="3"/>
  <c r="A197" i="3"/>
  <c r="B197" i="3" l="1"/>
  <c r="A198" i="3"/>
  <c r="F197" i="3"/>
  <c r="A199" i="3" l="1"/>
  <c r="F198" i="3"/>
  <c r="B198" i="3"/>
  <c r="C197" i="3" s="1"/>
  <c r="D197" i="3" s="1"/>
  <c r="C196" i="3"/>
  <c r="D196" i="3" s="1"/>
  <c r="A200" i="3" l="1"/>
  <c r="F199" i="3"/>
  <c r="B199" i="3"/>
  <c r="C198" i="3" s="1"/>
  <c r="D198" i="3" s="1"/>
  <c r="B200" i="3" l="1"/>
  <c r="C199" i="3" s="1"/>
  <c r="D199" i="3" s="1"/>
  <c r="A201" i="3"/>
  <c r="F200" i="3"/>
  <c r="A202" i="3" l="1"/>
  <c r="F201" i="3"/>
  <c r="B201" i="3"/>
  <c r="C200" i="3" s="1"/>
  <c r="D200" i="3" s="1"/>
  <c r="A203" i="3" l="1"/>
  <c r="F202" i="3"/>
  <c r="B202" i="3"/>
  <c r="C201" i="3" s="1"/>
  <c r="D201" i="3" s="1"/>
  <c r="F203" i="3" l="1"/>
  <c r="A204" i="3"/>
  <c r="B203" i="3"/>
  <c r="C202" i="3" l="1"/>
  <c r="D202" i="3" s="1"/>
  <c r="B204" i="3"/>
  <c r="C203" i="3" s="1"/>
  <c r="D203" i="3" s="1"/>
  <c r="A205" i="3"/>
  <c r="F204" i="3"/>
  <c r="A206" i="3" l="1"/>
  <c r="F205" i="3"/>
  <c r="B205" i="3"/>
  <c r="C204" i="3" s="1"/>
  <c r="D204" i="3" s="1"/>
  <c r="F206" i="3" l="1"/>
  <c r="B206" i="3"/>
  <c r="C205" i="3" s="1"/>
  <c r="D205" i="3" s="1"/>
  <c r="A207" i="3"/>
  <c r="B207" i="3" l="1"/>
  <c r="A208" i="3"/>
  <c r="F207" i="3"/>
  <c r="F208" i="3" l="1"/>
  <c r="B208" i="3"/>
  <c r="C207" i="3" s="1"/>
  <c r="D207" i="3" s="1"/>
  <c r="A209" i="3"/>
  <c r="C206" i="3"/>
  <c r="D206" i="3" s="1"/>
  <c r="B209" i="3" l="1"/>
  <c r="C208" i="3" s="1"/>
  <c r="D208" i="3" s="1"/>
  <c r="F209" i="3"/>
  <c r="A210" i="3"/>
  <c r="A211" i="3" l="1"/>
  <c r="B210" i="3"/>
  <c r="C209" i="3" s="1"/>
  <c r="D209" i="3" s="1"/>
  <c r="F210" i="3"/>
  <c r="A212" i="3" l="1"/>
  <c r="F211" i="3"/>
  <c r="B211" i="3"/>
  <c r="C210" i="3" s="1"/>
  <c r="D210" i="3" s="1"/>
  <c r="A213" i="3" l="1"/>
  <c r="F212" i="3"/>
  <c r="B212" i="3"/>
  <c r="C211" i="3" s="1"/>
  <c r="D211" i="3" s="1"/>
  <c r="B213" i="3" l="1"/>
  <c r="A214" i="3"/>
  <c r="F213" i="3"/>
  <c r="A215" i="3" l="1"/>
  <c r="B214" i="3"/>
  <c r="C213" i="3" s="1"/>
  <c r="D213" i="3" s="1"/>
  <c r="F214" i="3"/>
  <c r="C212" i="3"/>
  <c r="D212" i="3" s="1"/>
  <c r="A216" i="3" l="1"/>
  <c r="F215" i="3"/>
  <c r="B215" i="3"/>
  <c r="C214" i="3" s="1"/>
  <c r="D214" i="3" s="1"/>
  <c r="A217" i="3" l="1"/>
  <c r="F216" i="3"/>
  <c r="B216" i="3"/>
  <c r="C215" i="3" l="1"/>
  <c r="D215" i="3" s="1"/>
  <c r="A218" i="3"/>
  <c r="B217" i="3"/>
  <c r="C216" i="3" s="1"/>
  <c r="D216" i="3" s="1"/>
  <c r="F217" i="3"/>
  <c r="F218" i="3" l="1"/>
  <c r="A219" i="3"/>
  <c r="B218" i="3"/>
  <c r="C217" i="3" s="1"/>
  <c r="D217" i="3" s="1"/>
  <c r="F219" i="3" l="1"/>
  <c r="B219" i="3"/>
  <c r="A220" i="3"/>
  <c r="A221" i="3" l="1"/>
  <c r="B220" i="3"/>
  <c r="C219" i="3" s="1"/>
  <c r="D219" i="3" s="1"/>
  <c r="F220" i="3"/>
  <c r="C218" i="3"/>
  <c r="D218" i="3" s="1"/>
  <c r="A222" i="3" l="1"/>
  <c r="F221" i="3"/>
  <c r="B221" i="3"/>
  <c r="C220" i="3" s="1"/>
  <c r="D220" i="3" s="1"/>
  <c r="F222" i="3" l="1"/>
  <c r="B222" i="3"/>
  <c r="C221" i="3" s="1"/>
  <c r="D221" i="3" s="1"/>
  <c r="A223" i="3"/>
  <c r="F223" i="3" l="1"/>
  <c r="B223" i="3"/>
  <c r="C222" i="3" s="1"/>
  <c r="D222" i="3" s="1"/>
  <c r="A224" i="3"/>
  <c r="A225" i="3" l="1"/>
  <c r="F224" i="3"/>
  <c r="B224" i="3"/>
  <c r="C223" i="3" s="1"/>
  <c r="D223" i="3" s="1"/>
  <c r="A226" i="3" l="1"/>
  <c r="F225" i="3"/>
  <c r="B225" i="3"/>
  <c r="C224" i="3" s="1"/>
  <c r="D224" i="3" s="1"/>
  <c r="F226" i="3" l="1"/>
  <c r="A227" i="3"/>
  <c r="B226" i="3"/>
  <c r="C225" i="3" s="1"/>
  <c r="D225" i="3" s="1"/>
  <c r="B227" i="3" l="1"/>
  <c r="C226" i="3" s="1"/>
  <c r="D226" i="3" s="1"/>
  <c r="F227" i="3"/>
  <c r="A228" i="3"/>
  <c r="F228" i="3" l="1"/>
  <c r="A229" i="3"/>
  <c r="B228" i="3"/>
  <c r="C227" i="3" s="1"/>
  <c r="D227" i="3" s="1"/>
  <c r="A230" i="3" l="1"/>
  <c r="B229" i="3"/>
  <c r="C228" i="3" s="1"/>
  <c r="D228" i="3" s="1"/>
  <c r="F229" i="3"/>
  <c r="F230" i="3" l="1"/>
  <c r="A231" i="3"/>
  <c r="B230" i="3"/>
  <c r="C229" i="3" l="1"/>
  <c r="D229" i="3" s="1"/>
  <c r="A232" i="3"/>
  <c r="F231" i="3"/>
  <c r="B231" i="3"/>
  <c r="C230" i="3" s="1"/>
  <c r="D230" i="3" s="1"/>
  <c r="A233" i="3" l="1"/>
  <c r="F232" i="3"/>
  <c r="B232" i="3"/>
  <c r="C231" i="3" s="1"/>
  <c r="D231" i="3" s="1"/>
  <c r="F233" i="3" l="1"/>
  <c r="B233" i="3"/>
  <c r="A234" i="3"/>
  <c r="F234" i="3" l="1"/>
  <c r="B234" i="3"/>
  <c r="C233" i="3" s="1"/>
  <c r="D233" i="3" s="1"/>
  <c r="A235" i="3"/>
  <c r="C232" i="3"/>
  <c r="D232" i="3" s="1"/>
  <c r="A236" i="3" l="1"/>
  <c r="F235" i="3"/>
  <c r="B235" i="3"/>
  <c r="C234" i="3" s="1"/>
  <c r="D234" i="3" s="1"/>
  <c r="F236" i="3" l="1"/>
  <c r="B236" i="3"/>
  <c r="C235" i="3" s="1"/>
  <c r="D235" i="3" s="1"/>
  <c r="A237" i="3"/>
  <c r="F237" i="3" l="1"/>
  <c r="A238" i="3"/>
  <c r="B237" i="3"/>
  <c r="C236" i="3" s="1"/>
  <c r="D236" i="3" s="1"/>
  <c r="F238" i="3" l="1"/>
  <c r="B238" i="3"/>
  <c r="C237" i="3" s="1"/>
  <c r="D237" i="3" s="1"/>
  <c r="A239" i="3"/>
  <c r="F239" i="3" l="1"/>
  <c r="A240" i="3"/>
  <c r="B239" i="3"/>
  <c r="C238" i="3" s="1"/>
  <c r="D238" i="3" s="1"/>
  <c r="A241" i="3" l="1"/>
  <c r="F240" i="3"/>
  <c r="B240" i="3"/>
  <c r="C239" i="3" s="1"/>
  <c r="D239" i="3" s="1"/>
  <c r="F241" i="3" l="1"/>
  <c r="A242" i="3"/>
  <c r="B241" i="3"/>
  <c r="C240" i="3" s="1"/>
  <c r="D240" i="3" s="1"/>
  <c r="F242" i="3" l="1"/>
  <c r="B242" i="3"/>
  <c r="C241" i="3" s="1"/>
  <c r="D241" i="3" s="1"/>
  <c r="A243" i="3"/>
  <c r="A244" i="3" l="1"/>
  <c r="F243" i="3"/>
  <c r="B243" i="3"/>
  <c r="C242" i="3" l="1"/>
  <c r="D242" i="3" s="1"/>
  <c r="B244" i="3"/>
  <c r="C243" i="3" s="1"/>
  <c r="D243" i="3" s="1"/>
  <c r="A245" i="3"/>
  <c r="F244" i="3"/>
  <c r="A246" i="3" l="1"/>
  <c r="B245" i="3"/>
  <c r="C244" i="3" s="1"/>
  <c r="D244" i="3" s="1"/>
  <c r="F245" i="3"/>
  <c r="B246" i="3" l="1"/>
  <c r="C245" i="3" s="1"/>
  <c r="D245" i="3" s="1"/>
  <c r="A247" i="3"/>
  <c r="F246" i="3"/>
  <c r="F247" i="3" l="1"/>
  <c r="A248" i="3"/>
  <c r="B247" i="3"/>
  <c r="C246" i="3" s="1"/>
  <c r="D246" i="3" s="1"/>
  <c r="A249" i="3" l="1"/>
  <c r="F248" i="3"/>
  <c r="B248" i="3"/>
  <c r="C247" i="3" s="1"/>
  <c r="D247" i="3" s="1"/>
  <c r="A250" i="3" l="1"/>
  <c r="F249" i="3"/>
  <c r="B249" i="3"/>
  <c r="C248" i="3" s="1"/>
  <c r="D248" i="3" s="1"/>
  <c r="A251" i="3" l="1"/>
  <c r="F250" i="3"/>
  <c r="B250" i="3"/>
  <c r="C249" i="3" l="1"/>
  <c r="D249" i="3" s="1"/>
  <c r="A252" i="3"/>
  <c r="F251" i="3"/>
  <c r="B251" i="3"/>
  <c r="C250" i="3" s="1"/>
  <c r="D250" i="3" s="1"/>
  <c r="A253" i="3" l="1"/>
  <c r="F252" i="3"/>
  <c r="B252" i="3"/>
  <c r="C251" i="3" s="1"/>
  <c r="D251" i="3" s="1"/>
  <c r="A254" i="3" l="1"/>
  <c r="F253" i="3"/>
  <c r="B253" i="3"/>
  <c r="C252" i="3" s="1"/>
  <c r="D252" i="3" s="1"/>
  <c r="B254" i="3" l="1"/>
  <c r="C253" i="3" s="1"/>
  <c r="D253" i="3" s="1"/>
  <c r="A255" i="3"/>
  <c r="F254" i="3"/>
  <c r="A256" i="3" l="1"/>
  <c r="F255" i="3"/>
  <c r="B255" i="3"/>
  <c r="C254" i="3" s="1"/>
  <c r="D254" i="3" s="1"/>
  <c r="A257" i="3" l="1"/>
  <c r="F256" i="3"/>
  <c r="B256" i="3"/>
  <c r="C255" i="3" s="1"/>
  <c r="D255" i="3" s="1"/>
  <c r="A258" i="3" l="1"/>
  <c r="F257" i="3"/>
  <c r="B257" i="3"/>
  <c r="C256" i="3" l="1"/>
  <c r="D256" i="3" s="1"/>
  <c r="B258" i="3"/>
  <c r="C257" i="3" s="1"/>
  <c r="D257" i="3" s="1"/>
  <c r="A259" i="3"/>
  <c r="F258" i="3"/>
  <c r="A260" i="3" l="1"/>
  <c r="F259" i="3"/>
  <c r="B259" i="3"/>
  <c r="C258" i="3" s="1"/>
  <c r="D258" i="3" s="1"/>
  <c r="A261" i="3" l="1"/>
  <c r="F260" i="3"/>
  <c r="B260" i="3"/>
  <c r="C259" i="3" s="1"/>
  <c r="D259" i="3" s="1"/>
  <c r="A262" i="3" l="1"/>
  <c r="F261" i="3"/>
  <c r="B261" i="3"/>
  <c r="C260" i="3" s="1"/>
  <c r="D260" i="3" s="1"/>
  <c r="A263" i="3" l="1"/>
  <c r="F262" i="3"/>
  <c r="B262" i="3"/>
  <c r="C261" i="3" s="1"/>
  <c r="D261" i="3" s="1"/>
  <c r="A264" i="3" l="1"/>
  <c r="F263" i="3"/>
  <c r="B263" i="3"/>
  <c r="C262" i="3" s="1"/>
  <c r="D262" i="3" s="1"/>
  <c r="A265" i="3" l="1"/>
  <c r="F264" i="3"/>
  <c r="B264" i="3"/>
  <c r="C263" i="3" s="1"/>
  <c r="D263" i="3" s="1"/>
  <c r="A266" i="3" l="1"/>
  <c r="F265" i="3"/>
  <c r="B265" i="3"/>
  <c r="C264" i="3" s="1"/>
  <c r="D264" i="3" s="1"/>
  <c r="A267" i="3" l="1"/>
  <c r="F266" i="3"/>
  <c r="B266" i="3"/>
  <c r="C265" i="3" s="1"/>
  <c r="D265" i="3" s="1"/>
  <c r="A268" i="3" l="1"/>
  <c r="F267" i="3"/>
  <c r="B267" i="3"/>
  <c r="C266" i="3" s="1"/>
  <c r="D266" i="3" s="1"/>
  <c r="F268" i="3" l="1"/>
  <c r="A269" i="3"/>
  <c r="B268" i="3"/>
  <c r="C267" i="3" s="1"/>
  <c r="D267" i="3" s="1"/>
  <c r="F269" i="3" l="1"/>
  <c r="B269" i="3"/>
  <c r="C268" i="3" s="1"/>
  <c r="D268" i="3" s="1"/>
  <c r="A270" i="3"/>
  <c r="A271" i="3" l="1"/>
  <c r="F270" i="3"/>
  <c r="B270" i="3"/>
  <c r="C269" i="3" s="1"/>
  <c r="D269" i="3" s="1"/>
  <c r="A272" i="3" l="1"/>
  <c r="F271" i="3"/>
  <c r="B271" i="3"/>
  <c r="C270" i="3" l="1"/>
  <c r="D270" i="3" s="1"/>
  <c r="F272" i="3"/>
  <c r="A273" i="3"/>
  <c r="B272" i="3"/>
  <c r="C271" i="3" s="1"/>
  <c r="D271" i="3" s="1"/>
  <c r="F273" i="3" l="1"/>
  <c r="B273" i="3"/>
  <c r="C272" i="3" s="1"/>
  <c r="D272" i="3" s="1"/>
  <c r="A274" i="3"/>
  <c r="A275" i="3" l="1"/>
  <c r="F274" i="3"/>
  <c r="B274" i="3"/>
  <c r="C273" i="3" s="1"/>
  <c r="D273" i="3" s="1"/>
  <c r="F275" i="3" l="1"/>
  <c r="A276" i="3"/>
  <c r="B275" i="3"/>
  <c r="C274" i="3" s="1"/>
  <c r="D274" i="3" s="1"/>
  <c r="A277" i="3" l="1"/>
  <c r="B276" i="3"/>
  <c r="C275" i="3" s="1"/>
  <c r="D275" i="3" s="1"/>
  <c r="F276" i="3"/>
  <c r="B277" i="3" l="1"/>
  <c r="A278" i="3"/>
  <c r="F277" i="3"/>
  <c r="B278" i="3" l="1"/>
  <c r="C277" i="3" s="1"/>
  <c r="D277" i="3" s="1"/>
  <c r="A279" i="3"/>
  <c r="F278" i="3"/>
  <c r="C276" i="3"/>
  <c r="D276" i="3" s="1"/>
  <c r="A280" i="3" l="1"/>
  <c r="F279" i="3"/>
  <c r="B279" i="3"/>
  <c r="C278" i="3" s="1"/>
  <c r="D278" i="3" s="1"/>
  <c r="A281" i="3" l="1"/>
  <c r="F280" i="3"/>
  <c r="B280" i="3"/>
  <c r="C279" i="3" s="1"/>
  <c r="D279" i="3" s="1"/>
  <c r="A282" i="3" l="1"/>
  <c r="F281" i="3"/>
  <c r="B281" i="3"/>
  <c r="C280" i="3" l="1"/>
  <c r="D280" i="3" s="1"/>
  <c r="A283" i="3"/>
  <c r="F282" i="3"/>
  <c r="B282" i="3"/>
  <c r="C281" i="3" s="1"/>
  <c r="D281" i="3" s="1"/>
  <c r="A284" i="3" l="1"/>
  <c r="F283" i="3"/>
  <c r="B283" i="3"/>
  <c r="C282" i="3" s="1"/>
  <c r="D282" i="3" s="1"/>
  <c r="F284" i="3" l="1"/>
  <c r="B284" i="3"/>
  <c r="C283" i="3" s="1"/>
  <c r="D283" i="3" s="1"/>
  <c r="A285" i="3"/>
  <c r="A286" i="3" l="1"/>
  <c r="F285" i="3"/>
  <c r="B285" i="3"/>
  <c r="C284" i="3" s="1"/>
  <c r="D284" i="3" s="1"/>
  <c r="A287" i="3" l="1"/>
  <c r="F286" i="3"/>
  <c r="B286" i="3"/>
  <c r="C285" i="3" s="1"/>
  <c r="D285" i="3" s="1"/>
  <c r="A288" i="3" l="1"/>
  <c r="F287" i="3"/>
  <c r="B287" i="3"/>
  <c r="C286" i="3" s="1"/>
  <c r="D286" i="3" s="1"/>
  <c r="B288" i="3" l="1"/>
  <c r="C287" i="3" s="1"/>
  <c r="D287" i="3" s="1"/>
  <c r="F288" i="3"/>
  <c r="A289" i="3"/>
  <c r="A290" i="3" l="1"/>
  <c r="F289" i="3"/>
  <c r="B289" i="3"/>
  <c r="C288" i="3" s="1"/>
  <c r="D288" i="3" s="1"/>
  <c r="A291" i="3" l="1"/>
  <c r="B290" i="3"/>
  <c r="C289" i="3" s="1"/>
  <c r="D289" i="3" s="1"/>
  <c r="F290" i="3"/>
  <c r="A292" i="3" l="1"/>
  <c r="B291" i="3"/>
  <c r="F291" i="3"/>
  <c r="C290" i="3" l="1"/>
  <c r="D290" i="3" s="1"/>
  <c r="B292" i="3"/>
  <c r="C291" i="3" s="1"/>
  <c r="D291" i="3" s="1"/>
  <c r="A293" i="3"/>
  <c r="F292" i="3"/>
  <c r="F293" i="3" l="1"/>
  <c r="B293" i="3"/>
  <c r="C292" i="3" s="1"/>
  <c r="D292" i="3" s="1"/>
  <c r="A294" i="3"/>
  <c r="A295" i="3" l="1"/>
  <c r="F294" i="3"/>
  <c r="B294" i="3"/>
  <c r="C293" i="3" s="1"/>
  <c r="D293" i="3" s="1"/>
  <c r="F295" i="3" l="1"/>
  <c r="A296" i="3"/>
  <c r="B295" i="3"/>
  <c r="C294" i="3" s="1"/>
  <c r="D294" i="3" s="1"/>
  <c r="A297" i="3" l="1"/>
  <c r="F296" i="3"/>
  <c r="B296" i="3"/>
  <c r="C295" i="3" s="1"/>
  <c r="D295" i="3" s="1"/>
  <c r="A298" i="3" l="1"/>
  <c r="F297" i="3"/>
  <c r="B297" i="3"/>
  <c r="C296" i="3" s="1"/>
  <c r="D296" i="3" s="1"/>
  <c r="A299" i="3" l="1"/>
  <c r="B298" i="3"/>
  <c r="C297" i="3" s="1"/>
  <c r="D297" i="3" s="1"/>
  <c r="F298" i="3"/>
  <c r="B299" i="3" l="1"/>
  <c r="C298" i="3" s="1"/>
  <c r="D298" i="3" s="1"/>
  <c r="A300" i="3"/>
  <c r="F299" i="3"/>
  <c r="B300" i="3" l="1"/>
  <c r="C299" i="3" s="1"/>
  <c r="D299" i="3" s="1"/>
  <c r="F300" i="3"/>
  <c r="A301" i="3"/>
  <c r="A302" i="3" l="1"/>
  <c r="F301" i="3"/>
  <c r="B301" i="3"/>
  <c r="C300" i="3" s="1"/>
  <c r="D300" i="3" s="1"/>
  <c r="A303" i="3" l="1"/>
  <c r="F302" i="3"/>
  <c r="B302" i="3"/>
  <c r="C301" i="3" s="1"/>
  <c r="D301" i="3" s="1"/>
  <c r="A304" i="3" l="1"/>
  <c r="F303" i="3"/>
  <c r="B303" i="3"/>
  <c r="C302" i="3" s="1"/>
  <c r="D302" i="3" s="1"/>
  <c r="B304" i="3" l="1"/>
  <c r="C303" i="3" s="1"/>
  <c r="D303" i="3" s="1"/>
  <c r="A305" i="3"/>
  <c r="F304" i="3"/>
  <c r="F305" i="3" l="1"/>
  <c r="B305" i="3"/>
  <c r="C304" i="3" s="1"/>
  <c r="D304" i="3" s="1"/>
  <c r="A306" i="3"/>
  <c r="F306" i="3" l="1"/>
  <c r="B306" i="3"/>
  <c r="C305" i="3" s="1"/>
  <c r="D305" i="3" s="1"/>
  <c r="A307" i="3"/>
  <c r="A308" i="3" l="1"/>
  <c r="B307" i="3"/>
  <c r="C306" i="3" s="1"/>
  <c r="D306" i="3" s="1"/>
  <c r="F307" i="3"/>
  <c r="A309" i="3" l="1"/>
  <c r="F308" i="3"/>
  <c r="B308" i="3"/>
  <c r="C307" i="3" s="1"/>
  <c r="D307" i="3" s="1"/>
  <c r="A310" i="3" l="1"/>
  <c r="F309" i="3"/>
  <c r="B309" i="3"/>
  <c r="C308" i="3" s="1"/>
  <c r="D308" i="3" s="1"/>
  <c r="A311" i="3" l="1"/>
  <c r="F310" i="3"/>
  <c r="B310" i="3"/>
  <c r="C309" i="3" s="1"/>
  <c r="D309" i="3" s="1"/>
  <c r="B311" i="3" l="1"/>
  <c r="C310" i="3" s="1"/>
  <c r="D310" i="3" s="1"/>
  <c r="A312" i="3"/>
  <c r="F311" i="3"/>
  <c r="F312" i="3" l="1"/>
  <c r="B312" i="3"/>
  <c r="C311" i="3" s="1"/>
  <c r="D311" i="3" s="1"/>
  <c r="A313" i="3"/>
  <c r="F313" i="3" l="1"/>
  <c r="B313" i="3"/>
  <c r="C312" i="3" s="1"/>
  <c r="D312" i="3" s="1"/>
  <c r="A314" i="3"/>
  <c r="F314" i="3" l="1"/>
  <c r="B314" i="3"/>
  <c r="C313" i="3" s="1"/>
  <c r="D313" i="3" s="1"/>
  <c r="A315" i="3"/>
  <c r="A316" i="3" l="1"/>
  <c r="F315" i="3"/>
  <c r="B315" i="3"/>
  <c r="C314" i="3" s="1"/>
  <c r="D314" i="3" s="1"/>
  <c r="A317" i="3" l="1"/>
  <c r="B316" i="3"/>
  <c r="C315" i="3" s="1"/>
  <c r="D315" i="3" s="1"/>
  <c r="F316" i="3"/>
  <c r="F317" i="3" l="1"/>
  <c r="B317" i="3"/>
  <c r="C316" i="3" s="1"/>
  <c r="D316" i="3" s="1"/>
  <c r="A318" i="3"/>
  <c r="B318" i="3" l="1"/>
  <c r="C317" i="3" s="1"/>
  <c r="D317" i="3" s="1"/>
  <c r="A319" i="3"/>
  <c r="F318" i="3"/>
  <c r="A320" i="3" l="1"/>
  <c r="F319" i="3"/>
  <c r="B319" i="3"/>
  <c r="C318" i="3" s="1"/>
  <c r="D318" i="3" s="1"/>
  <c r="A321" i="3" l="1"/>
  <c r="F320" i="3"/>
  <c r="B320" i="3"/>
  <c r="C319" i="3" s="1"/>
  <c r="D319" i="3" s="1"/>
  <c r="F321" i="3" l="1"/>
  <c r="A322" i="3"/>
  <c r="B321" i="3"/>
  <c r="C320" i="3" s="1"/>
  <c r="D320" i="3" s="1"/>
  <c r="B322" i="3" l="1"/>
  <c r="C321" i="3" s="1"/>
  <c r="D321" i="3" s="1"/>
  <c r="F322" i="3"/>
  <c r="A323" i="3"/>
  <c r="A324" i="3" l="1"/>
  <c r="F323" i="3"/>
  <c r="B323" i="3"/>
  <c r="C322" i="3" s="1"/>
  <c r="D322" i="3" s="1"/>
  <c r="F324" i="3" l="1"/>
  <c r="A325" i="3"/>
  <c r="B324" i="3"/>
  <c r="C323" i="3" s="1"/>
  <c r="D323" i="3" s="1"/>
  <c r="F325" i="3" l="1"/>
  <c r="A326" i="3"/>
  <c r="B325" i="3"/>
  <c r="C324" i="3" s="1"/>
  <c r="D324" i="3" s="1"/>
  <c r="B326" i="3" l="1"/>
  <c r="C325" i="3" s="1"/>
  <c r="D325" i="3" s="1"/>
  <c r="A327" i="3"/>
  <c r="F326" i="3"/>
  <c r="B327" i="3" l="1"/>
  <c r="C326" i="3" s="1"/>
  <c r="D326" i="3" s="1"/>
  <c r="A328" i="3"/>
  <c r="F327" i="3"/>
  <c r="F328" i="3" l="1"/>
  <c r="B328" i="3"/>
  <c r="C327" i="3" s="1"/>
  <c r="D327" i="3" s="1"/>
  <c r="A329" i="3"/>
  <c r="F329" i="3" l="1"/>
  <c r="A330" i="3"/>
  <c r="B329" i="3"/>
  <c r="C328" i="3" s="1"/>
  <c r="D328" i="3" s="1"/>
  <c r="B330" i="3" l="1"/>
  <c r="C329" i="3" s="1"/>
  <c r="D329" i="3" s="1"/>
  <c r="A331" i="3"/>
  <c r="F330" i="3"/>
  <c r="A332" i="3" l="1"/>
  <c r="F331" i="3"/>
  <c r="B331" i="3"/>
  <c r="C330" i="3" s="1"/>
  <c r="D330" i="3" s="1"/>
  <c r="B332" i="3" l="1"/>
  <c r="A333" i="3"/>
  <c r="F332" i="3"/>
  <c r="F333" i="3" l="1"/>
  <c r="A334" i="3"/>
  <c r="B333" i="3"/>
  <c r="C332" i="3" s="1"/>
  <c r="D332" i="3" s="1"/>
  <c r="C331" i="3"/>
  <c r="D331" i="3" s="1"/>
  <c r="B334" i="3" l="1"/>
  <c r="C333" i="3" s="1"/>
  <c r="D333" i="3" s="1"/>
  <c r="A335" i="3"/>
  <c r="F334" i="3"/>
  <c r="F335" i="3" l="1"/>
  <c r="B335" i="3"/>
  <c r="C334" i="3" s="1"/>
  <c r="D334" i="3" s="1"/>
  <c r="A336" i="3"/>
  <c r="F336" i="3" l="1"/>
  <c r="B336" i="3"/>
  <c r="C335" i="3" s="1"/>
  <c r="D335" i="3" s="1"/>
  <c r="A337" i="3"/>
  <c r="F337" i="3" l="1"/>
  <c r="A338" i="3"/>
  <c r="B337" i="3"/>
  <c r="C336" i="3" s="1"/>
  <c r="D336" i="3" s="1"/>
  <c r="B338" i="3" l="1"/>
  <c r="C337" i="3" s="1"/>
  <c r="D337" i="3" s="1"/>
  <c r="F338" i="3"/>
  <c r="A339" i="3"/>
  <c r="A340" i="3" l="1"/>
  <c r="F339" i="3"/>
  <c r="B339" i="3"/>
  <c r="C338" i="3" l="1"/>
  <c r="D338" i="3" s="1"/>
  <c r="A341" i="3"/>
  <c r="B340" i="3"/>
  <c r="C339" i="3" s="1"/>
  <c r="D339" i="3" s="1"/>
  <c r="F340" i="3"/>
  <c r="F341" i="3" l="1"/>
  <c r="B341" i="3"/>
  <c r="C340" i="3" s="1"/>
  <c r="D340" i="3" s="1"/>
  <c r="A342" i="3"/>
  <c r="B342" i="3" l="1"/>
  <c r="C341" i="3" s="1"/>
  <c r="D341" i="3" s="1"/>
  <c r="A343" i="3"/>
  <c r="F342" i="3"/>
  <c r="B343" i="3" l="1"/>
  <c r="C342" i="3" s="1"/>
  <c r="D342" i="3" s="1"/>
  <c r="A344" i="3"/>
  <c r="F343" i="3"/>
  <c r="F344" i="3" l="1"/>
  <c r="B344" i="3"/>
  <c r="C343" i="3" s="1"/>
  <c r="D343" i="3" s="1"/>
  <c r="A345" i="3"/>
  <c r="F345" i="3" l="1"/>
  <c r="B345" i="3"/>
  <c r="C344" i="3" s="1"/>
  <c r="D344" i="3" s="1"/>
  <c r="A346" i="3"/>
  <c r="A347" i="3" l="1"/>
  <c r="F346" i="3"/>
  <c r="B346" i="3"/>
  <c r="C345" i="3" s="1"/>
  <c r="D345" i="3" s="1"/>
  <c r="A348" i="3" l="1"/>
  <c r="F347" i="3"/>
  <c r="B347" i="3"/>
  <c r="C346" i="3" s="1"/>
  <c r="D346" i="3" s="1"/>
  <c r="A349" i="3" l="1"/>
  <c r="F348" i="3"/>
  <c r="B348" i="3"/>
  <c r="C347" i="3" s="1"/>
  <c r="D347" i="3" s="1"/>
  <c r="F349" i="3" l="1"/>
  <c r="B349" i="3"/>
  <c r="C348" i="3" s="1"/>
  <c r="D348" i="3" s="1"/>
  <c r="A350" i="3"/>
  <c r="F350" i="3" l="1"/>
  <c r="B350" i="3"/>
  <c r="A351" i="3"/>
  <c r="A352" i="3" l="1"/>
  <c r="F351" i="3"/>
  <c r="B351" i="3"/>
  <c r="C350" i="3" s="1"/>
  <c r="D350" i="3" s="1"/>
  <c r="C349" i="3"/>
  <c r="D349" i="3" s="1"/>
  <c r="F352" i="3" l="1"/>
  <c r="B352" i="3"/>
  <c r="C351" i="3" s="1"/>
  <c r="D351" i="3" s="1"/>
  <c r="A353" i="3"/>
  <c r="B353" i="3" l="1"/>
  <c r="A354" i="3"/>
  <c r="F353" i="3"/>
  <c r="A355" i="3" l="1"/>
  <c r="F354" i="3"/>
  <c r="B354" i="3"/>
  <c r="C353" i="3" s="1"/>
  <c r="D353" i="3" s="1"/>
  <c r="C352" i="3"/>
  <c r="D352" i="3" s="1"/>
  <c r="A356" i="3" l="1"/>
  <c r="F355" i="3"/>
  <c r="B355" i="3"/>
  <c r="C354" i="3" s="1"/>
  <c r="D354" i="3" s="1"/>
  <c r="A357" i="3" l="1"/>
  <c r="B356" i="3"/>
  <c r="F356" i="3"/>
  <c r="C355" i="3" l="1"/>
  <c r="D355" i="3" s="1"/>
  <c r="A358" i="3"/>
  <c r="F357" i="3"/>
  <c r="B357" i="3"/>
  <c r="C356" i="3" s="1"/>
  <c r="D356" i="3" s="1"/>
  <c r="A359" i="3" l="1"/>
  <c r="B358" i="3"/>
  <c r="C357" i="3" s="1"/>
  <c r="D357" i="3" s="1"/>
  <c r="F358" i="3"/>
  <c r="A360" i="3" l="1"/>
  <c r="B359" i="3"/>
  <c r="C358" i="3" s="1"/>
  <c r="D358" i="3" s="1"/>
  <c r="F359" i="3"/>
  <c r="A361" i="3" l="1"/>
  <c r="F360" i="3"/>
  <c r="B360" i="3"/>
  <c r="C359" i="3" s="1"/>
  <c r="D359" i="3" s="1"/>
  <c r="A362" i="3" l="1"/>
  <c r="F361" i="3"/>
  <c r="B361" i="3"/>
  <c r="C360" i="3" s="1"/>
  <c r="D360" i="3" s="1"/>
  <c r="A363" i="3" l="1"/>
  <c r="F362" i="3"/>
  <c r="B362" i="3"/>
  <c r="C361" i="3" s="1"/>
  <c r="D361" i="3" s="1"/>
  <c r="A364" i="3" l="1"/>
  <c r="F363" i="3"/>
  <c r="B363" i="3"/>
  <c r="C362" i="3" l="1"/>
  <c r="D362" i="3" s="1"/>
  <c r="A365" i="3"/>
  <c r="F364" i="3"/>
  <c r="B364" i="3"/>
  <c r="C363" i="3" s="1"/>
  <c r="D363" i="3" s="1"/>
  <c r="B365" i="3" l="1"/>
  <c r="C364" i="3" s="1"/>
  <c r="D364" i="3" s="1"/>
  <c r="A366" i="3"/>
  <c r="F365" i="3"/>
  <c r="A367" i="3" l="1"/>
  <c r="F366" i="3"/>
  <c r="B366" i="3"/>
  <c r="C365" i="3" s="1"/>
  <c r="D365" i="3" s="1"/>
  <c r="A368" i="3" l="1"/>
  <c r="F367" i="3"/>
  <c r="B367" i="3"/>
  <c r="C366" i="3" s="1"/>
  <c r="D366" i="3" s="1"/>
  <c r="A369" i="3" l="1"/>
  <c r="F368" i="3"/>
  <c r="B368" i="3"/>
  <c r="C367" i="3" s="1"/>
  <c r="D367" i="3" s="1"/>
  <c r="A370" i="3" l="1"/>
  <c r="F369" i="3"/>
  <c r="B369" i="3"/>
  <c r="C368" i="3" s="1"/>
  <c r="D368" i="3" s="1"/>
  <c r="A371" i="3" l="1"/>
  <c r="F370" i="3"/>
  <c r="B370" i="3"/>
  <c r="C369" i="3" s="1"/>
  <c r="D369" i="3" s="1"/>
  <c r="A372" i="3" l="1"/>
  <c r="B371" i="3"/>
  <c r="C370" i="3" s="1"/>
  <c r="D370" i="3" s="1"/>
  <c r="F371" i="3"/>
  <c r="A373" i="3" l="1"/>
  <c r="F372" i="3"/>
  <c r="B372" i="3"/>
  <c r="C371" i="3" s="1"/>
  <c r="D371" i="3" s="1"/>
  <c r="A374" i="3" l="1"/>
  <c r="F373" i="3"/>
  <c r="B373" i="3"/>
  <c r="C372" i="3" s="1"/>
  <c r="D372" i="3" s="1"/>
  <c r="A375" i="3" l="1"/>
  <c r="F374" i="3"/>
  <c r="B374" i="3"/>
  <c r="C373" i="3" s="1"/>
  <c r="D373" i="3" s="1"/>
  <c r="A376" i="3" l="1"/>
  <c r="B375" i="3"/>
  <c r="C374" i="3" s="1"/>
  <c r="D374" i="3" s="1"/>
  <c r="F375" i="3"/>
  <c r="A377" i="3" l="1"/>
  <c r="F376" i="3"/>
  <c r="B376" i="3"/>
  <c r="C375" i="3" s="1"/>
  <c r="D375" i="3" s="1"/>
  <c r="A378" i="3" l="1"/>
  <c r="F377" i="3"/>
  <c r="B377" i="3"/>
  <c r="C376" i="3" s="1"/>
  <c r="D376" i="3" s="1"/>
  <c r="A379" i="3" l="1"/>
  <c r="F378" i="3"/>
  <c r="B378" i="3"/>
  <c r="C377" i="3" s="1"/>
  <c r="D377" i="3" s="1"/>
  <c r="A380" i="3" l="1"/>
  <c r="F379" i="3"/>
  <c r="B379" i="3"/>
  <c r="C378" i="3" s="1"/>
  <c r="D378" i="3" s="1"/>
  <c r="F380" i="3" l="1"/>
  <c r="B380" i="3"/>
  <c r="C379" i="3" s="1"/>
  <c r="D379" i="3" s="1"/>
  <c r="A381" i="3"/>
  <c r="F381" i="3" l="1"/>
  <c r="B381" i="3"/>
  <c r="C380" i="3" s="1"/>
  <c r="D380" i="3" s="1"/>
  <c r="A382" i="3"/>
  <c r="A383" i="3" l="1"/>
  <c r="F382" i="3"/>
  <c r="B382" i="3"/>
  <c r="C381" i="3" s="1"/>
  <c r="D381" i="3" s="1"/>
  <c r="F383" i="3" l="1"/>
  <c r="A384" i="3"/>
  <c r="B383" i="3"/>
  <c r="C382" i="3" s="1"/>
  <c r="D382" i="3" s="1"/>
  <c r="F384" i="3" l="1"/>
  <c r="B384" i="3"/>
  <c r="C383" i="3" s="1"/>
  <c r="D383" i="3" s="1"/>
  <c r="A385" i="3"/>
  <c r="F385" i="3" l="1"/>
  <c r="B385" i="3"/>
  <c r="C384" i="3" s="1"/>
  <c r="D384" i="3" s="1"/>
  <c r="A386" i="3"/>
  <c r="A387" i="3" l="1"/>
  <c r="F386" i="3"/>
  <c r="B386" i="3"/>
  <c r="C385" i="3" s="1"/>
  <c r="D385" i="3" s="1"/>
  <c r="F387" i="3" l="1"/>
  <c r="B387" i="3"/>
  <c r="A388" i="3"/>
  <c r="F388" i="3" l="1"/>
  <c r="B388" i="3"/>
  <c r="C387" i="3" s="1"/>
  <c r="D387" i="3" s="1"/>
  <c r="A389" i="3"/>
  <c r="C386" i="3"/>
  <c r="D386" i="3" s="1"/>
  <c r="F389" i="3" l="1"/>
  <c r="B389" i="3"/>
  <c r="C388" i="3" s="1"/>
  <c r="D388" i="3" s="1"/>
  <c r="A390" i="3"/>
  <c r="F390" i="3" l="1"/>
  <c r="B390" i="3"/>
  <c r="C389" i="3" s="1"/>
  <c r="D389" i="3" s="1"/>
  <c r="A391" i="3"/>
  <c r="F391" i="3" l="1"/>
  <c r="A392" i="3"/>
  <c r="B391" i="3"/>
  <c r="C390" i="3" s="1"/>
  <c r="D390" i="3" s="1"/>
  <c r="F392" i="3" l="1"/>
  <c r="B392" i="3"/>
  <c r="C391" i="3" s="1"/>
  <c r="D391" i="3" s="1"/>
  <c r="A393" i="3"/>
  <c r="A394" i="3" l="1"/>
  <c r="F393" i="3"/>
  <c r="B393" i="3"/>
  <c r="C392" i="3" s="1"/>
  <c r="D392" i="3" s="1"/>
  <c r="F394" i="3" l="1"/>
  <c r="B394" i="3"/>
  <c r="C393" i="3" s="1"/>
  <c r="D393" i="3" s="1"/>
  <c r="A395" i="3"/>
  <c r="F395" i="3" l="1"/>
  <c r="A396" i="3"/>
  <c r="B395" i="3"/>
  <c r="C394" i="3" s="1"/>
  <c r="D394" i="3" s="1"/>
  <c r="F396" i="3" l="1"/>
  <c r="B396" i="3"/>
  <c r="C395" i="3" s="1"/>
  <c r="D395" i="3" s="1"/>
  <c r="A397" i="3"/>
  <c r="A398" i="3" l="1"/>
  <c r="F397" i="3"/>
  <c r="B397" i="3"/>
  <c r="C396" i="3" s="1"/>
  <c r="D396" i="3" s="1"/>
  <c r="A399" i="3" l="1"/>
  <c r="B398" i="3"/>
  <c r="C397" i="3" s="1"/>
  <c r="D397" i="3" s="1"/>
  <c r="F398" i="3"/>
  <c r="A400" i="3" l="1"/>
  <c r="B399" i="3"/>
  <c r="C398" i="3" s="1"/>
  <c r="D398" i="3" s="1"/>
  <c r="F399" i="3"/>
  <c r="B400" i="3" l="1"/>
  <c r="C399" i="3" s="1"/>
  <c r="D399" i="3" s="1"/>
  <c r="A401" i="3"/>
  <c r="F400" i="3"/>
  <c r="A402" i="3" l="1"/>
  <c r="F401" i="3"/>
  <c r="B401" i="3"/>
  <c r="C400" i="3" l="1"/>
  <c r="D400" i="3" s="1"/>
  <c r="A403" i="3"/>
  <c r="B402" i="3"/>
  <c r="C401" i="3" s="1"/>
  <c r="D401" i="3" s="1"/>
  <c r="F402" i="3"/>
  <c r="A404" i="3" l="1"/>
  <c r="B403" i="3"/>
  <c r="C402" i="3" s="1"/>
  <c r="D402" i="3" s="1"/>
  <c r="F403" i="3"/>
  <c r="B404" i="3" l="1"/>
  <c r="C403" i="3" s="1"/>
  <c r="D403" i="3" s="1"/>
  <c r="A405" i="3"/>
  <c r="F404" i="3"/>
  <c r="A406" i="3" l="1"/>
  <c r="F405" i="3"/>
  <c r="B405" i="3"/>
  <c r="C404" i="3" s="1"/>
  <c r="D404" i="3" s="1"/>
  <c r="F406" i="3" l="1"/>
  <c r="A407" i="3"/>
  <c r="B406" i="3"/>
  <c r="C405" i="3" s="1"/>
  <c r="D405" i="3" s="1"/>
  <c r="A408" i="3" l="1"/>
  <c r="B407" i="3"/>
  <c r="C406" i="3" s="1"/>
  <c r="D406" i="3" s="1"/>
  <c r="F407" i="3"/>
  <c r="B408" i="3" l="1"/>
  <c r="C407" i="3" s="1"/>
  <c r="D407" i="3" s="1"/>
  <c r="A409" i="3"/>
  <c r="F408" i="3"/>
  <c r="A410" i="3" l="1"/>
  <c r="F409" i="3"/>
  <c r="B409" i="3"/>
  <c r="C408" i="3" s="1"/>
  <c r="D408" i="3" s="1"/>
  <c r="F410" i="3" l="1"/>
  <c r="B410" i="3"/>
  <c r="C409" i="3" s="1"/>
  <c r="D409" i="3" s="1"/>
  <c r="A411" i="3"/>
  <c r="A412" i="3" l="1"/>
  <c r="F411" i="3"/>
  <c r="B411" i="3"/>
  <c r="C410" i="3" s="1"/>
  <c r="D410" i="3" s="1"/>
  <c r="B412" i="3" l="1"/>
  <c r="C411" i="3" s="1"/>
  <c r="D411" i="3" s="1"/>
  <c r="F412" i="3"/>
  <c r="A413" i="3"/>
  <c r="A414" i="3" l="1"/>
  <c r="F413" i="3"/>
  <c r="B413" i="3"/>
  <c r="C412" i="3" s="1"/>
  <c r="D412" i="3" s="1"/>
  <c r="B414" i="3" l="1"/>
  <c r="C413" i="3" s="1"/>
  <c r="D413" i="3" s="1"/>
  <c r="F414" i="3"/>
  <c r="A415" i="3"/>
  <c r="F415" i="3" l="1"/>
  <c r="A416" i="3"/>
  <c r="B415" i="3"/>
  <c r="C414" i="3" s="1"/>
  <c r="D414" i="3" s="1"/>
  <c r="F416" i="3" l="1"/>
  <c r="B416" i="3"/>
  <c r="C415" i="3" s="1"/>
  <c r="D415" i="3" s="1"/>
  <c r="A417" i="3"/>
  <c r="F417" i="3" l="1"/>
  <c r="B417" i="3"/>
  <c r="C416" i="3" s="1"/>
  <c r="D416" i="3" s="1"/>
  <c r="A418" i="3"/>
  <c r="B418" i="3" l="1"/>
  <c r="C417" i="3" s="1"/>
  <c r="D417" i="3" s="1"/>
  <c r="A419" i="3"/>
  <c r="F418" i="3"/>
  <c r="A420" i="3" l="1"/>
  <c r="B419" i="3"/>
  <c r="C418" i="3" s="1"/>
  <c r="D418" i="3" s="1"/>
  <c r="F419" i="3"/>
  <c r="A421" i="3" l="1"/>
  <c r="F420" i="3"/>
  <c r="B420" i="3"/>
  <c r="C419" i="3" s="1"/>
  <c r="D419" i="3" s="1"/>
  <c r="A422" i="3" l="1"/>
  <c r="F421" i="3"/>
  <c r="B421" i="3"/>
  <c r="C420" i="3" s="1"/>
  <c r="D420" i="3" s="1"/>
  <c r="B422" i="3" l="1"/>
  <c r="C421" i="3" s="1"/>
  <c r="D421" i="3" s="1"/>
  <c r="A423" i="3"/>
  <c r="F422" i="3"/>
  <c r="A424" i="3" l="1"/>
  <c r="B423" i="3"/>
  <c r="C422" i="3" s="1"/>
  <c r="D422" i="3" s="1"/>
  <c r="F423" i="3"/>
  <c r="A425" i="3" l="1"/>
  <c r="F424" i="3"/>
  <c r="B424" i="3"/>
  <c r="C423" i="3" s="1"/>
  <c r="D423" i="3" s="1"/>
  <c r="A426" i="3" l="1"/>
  <c r="F425" i="3"/>
  <c r="B425" i="3"/>
  <c r="C424" i="3" s="1"/>
  <c r="D424" i="3" s="1"/>
  <c r="A427" i="3" l="1"/>
  <c r="F426" i="3"/>
  <c r="B426" i="3"/>
  <c r="C425" i="3" s="1"/>
  <c r="D425" i="3" s="1"/>
  <c r="A428" i="3" l="1"/>
  <c r="B427" i="3"/>
  <c r="C426" i="3" s="1"/>
  <c r="D426" i="3" s="1"/>
  <c r="F427" i="3"/>
  <c r="A429" i="3" l="1"/>
  <c r="B428" i="3"/>
  <c r="C427" i="3" s="1"/>
  <c r="D427" i="3" s="1"/>
  <c r="F428" i="3"/>
  <c r="A430" i="3" l="1"/>
  <c r="B429" i="3"/>
  <c r="C428" i="3" s="1"/>
  <c r="D428" i="3" s="1"/>
  <c r="F429" i="3"/>
  <c r="B430" i="3" l="1"/>
  <c r="C429" i="3" s="1"/>
  <c r="D429" i="3" s="1"/>
  <c r="F430" i="3"/>
  <c r="A431" i="3"/>
  <c r="A432" i="3" l="1"/>
  <c r="F431" i="3"/>
  <c r="B431" i="3"/>
  <c r="C430" i="3" s="1"/>
  <c r="D430" i="3" s="1"/>
  <c r="F432" i="3" l="1"/>
  <c r="A433" i="3"/>
  <c r="B432" i="3"/>
  <c r="C431" i="3" s="1"/>
  <c r="D431" i="3" s="1"/>
  <c r="A434" i="3" l="1"/>
  <c r="F433" i="3"/>
  <c r="B433" i="3"/>
  <c r="C432" i="3" s="1"/>
  <c r="D432" i="3" s="1"/>
  <c r="A435" i="3" l="1"/>
  <c r="F434" i="3"/>
  <c r="B434" i="3"/>
  <c r="C433" i="3" s="1"/>
  <c r="D433" i="3" s="1"/>
  <c r="A436" i="3" l="1"/>
  <c r="F435" i="3"/>
  <c r="B435" i="3"/>
  <c r="C434" i="3" l="1"/>
  <c r="D434" i="3" s="1"/>
  <c r="F436" i="3"/>
  <c r="B436" i="3"/>
  <c r="C435" i="3" s="1"/>
  <c r="D435" i="3" s="1"/>
  <c r="A437" i="3"/>
  <c r="F437" i="3" l="1"/>
  <c r="A438" i="3"/>
  <c r="B437" i="3"/>
  <c r="C436" i="3" s="1"/>
  <c r="D436" i="3" s="1"/>
  <c r="A439" i="3" l="1"/>
  <c r="F438" i="3"/>
  <c r="B438" i="3"/>
  <c r="C437" i="3" s="1"/>
  <c r="D437" i="3" s="1"/>
  <c r="A440" i="3" l="1"/>
  <c r="F439" i="3"/>
  <c r="B439" i="3"/>
  <c r="C438" i="3" s="1"/>
  <c r="D438" i="3" s="1"/>
  <c r="A441" i="3" l="1"/>
  <c r="F440" i="3"/>
  <c r="B440" i="3"/>
  <c r="C439" i="3" s="1"/>
  <c r="D439" i="3" s="1"/>
  <c r="F441" i="3" l="1"/>
  <c r="A442" i="3"/>
  <c r="B441" i="3"/>
  <c r="C440" i="3" s="1"/>
  <c r="D440" i="3" s="1"/>
  <c r="B442" i="3" l="1"/>
  <c r="C441" i="3" s="1"/>
  <c r="D441" i="3" s="1"/>
  <c r="A443" i="3"/>
  <c r="F442" i="3"/>
  <c r="A444" i="3" l="1"/>
  <c r="F443" i="3"/>
  <c r="B443" i="3"/>
  <c r="C442" i="3" s="1"/>
  <c r="D442" i="3" s="1"/>
  <c r="A445" i="3" l="1"/>
  <c r="B444" i="3"/>
  <c r="C443" i="3" s="1"/>
  <c r="D443" i="3" s="1"/>
  <c r="F444" i="3"/>
  <c r="F445" i="3" l="1"/>
  <c r="B445" i="3"/>
  <c r="C444" i="3" s="1"/>
  <c r="D444" i="3" s="1"/>
  <c r="A446" i="3"/>
  <c r="B446" i="3" l="1"/>
  <c r="C445" i="3" s="1"/>
  <c r="D445" i="3" s="1"/>
  <c r="A447" i="3"/>
  <c r="F446" i="3"/>
  <c r="A448" i="3" l="1"/>
  <c r="F447" i="3"/>
  <c r="B447" i="3"/>
  <c r="C446" i="3" s="1"/>
  <c r="D446" i="3" s="1"/>
  <c r="A449" i="3" l="1"/>
  <c r="F448" i="3"/>
  <c r="B448" i="3"/>
  <c r="C447" i="3" s="1"/>
  <c r="D447" i="3" s="1"/>
  <c r="A450" i="3" l="1"/>
  <c r="B449" i="3"/>
  <c r="C448" i="3" s="1"/>
  <c r="D448" i="3" s="1"/>
  <c r="F449" i="3"/>
  <c r="B450" i="3" l="1"/>
  <c r="C449" i="3" s="1"/>
  <c r="D449" i="3" s="1"/>
  <c r="A451" i="3"/>
  <c r="F450" i="3"/>
  <c r="B451" i="3" l="1"/>
  <c r="C450" i="3" s="1"/>
  <c r="D450" i="3" s="1"/>
  <c r="A452" i="3"/>
  <c r="F451" i="3"/>
  <c r="A453" i="3" l="1"/>
  <c r="F452" i="3"/>
  <c r="B452" i="3"/>
  <c r="C451" i="3" s="1"/>
  <c r="D451" i="3" s="1"/>
  <c r="F453" i="3" l="1"/>
  <c r="A454" i="3"/>
  <c r="B453" i="3"/>
  <c r="C452" i="3" s="1"/>
  <c r="D452" i="3" s="1"/>
  <c r="F454" i="3" l="1"/>
  <c r="B454" i="3"/>
  <c r="C453" i="3" s="1"/>
  <c r="D453" i="3" s="1"/>
  <c r="A455" i="3"/>
  <c r="F455" i="3" l="1"/>
  <c r="B455" i="3"/>
  <c r="C454" i="3" s="1"/>
  <c r="D454" i="3" s="1"/>
  <c r="A456" i="3"/>
  <c r="A457" i="3" l="1"/>
  <c r="F456" i="3"/>
  <c r="B456" i="3"/>
  <c r="C455" i="3" s="1"/>
  <c r="D455" i="3" s="1"/>
  <c r="A458" i="3" l="1"/>
  <c r="F457" i="3"/>
  <c r="B457" i="3"/>
  <c r="C456" i="3" s="1"/>
  <c r="D456" i="3" s="1"/>
  <c r="A459" i="3" l="1"/>
  <c r="F458" i="3"/>
  <c r="B458" i="3"/>
  <c r="C457" i="3" s="1"/>
  <c r="D457" i="3" s="1"/>
  <c r="A460" i="3" l="1"/>
  <c r="F459" i="3"/>
  <c r="B459" i="3"/>
  <c r="C458" i="3" s="1"/>
  <c r="D458" i="3" s="1"/>
  <c r="B460" i="3" l="1"/>
  <c r="C459" i="3" s="1"/>
  <c r="D459" i="3" s="1"/>
  <c r="A461" i="3"/>
  <c r="F460" i="3"/>
  <c r="A462" i="3" l="1"/>
  <c r="F461" i="3"/>
  <c r="B461" i="3"/>
  <c r="C460" i="3" s="1"/>
  <c r="D460" i="3" s="1"/>
  <c r="F462" i="3" l="1"/>
  <c r="B462" i="3"/>
  <c r="C461" i="3" s="1"/>
  <c r="D461" i="3" s="1"/>
  <c r="A463" i="3"/>
  <c r="A464" i="3" l="1"/>
  <c r="F463" i="3"/>
  <c r="B463" i="3"/>
  <c r="C462" i="3" s="1"/>
  <c r="D462" i="3" s="1"/>
  <c r="A465" i="3" l="1"/>
  <c r="F464" i="3"/>
  <c r="B464" i="3"/>
  <c r="C463" i="3" s="1"/>
  <c r="D463" i="3" s="1"/>
  <c r="A466" i="3" l="1"/>
  <c r="F465" i="3"/>
  <c r="B465" i="3"/>
  <c r="C464" i="3" s="1"/>
  <c r="D464" i="3" s="1"/>
  <c r="A467" i="3" l="1"/>
  <c r="B466" i="3"/>
  <c r="C465" i="3" s="1"/>
  <c r="D465" i="3" s="1"/>
  <c r="F466" i="3"/>
  <c r="A468" i="3" l="1"/>
  <c r="F467" i="3"/>
  <c r="B467" i="3"/>
  <c r="C466" i="3" s="1"/>
  <c r="D466" i="3" s="1"/>
  <c r="A469" i="3" l="1"/>
  <c r="F468" i="3"/>
  <c r="B468" i="3"/>
  <c r="C467" i="3" s="1"/>
  <c r="D467" i="3" s="1"/>
  <c r="A470" i="3" l="1"/>
  <c r="F469" i="3"/>
  <c r="B469" i="3"/>
  <c r="C468" i="3" s="1"/>
  <c r="D468" i="3" s="1"/>
  <c r="A471" i="3" l="1"/>
  <c r="B470" i="3"/>
  <c r="C469" i="3" s="1"/>
  <c r="D469" i="3" s="1"/>
  <c r="F470" i="3"/>
  <c r="A472" i="3" l="1"/>
  <c r="F471" i="3"/>
  <c r="B471" i="3"/>
  <c r="C470" i="3" s="1"/>
  <c r="D470" i="3" s="1"/>
  <c r="F472" i="3" l="1"/>
  <c r="B472" i="3"/>
  <c r="C471" i="3" s="1"/>
  <c r="D471" i="3" s="1"/>
  <c r="A473" i="3"/>
  <c r="F473" i="3" l="1"/>
  <c r="B473" i="3"/>
  <c r="C472" i="3" s="1"/>
  <c r="D472" i="3" s="1"/>
  <c r="A474" i="3"/>
  <c r="F474" i="3" l="1"/>
  <c r="B474" i="3"/>
  <c r="C473" i="3" s="1"/>
  <c r="D473" i="3" s="1"/>
  <c r="A475" i="3"/>
  <c r="A476" i="3" l="1"/>
  <c r="F475" i="3"/>
  <c r="B475" i="3"/>
  <c r="C474" i="3" s="1"/>
  <c r="D474" i="3" s="1"/>
  <c r="A477" i="3" l="1"/>
  <c r="B476" i="3"/>
  <c r="C475" i="3" s="1"/>
  <c r="D475" i="3" s="1"/>
  <c r="F476" i="3"/>
  <c r="B477" i="3" l="1"/>
  <c r="C476" i="3" s="1"/>
  <c r="D476" i="3" s="1"/>
  <c r="A478" i="3"/>
  <c r="F477" i="3"/>
  <c r="A479" i="3" l="1"/>
  <c r="F478" i="3"/>
  <c r="B478" i="3"/>
  <c r="C477" i="3" s="1"/>
  <c r="D477" i="3" s="1"/>
  <c r="A480" i="3" l="1"/>
  <c r="F479" i="3"/>
  <c r="B479" i="3"/>
  <c r="C478" i="3" s="1"/>
  <c r="D478" i="3" s="1"/>
  <c r="A481" i="3" l="1"/>
  <c r="F480" i="3"/>
  <c r="B480" i="3"/>
  <c r="C479" i="3" s="1"/>
  <c r="D479" i="3" s="1"/>
  <c r="A482" i="3" l="1"/>
  <c r="F481" i="3"/>
  <c r="B481" i="3"/>
  <c r="C480" i="3" s="1"/>
  <c r="D480" i="3" s="1"/>
  <c r="F482" i="3" l="1"/>
  <c r="A483" i="3"/>
  <c r="B482" i="3"/>
  <c r="C481" i="3" s="1"/>
  <c r="D481" i="3" s="1"/>
  <c r="A484" i="3" l="1"/>
  <c r="F483" i="3"/>
  <c r="B483" i="3"/>
  <c r="C482" i="3" s="1"/>
  <c r="D482" i="3" s="1"/>
  <c r="A485" i="3" l="1"/>
  <c r="F484" i="3"/>
  <c r="B484" i="3"/>
  <c r="C483" i="3" s="1"/>
  <c r="D483" i="3" s="1"/>
  <c r="A486" i="3" l="1"/>
  <c r="B485" i="3"/>
  <c r="C484" i="3" s="1"/>
  <c r="D484" i="3" s="1"/>
  <c r="F485" i="3"/>
  <c r="B486" i="3" l="1"/>
  <c r="C485" i="3" s="1"/>
  <c r="D485" i="3" s="1"/>
  <c r="A487" i="3"/>
  <c r="F486" i="3"/>
  <c r="F487" i="3" l="1"/>
  <c r="B487" i="3"/>
  <c r="C486" i="3" s="1"/>
  <c r="D486" i="3" s="1"/>
  <c r="A488" i="3"/>
  <c r="A489" i="3" l="1"/>
  <c r="F488" i="3"/>
  <c r="B488" i="3"/>
  <c r="C487" i="3" l="1"/>
  <c r="D487" i="3" s="1"/>
  <c r="A490" i="3"/>
  <c r="B489" i="3"/>
  <c r="C488" i="3" s="1"/>
  <c r="D488" i="3" s="1"/>
  <c r="F489" i="3"/>
  <c r="A491" i="3" l="1"/>
  <c r="F490" i="3"/>
  <c r="B490" i="3"/>
  <c r="C489" i="3" s="1"/>
  <c r="D489" i="3" s="1"/>
  <c r="F491" i="3" l="1"/>
  <c r="B491" i="3"/>
  <c r="C490" i="3" s="1"/>
  <c r="D490" i="3" s="1"/>
  <c r="A492" i="3"/>
  <c r="F492" i="3" l="1"/>
  <c r="B492" i="3"/>
  <c r="C491" i="3" s="1"/>
  <c r="D491" i="3" s="1"/>
  <c r="A493" i="3"/>
  <c r="F493" i="3" l="1"/>
  <c r="B493" i="3"/>
  <c r="C492" i="3" s="1"/>
  <c r="D492" i="3" s="1"/>
  <c r="A494" i="3"/>
  <c r="F494" i="3" l="1"/>
  <c r="A495" i="3"/>
  <c r="B494" i="3"/>
  <c r="C493" i="3" s="1"/>
  <c r="D493" i="3" s="1"/>
  <c r="F495" i="3" l="1"/>
  <c r="B495" i="3"/>
  <c r="C494" i="3" s="1"/>
  <c r="D494" i="3" s="1"/>
  <c r="A496" i="3"/>
  <c r="B496" i="3" l="1"/>
  <c r="C495" i="3" s="1"/>
  <c r="D495" i="3" s="1"/>
  <c r="A497" i="3"/>
  <c r="F496" i="3"/>
  <c r="A498" i="3" l="1"/>
  <c r="F497" i="3"/>
  <c r="B497" i="3"/>
  <c r="C496" i="3" s="1"/>
  <c r="D496" i="3" s="1"/>
  <c r="A499" i="3" l="1"/>
  <c r="B498" i="3"/>
  <c r="C497" i="3" s="1"/>
  <c r="D497" i="3" s="1"/>
  <c r="F498" i="3"/>
  <c r="F499" i="3" l="1"/>
  <c r="B499" i="3"/>
  <c r="C498" i="3" s="1"/>
  <c r="D498" i="3" s="1"/>
  <c r="A500" i="3"/>
  <c r="A501" i="3" l="1"/>
  <c r="F500" i="3"/>
  <c r="B500" i="3"/>
  <c r="C499" i="3" s="1"/>
  <c r="D499" i="3" s="1"/>
  <c r="A502" i="3" l="1"/>
  <c r="F501" i="3"/>
  <c r="B501" i="3"/>
  <c r="C500" i="3" s="1"/>
  <c r="D500" i="3" s="1"/>
  <c r="F502" i="3" l="1"/>
  <c r="B502" i="3"/>
  <c r="C501" i="3" s="1"/>
  <c r="D501" i="3" s="1"/>
  <c r="A503" i="3"/>
  <c r="F503" i="3" l="1"/>
  <c r="B503" i="3"/>
  <c r="C502" i="3" s="1"/>
  <c r="D502" i="3" s="1"/>
  <c r="A504" i="3"/>
  <c r="F504" i="3" l="1"/>
  <c r="A505" i="3"/>
  <c r="B504" i="3"/>
  <c r="C503" i="3" s="1"/>
  <c r="D503" i="3" s="1"/>
  <c r="F505" i="3" l="1"/>
  <c r="B505" i="3"/>
  <c r="A506" i="3"/>
  <c r="F506" i="3" l="1"/>
  <c r="B506" i="3"/>
  <c r="C505" i="3" s="1"/>
  <c r="D505" i="3" s="1"/>
  <c r="A507" i="3"/>
  <c r="C504" i="3"/>
  <c r="D504" i="3" s="1"/>
  <c r="F507" i="3" l="1"/>
  <c r="B507" i="3"/>
  <c r="C506" i="3" s="1"/>
  <c r="D506" i="3" s="1"/>
  <c r="A508" i="3"/>
  <c r="A509" i="3" l="1"/>
  <c r="B508" i="3"/>
  <c r="C507" i="3" s="1"/>
  <c r="D507" i="3" s="1"/>
  <c r="F508" i="3"/>
  <c r="A510" i="3" l="1"/>
  <c r="F509" i="3"/>
  <c r="B509" i="3"/>
  <c r="C508" i="3" s="1"/>
  <c r="D508" i="3" s="1"/>
  <c r="A511" i="3" l="1"/>
  <c r="F510" i="3"/>
  <c r="B510" i="3"/>
  <c r="C509" i="3" s="1"/>
  <c r="D509" i="3" s="1"/>
  <c r="B511" i="3" l="1"/>
  <c r="C510" i="3" s="1"/>
  <c r="D510" i="3" s="1"/>
  <c r="A512" i="3"/>
  <c r="F511" i="3"/>
  <c r="B512" i="3" l="1"/>
  <c r="A513" i="3"/>
  <c r="F512" i="3"/>
  <c r="A514" i="3" l="1"/>
  <c r="B513" i="3"/>
  <c r="C512" i="3" s="1"/>
  <c r="D512" i="3" s="1"/>
  <c r="F513" i="3"/>
  <c r="C511" i="3"/>
  <c r="D511" i="3" s="1"/>
  <c r="A515" i="3" l="1"/>
  <c r="F514" i="3"/>
  <c r="B514" i="3"/>
  <c r="C513" i="3" s="1"/>
  <c r="D513" i="3" s="1"/>
  <c r="A516" i="3" l="1"/>
  <c r="F515" i="3"/>
  <c r="B515" i="3"/>
  <c r="C514" i="3" s="1"/>
  <c r="D514" i="3" s="1"/>
  <c r="F516" i="3" l="1"/>
  <c r="B516" i="3"/>
  <c r="C515" i="3" s="1"/>
  <c r="D515" i="3" s="1"/>
  <c r="A517" i="3"/>
  <c r="F517" i="3" l="1"/>
  <c r="A518" i="3"/>
  <c r="B517" i="3"/>
  <c r="C516" i="3" s="1"/>
  <c r="D516" i="3" s="1"/>
  <c r="F518" i="3" l="1"/>
  <c r="B518" i="3"/>
  <c r="C517" i="3" s="1"/>
  <c r="D517" i="3" s="1"/>
  <c r="A519" i="3"/>
  <c r="B519" i="3" l="1"/>
  <c r="C518" i="3" s="1"/>
  <c r="D518" i="3" s="1"/>
  <c r="F519" i="3"/>
  <c r="A520" i="3"/>
  <c r="A521" i="3" l="1"/>
  <c r="F520" i="3"/>
  <c r="B520" i="3"/>
  <c r="C519" i="3" s="1"/>
  <c r="D519" i="3" s="1"/>
  <c r="A522" i="3" l="1"/>
  <c r="F521" i="3"/>
  <c r="B521" i="3"/>
  <c r="C520" i="3" s="1"/>
  <c r="D520" i="3" s="1"/>
  <c r="F522" i="3" l="1"/>
  <c r="B522" i="3"/>
  <c r="C521" i="3" s="1"/>
  <c r="D521" i="3" s="1"/>
  <c r="A523" i="3"/>
  <c r="A524" i="3" l="1"/>
  <c r="F523" i="3"/>
  <c r="B523" i="3"/>
  <c r="C522" i="3" s="1"/>
  <c r="D522" i="3" s="1"/>
  <c r="A525" i="3" l="1"/>
  <c r="F524" i="3"/>
  <c r="B524" i="3"/>
  <c r="C523" i="3" s="1"/>
  <c r="D523" i="3" s="1"/>
  <c r="A526" i="3" l="1"/>
  <c r="F525" i="3"/>
  <c r="B525" i="3"/>
  <c r="C524" i="3" s="1"/>
  <c r="D524" i="3" s="1"/>
  <c r="F526" i="3" l="1"/>
  <c r="B526" i="3"/>
  <c r="C525" i="3" s="1"/>
  <c r="D525" i="3" s="1"/>
  <c r="A527" i="3"/>
  <c r="F527" i="3" l="1"/>
  <c r="A528" i="3"/>
  <c r="B527" i="3"/>
  <c r="C526" i="3" s="1"/>
  <c r="D526" i="3" s="1"/>
  <c r="F528" i="3" l="1"/>
  <c r="B528" i="3"/>
  <c r="C527" i="3" s="1"/>
  <c r="D527" i="3" s="1"/>
  <c r="A529" i="3"/>
  <c r="F529" i="3" l="1"/>
  <c r="B529" i="3"/>
  <c r="C528" i="3" s="1"/>
  <c r="D528" i="3" s="1"/>
  <c r="A530" i="3"/>
  <c r="B530" i="3" l="1"/>
  <c r="C529" i="3" s="1"/>
  <c r="D529" i="3" s="1"/>
  <c r="A531" i="3"/>
  <c r="F530" i="3"/>
  <c r="A532" i="3" l="1"/>
  <c r="B531" i="3"/>
  <c r="C530" i="3" s="1"/>
  <c r="D530" i="3" s="1"/>
  <c r="F531" i="3"/>
  <c r="A533" i="3" l="1"/>
  <c r="F532" i="3"/>
  <c r="B532" i="3"/>
  <c r="C531" i="3" s="1"/>
  <c r="D531" i="3" s="1"/>
  <c r="A534" i="3" l="1"/>
  <c r="F533" i="3"/>
  <c r="B533" i="3"/>
  <c r="C532" i="3" s="1"/>
  <c r="D532" i="3" s="1"/>
  <c r="B534" i="3" l="1"/>
  <c r="C533" i="3" s="1"/>
  <c r="D533" i="3" s="1"/>
  <c r="A535" i="3"/>
  <c r="F534" i="3"/>
  <c r="F535" i="3" l="1"/>
  <c r="B535" i="3"/>
  <c r="C534" i="3" s="1"/>
  <c r="D534" i="3" s="1"/>
  <c r="A536" i="3"/>
  <c r="A537" i="3" l="1"/>
  <c r="F536" i="3"/>
  <c r="B536" i="3"/>
  <c r="C535" i="3" s="1"/>
  <c r="D535" i="3" s="1"/>
  <c r="A538" i="3" l="1"/>
  <c r="F537" i="3"/>
  <c r="B537" i="3"/>
  <c r="C536" i="3" s="1"/>
  <c r="D536" i="3" s="1"/>
  <c r="B538" i="3" l="1"/>
  <c r="C537" i="3" s="1"/>
  <c r="D537" i="3" s="1"/>
  <c r="F538" i="3"/>
  <c r="A539" i="3"/>
  <c r="F539" i="3" l="1"/>
  <c r="B539" i="3"/>
  <c r="C538" i="3" s="1"/>
  <c r="D538" i="3" s="1"/>
  <c r="A540" i="3"/>
  <c r="A541" i="3" l="1"/>
  <c r="F540" i="3"/>
  <c r="B540" i="3"/>
  <c r="C539" i="3" s="1"/>
  <c r="D539" i="3" s="1"/>
  <c r="A542" i="3" l="1"/>
  <c r="F541" i="3"/>
  <c r="B541" i="3"/>
  <c r="C540" i="3" s="1"/>
  <c r="D540" i="3" s="1"/>
  <c r="F542" i="3" l="1"/>
  <c r="B542" i="3"/>
  <c r="C541" i="3" s="1"/>
  <c r="D541" i="3" s="1"/>
  <c r="A543" i="3"/>
  <c r="A544" i="3" l="1"/>
  <c r="F543" i="3"/>
  <c r="B543" i="3"/>
  <c r="C542" i="3" s="1"/>
  <c r="D542" i="3" s="1"/>
  <c r="A545" i="3" l="1"/>
  <c r="F544" i="3"/>
  <c r="B544" i="3"/>
  <c r="C543" i="3" s="1"/>
  <c r="D543" i="3" s="1"/>
  <c r="F545" i="3" l="1"/>
  <c r="B545" i="3"/>
  <c r="C544" i="3" s="1"/>
  <c r="D544" i="3" s="1"/>
  <c r="A546" i="3"/>
  <c r="A547" i="3" l="1"/>
  <c r="B546" i="3"/>
  <c r="C545" i="3" s="1"/>
  <c r="D545" i="3" s="1"/>
  <c r="F546" i="3"/>
  <c r="F547" i="3" l="1"/>
  <c r="B547" i="3"/>
  <c r="C546" i="3" s="1"/>
  <c r="D546" i="3" s="1"/>
  <c r="A548" i="3"/>
  <c r="A549" i="3" l="1"/>
  <c r="F548" i="3"/>
  <c r="B548" i="3"/>
  <c r="C547" i="3" s="1"/>
  <c r="D547" i="3" s="1"/>
  <c r="A550" i="3" l="1"/>
  <c r="B549" i="3"/>
  <c r="C548" i="3" s="1"/>
  <c r="D548" i="3" s="1"/>
  <c r="F549" i="3"/>
  <c r="B550" i="3" l="1"/>
  <c r="C549" i="3" s="1"/>
  <c r="D549" i="3" s="1"/>
  <c r="A551" i="3"/>
  <c r="F550" i="3"/>
  <c r="A552" i="3" l="1"/>
  <c r="B551" i="3"/>
  <c r="C550" i="3" s="1"/>
  <c r="D550" i="3" s="1"/>
  <c r="F551" i="3"/>
  <c r="F552" i="3" l="1"/>
  <c r="B552" i="3"/>
  <c r="C551" i="3" s="1"/>
  <c r="D551" i="3" s="1"/>
  <c r="A553" i="3"/>
  <c r="A554" i="3" l="1"/>
  <c r="F553" i="3"/>
  <c r="B553" i="3"/>
  <c r="C552" i="3" s="1"/>
  <c r="D552" i="3" s="1"/>
  <c r="A555" i="3" l="1"/>
  <c r="F554" i="3"/>
  <c r="B554" i="3"/>
  <c r="C553" i="3" s="1"/>
  <c r="D553" i="3" s="1"/>
  <c r="A556" i="3" l="1"/>
  <c r="B555" i="3"/>
  <c r="C554" i="3" s="1"/>
  <c r="D554" i="3" s="1"/>
  <c r="F555" i="3"/>
  <c r="B556" i="3" l="1"/>
  <c r="C555" i="3" s="1"/>
  <c r="D555" i="3" s="1"/>
  <c r="F556" i="3"/>
  <c r="A557" i="3"/>
  <c r="F557" i="3" l="1"/>
  <c r="B557" i="3"/>
  <c r="C556" i="3" s="1"/>
  <c r="D556" i="3" s="1"/>
  <c r="A558" i="3"/>
  <c r="A559" i="3" l="1"/>
  <c r="F558" i="3"/>
  <c r="B558" i="3"/>
  <c r="C557" i="3" s="1"/>
  <c r="D557" i="3" s="1"/>
  <c r="A560" i="3" l="1"/>
  <c r="F559" i="3"/>
  <c r="B559" i="3"/>
  <c r="C558" i="3" s="1"/>
  <c r="D558" i="3" s="1"/>
  <c r="B560" i="3" l="1"/>
  <c r="C559" i="3" s="1"/>
  <c r="D559" i="3" s="1"/>
  <c r="A561" i="3"/>
  <c r="F560" i="3"/>
  <c r="F561" i="3" l="1"/>
  <c r="A562" i="3"/>
  <c r="B561" i="3"/>
  <c r="C560" i="3" s="1"/>
  <c r="D560" i="3" s="1"/>
  <c r="A563" i="3" l="1"/>
  <c r="F562" i="3"/>
  <c r="B562" i="3"/>
  <c r="C561" i="3" s="1"/>
  <c r="D561" i="3" s="1"/>
  <c r="A564" i="3" l="1"/>
  <c r="F563" i="3"/>
  <c r="B563" i="3"/>
  <c r="C562" i="3" s="1"/>
  <c r="D562" i="3" s="1"/>
  <c r="B564" i="3" l="1"/>
  <c r="C563" i="3" s="1"/>
  <c r="D563" i="3" s="1"/>
  <c r="F564" i="3"/>
  <c r="A565" i="3"/>
  <c r="A566" i="3" l="1"/>
  <c r="F565" i="3"/>
  <c r="B565" i="3"/>
  <c r="C564" i="3" l="1"/>
  <c r="D564" i="3" s="1"/>
  <c r="A567" i="3"/>
  <c r="F566" i="3"/>
  <c r="B566" i="3"/>
  <c r="C565" i="3" s="1"/>
  <c r="D565" i="3" s="1"/>
  <c r="A568" i="3" l="1"/>
  <c r="F567" i="3"/>
  <c r="B567" i="3"/>
  <c r="C566" i="3" s="1"/>
  <c r="D566" i="3" s="1"/>
  <c r="B568" i="3" l="1"/>
  <c r="C567" i="3" s="1"/>
  <c r="D567" i="3" s="1"/>
  <c r="F568" i="3"/>
  <c r="A569" i="3"/>
  <c r="F569" i="3" l="1"/>
  <c r="B569" i="3"/>
  <c r="C568" i="3" s="1"/>
  <c r="D568" i="3" s="1"/>
  <c r="A570" i="3"/>
  <c r="F570" i="3" l="1"/>
  <c r="A571" i="3"/>
  <c r="B570" i="3"/>
  <c r="C569" i="3" s="1"/>
  <c r="D569" i="3" s="1"/>
  <c r="A572" i="3" l="1"/>
  <c r="F571" i="3"/>
  <c r="B571" i="3"/>
  <c r="C570" i="3" s="1"/>
  <c r="D570" i="3" s="1"/>
  <c r="B572" i="3" l="1"/>
  <c r="C571" i="3" s="1"/>
  <c r="D571" i="3" s="1"/>
  <c r="A573" i="3"/>
  <c r="F572" i="3"/>
  <c r="A574" i="3" l="1"/>
  <c r="F573" i="3"/>
  <c r="B573" i="3"/>
  <c r="C572" i="3" s="1"/>
  <c r="D572" i="3" s="1"/>
  <c r="F574" i="3" l="1"/>
  <c r="A575" i="3"/>
  <c r="B574" i="3"/>
  <c r="C573" i="3" s="1"/>
  <c r="D573" i="3" s="1"/>
  <c r="A576" i="3" l="1"/>
  <c r="F575" i="3"/>
  <c r="B575" i="3"/>
  <c r="C574" i="3" s="1"/>
  <c r="D574" i="3" s="1"/>
  <c r="B576" i="3" l="1"/>
  <c r="C575" i="3" s="1"/>
  <c r="D575" i="3" s="1"/>
  <c r="A577" i="3"/>
  <c r="F576" i="3"/>
  <c r="A578" i="3" l="1"/>
  <c r="B577" i="3"/>
  <c r="C576" i="3" s="1"/>
  <c r="D576" i="3" s="1"/>
  <c r="F577" i="3"/>
  <c r="F578" i="3" l="1"/>
  <c r="B578" i="3"/>
  <c r="C577" i="3" s="1"/>
  <c r="D577" i="3" s="1"/>
  <c r="A579" i="3"/>
  <c r="A580" i="3" l="1"/>
  <c r="F579" i="3"/>
  <c r="B579" i="3"/>
  <c r="C578" i="3" s="1"/>
  <c r="D578" i="3" s="1"/>
  <c r="B580" i="3" l="1"/>
  <c r="C579" i="3" s="1"/>
  <c r="D579" i="3" s="1"/>
  <c r="F580" i="3"/>
  <c r="A581" i="3"/>
  <c r="A582" i="3" l="1"/>
  <c r="F581" i="3"/>
  <c r="B581" i="3"/>
  <c r="C580" i="3" s="1"/>
  <c r="D580" i="3" s="1"/>
  <c r="A583" i="3" l="1"/>
  <c r="B582" i="3"/>
  <c r="C581" i="3" s="1"/>
  <c r="D581" i="3" s="1"/>
  <c r="F582" i="3"/>
  <c r="F583" i="3" l="1"/>
  <c r="B583" i="3"/>
  <c r="C582" i="3" s="1"/>
  <c r="D582" i="3" s="1"/>
  <c r="A584" i="3"/>
  <c r="A585" i="3" l="1"/>
  <c r="B584" i="3"/>
  <c r="C583" i="3" s="1"/>
  <c r="D583" i="3" s="1"/>
  <c r="F584" i="3"/>
  <c r="F585" i="3" l="1"/>
  <c r="B585" i="3"/>
  <c r="C584" i="3" s="1"/>
  <c r="D584" i="3" s="1"/>
  <c r="A586" i="3"/>
  <c r="A587" i="3" l="1"/>
  <c r="F586" i="3"/>
  <c r="B586" i="3"/>
  <c r="C585" i="3" s="1"/>
  <c r="D585" i="3" s="1"/>
  <c r="B587" i="3" l="1"/>
  <c r="C586" i="3" s="1"/>
  <c r="D586" i="3" s="1"/>
  <c r="A588" i="3"/>
  <c r="F587" i="3"/>
  <c r="F588" i="3" l="1"/>
  <c r="B588" i="3"/>
  <c r="C587" i="3" s="1"/>
  <c r="D587" i="3" s="1"/>
  <c r="A589" i="3"/>
  <c r="F589" i="3" l="1"/>
  <c r="B589" i="3"/>
  <c r="C588" i="3" s="1"/>
  <c r="D588" i="3" s="1"/>
  <c r="A590" i="3"/>
  <c r="A591" i="3" l="1"/>
  <c r="F590" i="3"/>
  <c r="B590" i="3"/>
  <c r="C589" i="3" s="1"/>
  <c r="D589" i="3" s="1"/>
  <c r="B591" i="3" l="1"/>
  <c r="C590" i="3" s="1"/>
  <c r="D590" i="3" s="1"/>
  <c r="F591" i="3"/>
  <c r="A592" i="3"/>
  <c r="A593" i="3" l="1"/>
  <c r="F592" i="3"/>
  <c r="B592" i="3"/>
  <c r="C591" i="3" s="1"/>
  <c r="D591" i="3" s="1"/>
  <c r="A594" i="3" l="1"/>
  <c r="B593" i="3"/>
  <c r="C592" i="3" s="1"/>
  <c r="D592" i="3" s="1"/>
  <c r="F593" i="3"/>
  <c r="F594" i="3" l="1"/>
  <c r="B594" i="3"/>
  <c r="C593" i="3" s="1"/>
  <c r="D593" i="3" s="1"/>
  <c r="A595" i="3"/>
  <c r="A596" i="3" l="1"/>
  <c r="B595" i="3"/>
  <c r="C594" i="3" s="1"/>
  <c r="D594" i="3" s="1"/>
  <c r="F595" i="3"/>
  <c r="A597" i="3" l="1"/>
  <c r="B596" i="3"/>
  <c r="C595" i="3" s="1"/>
  <c r="D595" i="3" s="1"/>
  <c r="F596" i="3"/>
  <c r="A598" i="3" l="1"/>
  <c r="F597" i="3"/>
  <c r="B597" i="3"/>
  <c r="C596" i="3" s="1"/>
  <c r="D596" i="3" s="1"/>
  <c r="F598" i="3" l="1"/>
  <c r="B598" i="3"/>
  <c r="C597" i="3" s="1"/>
  <c r="D597" i="3" s="1"/>
  <c r="A599" i="3"/>
  <c r="F599" i="3" l="1"/>
  <c r="B599" i="3"/>
  <c r="C598" i="3" s="1"/>
  <c r="D598" i="3" s="1"/>
  <c r="A600" i="3"/>
  <c r="A601" i="3" l="1"/>
  <c r="F600" i="3"/>
  <c r="B600" i="3"/>
  <c r="C599" i="3" s="1"/>
  <c r="D599" i="3" s="1"/>
  <c r="A602" i="3" l="1"/>
  <c r="F601" i="3"/>
  <c r="B601" i="3"/>
  <c r="C600" i="3" s="1"/>
  <c r="D600" i="3" s="1"/>
  <c r="B602" i="3" l="1"/>
  <c r="C601" i="3" s="1"/>
  <c r="D601" i="3" s="1"/>
  <c r="F602" i="3"/>
  <c r="A603" i="3"/>
  <c r="B603" i="3" l="1"/>
  <c r="A604" i="3"/>
  <c r="F603" i="3"/>
  <c r="B604" i="3" l="1"/>
  <c r="C603" i="3" s="1"/>
  <c r="D603" i="3" s="1"/>
  <c r="A605" i="3"/>
  <c r="F604" i="3"/>
  <c r="C602" i="3"/>
  <c r="D602" i="3" s="1"/>
  <c r="A606" i="3" l="1"/>
  <c r="F605" i="3"/>
  <c r="B605" i="3"/>
  <c r="C604" i="3" s="1"/>
  <c r="D604" i="3" s="1"/>
  <c r="A607" i="3" l="1"/>
  <c r="F606" i="3"/>
  <c r="B606" i="3"/>
  <c r="C605" i="3" s="1"/>
  <c r="D605" i="3" s="1"/>
  <c r="A608" i="3" l="1"/>
  <c r="B607" i="3"/>
  <c r="C606" i="3" s="1"/>
  <c r="D606" i="3" s="1"/>
  <c r="F607" i="3"/>
  <c r="A609" i="3" l="1"/>
  <c r="F608" i="3"/>
  <c r="B608" i="3"/>
  <c r="C607" i="3" s="1"/>
  <c r="D607" i="3" s="1"/>
  <c r="F609" i="3" l="1"/>
  <c r="B609" i="3"/>
  <c r="C608" i="3" s="1"/>
  <c r="D608" i="3" s="1"/>
  <c r="A610" i="3"/>
  <c r="A611" i="3" l="1"/>
  <c r="F610" i="3"/>
  <c r="B610" i="3"/>
  <c r="C609" i="3" s="1"/>
  <c r="D609" i="3" s="1"/>
  <c r="A612" i="3" l="1"/>
  <c r="F611" i="3"/>
  <c r="B611" i="3"/>
  <c r="C610" i="3" s="1"/>
  <c r="D610" i="3" s="1"/>
  <c r="A613" i="3" l="1"/>
  <c r="F612" i="3"/>
  <c r="B612" i="3"/>
  <c r="C611" i="3" s="1"/>
  <c r="D611" i="3" s="1"/>
  <c r="F613" i="3" l="1"/>
  <c r="B613" i="3"/>
  <c r="C612" i="3" s="1"/>
  <c r="D612" i="3" s="1"/>
  <c r="A614" i="3"/>
  <c r="B614" i="3" l="1"/>
  <c r="C613" i="3" s="1"/>
  <c r="D613" i="3" s="1"/>
  <c r="A615" i="3"/>
  <c r="F614" i="3"/>
  <c r="F615" i="3" l="1"/>
  <c r="B615" i="3"/>
  <c r="C614" i="3" s="1"/>
  <c r="D614" i="3" s="1"/>
  <c r="A616" i="3"/>
  <c r="A617" i="3" l="1"/>
  <c r="F616" i="3"/>
  <c r="B616" i="3"/>
  <c r="C615" i="3" s="1"/>
  <c r="D615" i="3" s="1"/>
  <c r="F617" i="3" l="1"/>
  <c r="A618" i="3"/>
  <c r="B617" i="3"/>
  <c r="C616" i="3" s="1"/>
  <c r="D616" i="3" s="1"/>
  <c r="F618" i="3" l="1"/>
  <c r="B618" i="3"/>
  <c r="C617" i="3" s="1"/>
  <c r="D617" i="3" s="1"/>
  <c r="A619" i="3"/>
  <c r="B619" i="3" l="1"/>
  <c r="C618" i="3" s="1"/>
  <c r="D618" i="3" s="1"/>
  <c r="A620" i="3"/>
  <c r="F619" i="3"/>
  <c r="A621" i="3" l="1"/>
  <c r="F620" i="3"/>
  <c r="B620" i="3"/>
  <c r="C619" i="3" s="1"/>
  <c r="D619" i="3" s="1"/>
  <c r="A622" i="3" l="1"/>
  <c r="F621" i="3"/>
  <c r="B621" i="3"/>
  <c r="C620" i="3" s="1"/>
  <c r="D620" i="3" s="1"/>
  <c r="A623" i="3" l="1"/>
  <c r="B622" i="3"/>
  <c r="C621" i="3" s="1"/>
  <c r="D621" i="3" s="1"/>
  <c r="F622" i="3"/>
  <c r="A624" i="3" l="1"/>
  <c r="B623" i="3"/>
  <c r="C622" i="3" s="1"/>
  <c r="D622" i="3" s="1"/>
  <c r="F623" i="3"/>
  <c r="F624" i="3" l="1"/>
  <c r="B624" i="3"/>
  <c r="C623" i="3" s="1"/>
  <c r="D623" i="3" s="1"/>
  <c r="A625" i="3"/>
  <c r="A626" i="3" l="1"/>
  <c r="F625" i="3"/>
  <c r="B625" i="3"/>
  <c r="C624" i="3" s="1"/>
  <c r="D624" i="3" s="1"/>
  <c r="A627" i="3" l="1"/>
  <c r="B626" i="3"/>
  <c r="F626" i="3"/>
  <c r="C625" i="3" l="1"/>
  <c r="D625" i="3" s="1"/>
  <c r="A628" i="3"/>
  <c r="F627" i="3"/>
  <c r="B627" i="3"/>
  <c r="C626" i="3" s="1"/>
  <c r="D626" i="3" s="1"/>
  <c r="F628" i="3" l="1"/>
  <c r="B628" i="3"/>
  <c r="C627" i="3" s="1"/>
  <c r="D627" i="3" s="1"/>
  <c r="A629" i="3"/>
  <c r="A630" i="3" l="1"/>
  <c r="B629" i="3"/>
  <c r="C628" i="3" s="1"/>
  <c r="D628" i="3" s="1"/>
  <c r="F629" i="3"/>
  <c r="A631" i="3" l="1"/>
  <c r="B630" i="3"/>
  <c r="C629" i="3" s="1"/>
  <c r="D629" i="3" s="1"/>
  <c r="F630" i="3"/>
  <c r="A632" i="3" l="1"/>
  <c r="B631" i="3"/>
  <c r="C630" i="3" s="1"/>
  <c r="D630" i="3" s="1"/>
  <c r="F631" i="3"/>
  <c r="F632" i="3" l="1"/>
  <c r="B632" i="3"/>
  <c r="C631" i="3" s="1"/>
  <c r="D631" i="3" s="1"/>
  <c r="A633" i="3"/>
  <c r="A634" i="3" l="1"/>
  <c r="F633" i="3"/>
  <c r="B633" i="3"/>
  <c r="C632" i="3" s="1"/>
  <c r="D632" i="3" s="1"/>
  <c r="A635" i="3" l="1"/>
  <c r="F634" i="3"/>
  <c r="B634" i="3"/>
  <c r="C633" i="3" s="1"/>
  <c r="D633" i="3" s="1"/>
  <c r="A636" i="3" l="1"/>
  <c r="F635" i="3"/>
  <c r="B635" i="3"/>
  <c r="C634" i="3" s="1"/>
  <c r="D634" i="3" s="1"/>
  <c r="F636" i="3" l="1"/>
  <c r="B636" i="3"/>
  <c r="C635" i="3" s="1"/>
  <c r="D635" i="3" s="1"/>
  <c r="A637" i="3"/>
  <c r="A638" i="3" l="1"/>
  <c r="B637" i="3"/>
  <c r="C636" i="3" s="1"/>
  <c r="D636" i="3" s="1"/>
  <c r="F637" i="3"/>
  <c r="F638" i="3" l="1"/>
  <c r="A639" i="3"/>
  <c r="B638" i="3"/>
  <c r="C637" i="3" s="1"/>
  <c r="D637" i="3" s="1"/>
  <c r="A640" i="3" l="1"/>
  <c r="F639" i="3"/>
  <c r="B639" i="3"/>
  <c r="C638" i="3" s="1"/>
  <c r="D638" i="3" s="1"/>
  <c r="B640" i="3" l="1"/>
  <c r="C639" i="3" s="1"/>
  <c r="D639" i="3" s="1"/>
  <c r="A641" i="3"/>
  <c r="F640" i="3"/>
  <c r="A642" i="3" l="1"/>
  <c r="F641" i="3"/>
  <c r="B641" i="3"/>
  <c r="C640" i="3" s="1"/>
  <c r="D640" i="3" s="1"/>
  <c r="F642" i="3" l="1"/>
  <c r="A643" i="3"/>
  <c r="B642" i="3"/>
  <c r="C641" i="3" s="1"/>
  <c r="D641" i="3" s="1"/>
  <c r="A644" i="3" l="1"/>
  <c r="F643" i="3"/>
  <c r="B643" i="3"/>
  <c r="C642" i="3" s="1"/>
  <c r="D642" i="3" s="1"/>
  <c r="B644" i="3" l="1"/>
  <c r="C643" i="3" s="1"/>
  <c r="D643" i="3" s="1"/>
  <c r="F644" i="3"/>
  <c r="A645" i="3"/>
  <c r="F645" i="3" l="1"/>
  <c r="B645" i="3"/>
  <c r="C644" i="3" s="1"/>
  <c r="D644" i="3" s="1"/>
  <c r="A646" i="3"/>
  <c r="F646" i="3" l="1"/>
  <c r="B646" i="3"/>
  <c r="C645" i="3" s="1"/>
  <c r="D645" i="3" s="1"/>
  <c r="A647" i="3"/>
  <c r="A648" i="3" l="1"/>
  <c r="F647" i="3"/>
  <c r="B647" i="3"/>
  <c r="C646" i="3" s="1"/>
  <c r="D646" i="3" s="1"/>
  <c r="B648" i="3" l="1"/>
  <c r="C647" i="3" s="1"/>
  <c r="D647" i="3" s="1"/>
  <c r="F648" i="3"/>
  <c r="A649" i="3"/>
  <c r="A650" i="3" l="1"/>
  <c r="F649" i="3"/>
  <c r="B649" i="3"/>
  <c r="C648" i="3" s="1"/>
  <c r="D648" i="3" s="1"/>
  <c r="F650" i="3" l="1"/>
  <c r="A651" i="3"/>
  <c r="B650" i="3"/>
  <c r="C649" i="3" s="1"/>
  <c r="D649" i="3" s="1"/>
  <c r="A652" i="3" l="1"/>
  <c r="F651" i="3"/>
  <c r="B651" i="3"/>
  <c r="C650" i="3" s="1"/>
  <c r="D650" i="3" s="1"/>
  <c r="F652" i="3" l="1"/>
  <c r="A653" i="3"/>
  <c r="B652" i="3"/>
  <c r="C651" i="3" s="1"/>
  <c r="D651" i="3" s="1"/>
  <c r="F653" i="3" l="1"/>
  <c r="B653" i="3"/>
  <c r="C652" i="3" s="1"/>
  <c r="D652" i="3" s="1"/>
  <c r="A654" i="3"/>
  <c r="A655" i="3" l="1"/>
  <c r="B654" i="3"/>
  <c r="C653" i="3" s="1"/>
  <c r="D653" i="3" s="1"/>
  <c r="F654" i="3"/>
  <c r="F655" i="3" l="1"/>
  <c r="B655" i="3"/>
  <c r="C654" i="3" s="1"/>
  <c r="D654" i="3" s="1"/>
  <c r="A656" i="3"/>
  <c r="A657" i="3" l="1"/>
  <c r="B656" i="3"/>
  <c r="C655" i="3" s="1"/>
  <c r="D655" i="3" s="1"/>
  <c r="F656" i="3"/>
  <c r="A658" i="3" l="1"/>
  <c r="F657" i="3"/>
  <c r="B657" i="3"/>
  <c r="C656" i="3" s="1"/>
  <c r="D656" i="3" s="1"/>
  <c r="A659" i="3" l="1"/>
  <c r="F658" i="3"/>
  <c r="B658" i="3"/>
  <c r="C657" i="3" s="1"/>
  <c r="D657" i="3" s="1"/>
  <c r="F659" i="3" l="1"/>
  <c r="B659" i="3"/>
  <c r="C658" i="3" s="1"/>
  <c r="D658" i="3" s="1"/>
  <c r="A660" i="3"/>
  <c r="A661" i="3" l="1"/>
  <c r="F660" i="3"/>
  <c r="B660" i="3"/>
  <c r="C659" i="3" s="1"/>
  <c r="D659" i="3" s="1"/>
  <c r="A662" i="3" l="1"/>
  <c r="B661" i="3"/>
  <c r="C660" i="3" s="1"/>
  <c r="D660" i="3" s="1"/>
  <c r="F661" i="3"/>
  <c r="A663" i="3" l="1"/>
  <c r="F662" i="3"/>
  <c r="B662" i="3"/>
  <c r="C661" i="3" s="1"/>
  <c r="D661" i="3" s="1"/>
  <c r="B663" i="3" l="1"/>
  <c r="C662" i="3" s="1"/>
  <c r="D662" i="3" s="1"/>
  <c r="A664" i="3"/>
  <c r="F663" i="3"/>
  <c r="F664" i="3" l="1"/>
  <c r="A665" i="3"/>
  <c r="B664" i="3"/>
  <c r="C663" i="3" s="1"/>
  <c r="D663" i="3" s="1"/>
  <c r="B665" i="3" l="1"/>
  <c r="C664" i="3" s="1"/>
  <c r="D664" i="3" s="1"/>
  <c r="A666" i="3"/>
  <c r="F665" i="3"/>
  <c r="A667" i="3" l="1"/>
  <c r="F666" i="3"/>
  <c r="B666" i="3"/>
  <c r="C665" i="3" s="1"/>
  <c r="D665" i="3" s="1"/>
  <c r="A668" i="3" l="1"/>
  <c r="F667" i="3"/>
  <c r="B667" i="3"/>
  <c r="C666" i="3" s="1"/>
  <c r="D666" i="3" s="1"/>
  <c r="A669" i="3" l="1"/>
  <c r="B668" i="3"/>
  <c r="C667" i="3" s="1"/>
  <c r="D667" i="3" s="1"/>
  <c r="F668" i="3"/>
  <c r="B669" i="3" l="1"/>
  <c r="C668" i="3" s="1"/>
  <c r="D668" i="3" s="1"/>
  <c r="A670" i="3"/>
  <c r="F669" i="3"/>
  <c r="A671" i="3" l="1"/>
  <c r="F670" i="3"/>
  <c r="B670" i="3"/>
  <c r="C669" i="3" s="1"/>
  <c r="D669" i="3" s="1"/>
  <c r="B671" i="3" l="1"/>
  <c r="C670" i="3" s="1"/>
  <c r="D670" i="3" s="1"/>
  <c r="F671" i="3"/>
  <c r="A672" i="3"/>
  <c r="A673" i="3" l="1"/>
  <c r="F672" i="3"/>
  <c r="B672" i="3"/>
  <c r="C671" i="3" s="1"/>
  <c r="D671" i="3" s="1"/>
  <c r="B673" i="3" l="1"/>
  <c r="C672" i="3" s="1"/>
  <c r="D672" i="3" s="1"/>
  <c r="F673" i="3"/>
  <c r="A674" i="3"/>
  <c r="A675" i="3" l="1"/>
  <c r="F674" i="3"/>
  <c r="B674" i="3"/>
  <c r="C673" i="3" s="1"/>
  <c r="D673" i="3" s="1"/>
  <c r="B675" i="3" l="1"/>
  <c r="C674" i="3" s="1"/>
  <c r="D674" i="3" s="1"/>
  <c r="A676" i="3"/>
  <c r="F675" i="3"/>
  <c r="A677" i="3" l="1"/>
  <c r="F676" i="3"/>
  <c r="B676" i="3"/>
  <c r="C675" i="3" s="1"/>
  <c r="D675" i="3" s="1"/>
  <c r="A678" i="3" l="1"/>
  <c r="B677" i="3"/>
  <c r="C676" i="3" s="1"/>
  <c r="D676" i="3" s="1"/>
  <c r="F677" i="3"/>
  <c r="A679" i="3" l="1"/>
  <c r="F678" i="3"/>
  <c r="B678" i="3"/>
  <c r="C677" i="3" s="1"/>
  <c r="D677" i="3" s="1"/>
  <c r="A680" i="3" l="1"/>
  <c r="F679" i="3"/>
  <c r="B679" i="3"/>
  <c r="C678" i="3" s="1"/>
  <c r="D678" i="3" s="1"/>
  <c r="A681" i="3" l="1"/>
  <c r="F680" i="3"/>
  <c r="B680" i="3"/>
  <c r="C679" i="3" s="1"/>
  <c r="D679" i="3" s="1"/>
  <c r="A682" i="3" l="1"/>
  <c r="B681" i="3"/>
  <c r="C680" i="3" s="1"/>
  <c r="D680" i="3" s="1"/>
  <c r="F681" i="3"/>
  <c r="A683" i="3" l="1"/>
  <c r="F682" i="3"/>
  <c r="B682" i="3"/>
  <c r="C681" i="3" s="1"/>
  <c r="D681" i="3" s="1"/>
  <c r="A684" i="3" l="1"/>
  <c r="B683" i="3"/>
  <c r="C682" i="3" s="1"/>
  <c r="D682" i="3" s="1"/>
  <c r="F683" i="3"/>
  <c r="A685" i="3" l="1"/>
  <c r="B684" i="3"/>
  <c r="C683" i="3" s="1"/>
  <c r="D683" i="3" s="1"/>
  <c r="F684" i="3"/>
  <c r="A686" i="3" l="1"/>
  <c r="F685" i="3"/>
  <c r="B685" i="3"/>
  <c r="C684" i="3" s="1"/>
  <c r="D684" i="3" s="1"/>
  <c r="F686" i="3" l="1"/>
  <c r="B686" i="3"/>
  <c r="C685" i="3" s="1"/>
  <c r="D685" i="3" s="1"/>
  <c r="A687" i="3"/>
  <c r="A688" i="3" l="1"/>
  <c r="F687" i="3"/>
  <c r="B687" i="3"/>
  <c r="C686" i="3" s="1"/>
  <c r="D686" i="3" s="1"/>
  <c r="F688" i="3" l="1"/>
  <c r="A689" i="3"/>
  <c r="B688" i="3"/>
  <c r="C687" i="3" s="1"/>
  <c r="D687" i="3" s="1"/>
  <c r="A690" i="3" l="1"/>
  <c r="F689" i="3"/>
  <c r="B689" i="3"/>
  <c r="C688" i="3" s="1"/>
  <c r="D688" i="3" s="1"/>
  <c r="B690" i="3" l="1"/>
  <c r="C689" i="3" s="1"/>
  <c r="D689" i="3" s="1"/>
  <c r="A691" i="3"/>
  <c r="F690" i="3"/>
  <c r="A692" i="3" l="1"/>
  <c r="F691" i="3"/>
  <c r="B691" i="3"/>
  <c r="C690" i="3" s="1"/>
  <c r="D690" i="3" s="1"/>
  <c r="B692" i="3" l="1"/>
  <c r="C691" i="3" s="1"/>
  <c r="D691" i="3" s="1"/>
  <c r="A693" i="3"/>
  <c r="F692" i="3"/>
  <c r="A694" i="3" l="1"/>
  <c r="F693" i="3"/>
  <c r="B693" i="3"/>
  <c r="C692" i="3" s="1"/>
  <c r="D692" i="3" s="1"/>
  <c r="B694" i="3" l="1"/>
  <c r="C693" i="3" s="1"/>
  <c r="D693" i="3" s="1"/>
  <c r="A695" i="3"/>
  <c r="F694" i="3"/>
  <c r="A696" i="3" l="1"/>
  <c r="F695" i="3"/>
  <c r="B695" i="3"/>
  <c r="C694" i="3" s="1"/>
  <c r="D694" i="3" s="1"/>
  <c r="A697" i="3" l="1"/>
  <c r="F696" i="3"/>
  <c r="B696" i="3"/>
  <c r="C695" i="3" s="1"/>
  <c r="D695" i="3" s="1"/>
  <c r="A698" i="3" l="1"/>
  <c r="F697" i="3"/>
  <c r="B697" i="3"/>
  <c r="C696" i="3" s="1"/>
  <c r="D696" i="3" s="1"/>
  <c r="A699" i="3" l="1"/>
  <c r="F698" i="3"/>
  <c r="B698" i="3"/>
  <c r="C697" i="3" s="1"/>
  <c r="D697" i="3" s="1"/>
  <c r="A700" i="3" l="1"/>
  <c r="B699" i="3"/>
  <c r="C698" i="3" s="1"/>
  <c r="D698" i="3" s="1"/>
  <c r="F699" i="3"/>
  <c r="A701" i="3" l="1"/>
  <c r="F700" i="3"/>
  <c r="B700" i="3"/>
  <c r="C699" i="3" s="1"/>
  <c r="D699" i="3" s="1"/>
  <c r="F701" i="3" l="1"/>
  <c r="B701" i="3"/>
  <c r="C700" i="3" s="1"/>
  <c r="D700" i="3" s="1"/>
  <c r="A702" i="3"/>
  <c r="A703" i="3" l="1"/>
  <c r="B702" i="3"/>
  <c r="C701" i="3" s="1"/>
  <c r="D701" i="3" s="1"/>
  <c r="F702" i="3"/>
  <c r="F703" i="3" l="1"/>
  <c r="B703" i="3"/>
  <c r="C702" i="3" s="1"/>
  <c r="D702" i="3" s="1"/>
  <c r="A704" i="3"/>
  <c r="A705" i="3" l="1"/>
  <c r="F704" i="3"/>
  <c r="B704" i="3"/>
  <c r="C703" i="3" s="1"/>
  <c r="D703" i="3" s="1"/>
  <c r="F705" i="3" l="1"/>
  <c r="B705" i="3"/>
  <c r="C704" i="3" s="1"/>
  <c r="D704" i="3" s="1"/>
  <c r="A706" i="3"/>
  <c r="A707" i="3" l="1"/>
  <c r="F706" i="3"/>
  <c r="B706" i="3"/>
  <c r="C705" i="3" s="1"/>
  <c r="D705" i="3" s="1"/>
  <c r="A708" i="3" l="1"/>
  <c r="B707" i="3"/>
  <c r="F707" i="3"/>
  <c r="C706" i="3" l="1"/>
  <c r="D706" i="3" s="1"/>
  <c r="A709" i="3"/>
  <c r="F708" i="3"/>
  <c r="B708" i="3"/>
  <c r="C707" i="3" s="1"/>
  <c r="D707" i="3" s="1"/>
  <c r="B709" i="3" l="1"/>
  <c r="C708" i="3" s="1"/>
  <c r="D708" i="3" s="1"/>
  <c r="A710" i="3"/>
  <c r="F709" i="3"/>
  <c r="F710" i="3" l="1"/>
  <c r="B710" i="3"/>
  <c r="A711" i="3"/>
  <c r="A712" i="3" l="1"/>
  <c r="F711" i="3"/>
  <c r="B711" i="3"/>
  <c r="C710" i="3" s="1"/>
  <c r="D710" i="3" s="1"/>
  <c r="C709" i="3"/>
  <c r="D709" i="3" s="1"/>
  <c r="B712" i="3" l="1"/>
  <c r="C711" i="3" s="1"/>
  <c r="D711" i="3" s="1"/>
  <c r="A713" i="3"/>
  <c r="F712" i="3"/>
  <c r="A714" i="3" l="1"/>
  <c r="B713" i="3"/>
  <c r="C712" i="3" s="1"/>
  <c r="D712" i="3" s="1"/>
  <c r="F713" i="3"/>
  <c r="B714" i="3" l="1"/>
  <c r="C713" i="3" s="1"/>
  <c r="D713" i="3" s="1"/>
  <c r="A715" i="3"/>
  <c r="F714" i="3"/>
  <c r="A716" i="3" l="1"/>
  <c r="F715" i="3"/>
  <c r="B715" i="3"/>
  <c r="C714" i="3" s="1"/>
  <c r="D714" i="3" s="1"/>
  <c r="B716" i="3" l="1"/>
  <c r="C715" i="3" s="1"/>
  <c r="D715" i="3" s="1"/>
  <c r="F716" i="3"/>
  <c r="A717" i="3"/>
  <c r="A718" i="3" l="1"/>
  <c r="F717" i="3"/>
  <c r="B717" i="3"/>
  <c r="C716" i="3" s="1"/>
  <c r="D716" i="3" s="1"/>
  <c r="A719" i="3" l="1"/>
  <c r="F718" i="3"/>
  <c r="B718" i="3"/>
  <c r="C717" i="3" s="1"/>
  <c r="D717" i="3" s="1"/>
  <c r="A720" i="3" l="1"/>
  <c r="F719" i="3"/>
  <c r="B719" i="3"/>
  <c r="C718" i="3" s="1"/>
  <c r="D718" i="3" s="1"/>
  <c r="F720" i="3" l="1"/>
  <c r="B720" i="3"/>
  <c r="C719" i="3" s="1"/>
  <c r="D719" i="3" s="1"/>
  <c r="A721" i="3"/>
  <c r="F721" i="3" l="1"/>
  <c r="A722" i="3"/>
  <c r="B721" i="3"/>
  <c r="C722" i="3" l="1"/>
  <c r="D722" i="3" s="1"/>
  <c r="C720" i="3"/>
  <c r="D720" i="3" s="1"/>
  <c r="F722" i="3"/>
  <c r="B722" i="3"/>
  <c r="C721" i="3" s="1"/>
  <c r="D721" i="3" s="1"/>
  <c r="J2" i="3" l="1"/>
  <c r="I2" i="3"/>
  <c r="K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F690008-EC8F-4E83-B7BE-4AF0A897D41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sharedStrings.xml><?xml version="1.0" encoding="utf-8"?>
<sst xmlns="http://schemas.openxmlformats.org/spreadsheetml/2006/main" count="217" uniqueCount="145">
  <si>
    <t>SuperFlow SF-110 Test Data</t>
  </si>
  <si>
    <t>Test Description:</t>
  </si>
  <si>
    <t>Test Number</t>
  </si>
  <si>
    <t>Head Description:</t>
  </si>
  <si>
    <t>2 Litre Duratec</t>
  </si>
  <si>
    <t>Serial Number</t>
  </si>
  <si>
    <t>Intake Valve:</t>
  </si>
  <si>
    <t>Valve Seat Angle</t>
  </si>
  <si>
    <t>Degrees</t>
  </si>
  <si>
    <t>Intake Port:</t>
  </si>
  <si>
    <t>Port Volume</t>
  </si>
  <si>
    <t>cc</t>
  </si>
  <si>
    <t>Radiused Inlet:</t>
  </si>
  <si>
    <t>Port Length</t>
  </si>
  <si>
    <t>m</t>
  </si>
  <si>
    <t>Exhaust Valve:</t>
  </si>
  <si>
    <t>Exhaust Seat Angle</t>
  </si>
  <si>
    <t>Intake Manifold:</t>
  </si>
  <si>
    <t>Runner Length</t>
  </si>
  <si>
    <t>Cylinder Bore:</t>
  </si>
  <si>
    <t>Stroke</t>
  </si>
  <si>
    <t>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</si>
  <si>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</si>
  <si>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</si>
  <si>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</si>
  <si>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</si>
  <si>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</si>
  <si>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</si>
  <si>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</si>
  <si>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</si>
  <si>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</si>
  <si>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</si>
  <si>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</si>
  <si>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</si>
  <si>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</si>
  <si>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</si>
  <si>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</si>
  <si>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</si>
  <si>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</si>
  <si>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</si>
  <si>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</si>
  <si>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</si>
  <si>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</si>
  <si>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</si>
  <si>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</si>
  <si>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</si>
  <si>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</si>
  <si>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</si>
  <si>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</si>
  <si>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</si>
  <si>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</si>
  <si>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</si>
  <si>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</si>
  <si>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</si>
  <si>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</si>
  <si>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</si>
  <si>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</si>
  <si>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</si>
  <si>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</si>
  <si>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</si>
  <si>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</si>
  <si>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</si>
  <si>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</si>
  <si>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</si>
  <si>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Exhaust</t>
  </si>
  <si>
    <t>Inlet</t>
  </si>
  <si>
    <t>Start at BDC (CW)</t>
  </si>
  <si>
    <t>Part</t>
  </si>
  <si>
    <t>RPM</t>
  </si>
  <si>
    <t>Piston Velocity</t>
  </si>
  <si>
    <t>Date</t>
  </si>
  <si>
    <t>Degree</t>
  </si>
  <si>
    <t>Rise</t>
  </si>
  <si>
    <t>Weight</t>
  </si>
  <si>
    <t>m/s</t>
  </si>
  <si>
    <t>Air Tempreture</t>
  </si>
  <si>
    <r>
      <t>14</t>
    </r>
    <r>
      <rPr>
        <sz val="11"/>
        <color theme="1"/>
        <rFont val="Aptos Narrow"/>
        <family val="2"/>
      </rPr>
      <t>°C</t>
    </r>
  </si>
  <si>
    <t>(mm)</t>
  </si>
  <si>
    <t>(g)</t>
  </si>
  <si>
    <t>Air Pressure</t>
  </si>
  <si>
    <t>1002 mb</t>
  </si>
  <si>
    <t>Air Density</t>
  </si>
  <si>
    <r>
      <t>1.209024 kg/m</t>
    </r>
    <r>
      <rPr>
        <sz val="11"/>
        <color theme="1"/>
        <rFont val="Aptos Narrow"/>
        <family val="2"/>
      </rPr>
      <t>³</t>
    </r>
  </si>
  <si>
    <t>Cam Shaft</t>
  </si>
  <si>
    <t>Humidity</t>
  </si>
  <si>
    <t>89-91%</t>
  </si>
  <si>
    <t>Valves</t>
  </si>
  <si>
    <t>Valve springs</t>
  </si>
  <si>
    <t>Retainers</t>
  </si>
  <si>
    <t>Buckets/followers</t>
  </si>
  <si>
    <t>Bore</t>
  </si>
  <si>
    <t>Recommended RPM</t>
  </si>
  <si>
    <t>Max RPM</t>
  </si>
  <si>
    <t xml:space="preserve">crank angle </t>
  </si>
  <si>
    <t>degrees in radian</t>
  </si>
  <si>
    <t>con rod length</t>
  </si>
  <si>
    <t>piston postion (MM)</t>
  </si>
  <si>
    <t>intake velocity</t>
  </si>
  <si>
    <t>Intake Acceleration</t>
  </si>
  <si>
    <t>Exhaust Acceleration</t>
  </si>
  <si>
    <t xml:space="preserve">intake jerk </t>
  </si>
  <si>
    <t>exhuast jerk</t>
  </si>
  <si>
    <t>Exhaust Rise</t>
  </si>
  <si>
    <t>Intake Rise</t>
  </si>
  <si>
    <t xml:space="preserve">exhaust velocity </t>
  </si>
  <si>
    <t>crank angle (°)</t>
  </si>
  <si>
    <t xml:space="preserve">Intake </t>
  </si>
  <si>
    <t xml:space="preserve">Exhaust </t>
  </si>
  <si>
    <t xml:space="preserve">Flow </t>
  </si>
  <si>
    <t>valve</t>
  </si>
  <si>
    <t>intake flow(m3/s)</t>
  </si>
  <si>
    <t>exhuast flow (m3/s)</t>
  </si>
  <si>
    <t>curtian area</t>
  </si>
  <si>
    <t>A (intake)</t>
  </si>
  <si>
    <t>A (exhaust)</t>
  </si>
  <si>
    <t>curtian area(m2)</t>
  </si>
  <si>
    <t>intake valve lift</t>
  </si>
  <si>
    <t>exhaust valve lift</t>
  </si>
  <si>
    <t>Intake flow / area (L/s·cm²)</t>
  </si>
  <si>
    <t>Exhaust flow / area (L/s·cm²)</t>
  </si>
  <si>
    <t>Intake valve lift</t>
  </si>
  <si>
    <t>Exhaust valve lift</t>
  </si>
  <si>
    <t xml:space="preserve">cf intake </t>
  </si>
  <si>
    <t>Cf intake</t>
  </si>
  <si>
    <t>Cf exhaust</t>
  </si>
  <si>
    <t>cf exhasut</t>
  </si>
  <si>
    <t>cf intake</t>
  </si>
  <si>
    <t>a</t>
  </si>
  <si>
    <t>b</t>
  </si>
  <si>
    <t>intake 1/4 dia</t>
  </si>
  <si>
    <t>exhaust  1/4</t>
  </si>
  <si>
    <t>¼ Intake Diameter</t>
  </si>
  <si>
    <t>¼ Exhaust Diameter</t>
  </si>
  <si>
    <t>connecting rod length</t>
  </si>
  <si>
    <t>crank radius</t>
  </si>
  <si>
    <t>41.55mm</t>
  </si>
  <si>
    <t>rpm</t>
  </si>
  <si>
    <t>Piston Velocity m/s</t>
  </si>
  <si>
    <t>dX/dθ (mm/deg)</t>
  </si>
  <si>
    <t>velocity (m/s)</t>
  </si>
  <si>
    <t>stroke(m)</t>
  </si>
  <si>
    <t xml:space="preserve"> Max vel (m/s)</t>
  </si>
  <si>
    <t>Min vel (m/s)</t>
  </si>
  <si>
    <t>Peak speed (m/s)</t>
  </si>
  <si>
    <t>compression ratio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</si>
</sst>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9" x14ac:knownFonts="1">
    <font>
      <sz val="11"/>
      <color theme="1"/>
      <name val="Calibri"/>
      <family val="2"/>
      <scheme val="minor"/>
    </font>
    <font>
      <sz val="11"/>
      <color theme="0"/>
      <name val="Calibri"/>
      <family val="2"/>
      <scheme val="minor"/>
    </font>
    <font>
      <i/>
      <sz val="11"/>
      <color theme="1"/>
      <name val="Calibri"/>
      <family val="2"/>
      <scheme val="minor"/>
    </font>
    <font>
      <i/>
      <sz val="8"/>
      <color theme="1"/>
      <name val="Calibri"/>
      <family val="2"/>
      <scheme val="minor"/>
    </font>
    <font>
      <b/>
      <i/>
      <sz val="11"/>
      <color theme="1"/>
      <name val="Calibri"/>
      <family val="2"/>
      <scheme val="minor"/>
    </font>
    <font>
      <sz val="11"/>
      <color theme="1"/>
      <name val="Aptos Narrow"/>
      <family val="2"/>
    </font>
    <font>
      <sz val="8"/>
      <name val="Calibri"/>
      <family val="2"/>
      <scheme val="minor"/>
    </font>
    <font>
      <b/>
      <sz val="11"/>
      <color theme="1"/>
      <name val="Calibri"/>
      <family val="2"/>
      <scheme val="minor"/>
    </font>
    <font>
      <b/>
      <sz val="13.5"/>
      <color theme="1"/>
      <name val="Calibri"/>
      <family val="2"/>
      <scheme val="minor"/>
    </font>
  </fonts>
  <fills count="8">
    <fill>
      <patternFill patternType="none"/>
    </fill>
    <fill>
      <patternFill patternType="gray125"/>
    </fill>
    <fill>
      <patternFill patternType="solid">
        <fgColor theme="1"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FF00"/>
        <bgColor indexed="64"/>
      </patternFill>
    </fill>
    <fill>
      <patternFill patternType="solid">
        <fgColor rgb="FFC00000"/>
        <bgColor indexed="64"/>
      </patternFill>
    </fill>
  </fills>
  <borders count="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32">
    <xf numFmtId="0" fontId="0" fillId="0" borderId="0" xfId="0"/>
    <xf numFmtId="0" fontId="0" fillId="3" borderId="4"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 fillId="3" borderId="0" xfId="0" applyFont="1" applyFill="1"/>
    <xf numFmtId="0" fontId="0" fillId="3" borderId="0" xfId="0" applyFill="1"/>
    <xf numFmtId="0" fontId="0" fillId="3" borderId="5" xfId="0" applyFill="1" applyBorder="1"/>
    <xf numFmtId="0" fontId="0" fillId="0" borderId="22" xfId="0" applyBorder="1"/>
    <xf numFmtId="0" fontId="0" fillId="0" borderId="23" xfId="0" applyBorder="1"/>
    <xf numFmtId="0" fontId="0" fillId="3" borderId="25" xfId="0" applyFill="1" applyBorder="1"/>
    <xf numFmtId="0" fontId="0" fillId="3" borderId="28" xfId="0" applyFill="1" applyBorder="1"/>
    <xf numFmtId="0" fontId="0" fillId="4" borderId="24" xfId="0" applyFill="1" applyBorder="1"/>
    <xf numFmtId="0" fontId="0" fillId="4" borderId="26" xfId="0" applyFill="1" applyBorder="1"/>
    <xf numFmtId="0" fontId="0" fillId="4" borderId="27" xfId="0" applyFill="1" applyBorder="1"/>
    <xf numFmtId="0" fontId="2" fillId="4" borderId="0" xfId="0" applyFont="1" applyFill="1"/>
    <xf numFmtId="0" fontId="2" fillId="4" borderId="7" xfId="0" applyFont="1" applyFill="1" applyBorder="1"/>
    <xf numFmtId="0" fontId="0" fillId="4" borderId="1" xfId="0" applyFill="1" applyBorder="1"/>
    <xf numFmtId="0" fontId="2" fillId="4" borderId="2" xfId="0" applyFont="1" applyFill="1" applyBorder="1" applyAlignment="1">
      <alignment horizontal="right"/>
    </xf>
    <xf numFmtId="0" fontId="0" fillId="4" borderId="4" xfId="0" applyFill="1" applyBorder="1"/>
    <xf numFmtId="0" fontId="2" fillId="4" borderId="0" xfId="0" applyFont="1" applyFill="1" applyAlignment="1">
      <alignment horizontal="right"/>
    </xf>
    <xf numFmtId="0" fontId="0" fillId="4" borderId="6" xfId="0" applyFill="1" applyBorder="1"/>
    <xf numFmtId="0" fontId="2" fillId="4" borderId="7" xfId="0" applyFont="1" applyFill="1" applyBorder="1" applyAlignment="1">
      <alignment horizontal="right"/>
    </xf>
    <xf numFmtId="0" fontId="0" fillId="0" borderId="29" xfId="0" applyBorder="1"/>
    <xf numFmtId="0" fontId="0" fillId="2" borderId="1" xfId="0" applyFill="1" applyBorder="1"/>
    <xf numFmtId="0" fontId="0" fillId="2" borderId="2" xfId="0" applyFill="1" applyBorder="1"/>
    <xf numFmtId="0" fontId="1" fillId="2" borderId="2" xfId="0" applyFont="1" applyFill="1" applyBorder="1" applyAlignment="1">
      <alignment horizontal="center"/>
    </xf>
    <xf numFmtId="0" fontId="0" fillId="2" borderId="3" xfId="0" applyFill="1" applyBorder="1"/>
    <xf numFmtId="0" fontId="1" fillId="2" borderId="2" xfId="0" applyFont="1" applyFill="1" applyBorder="1"/>
    <xf numFmtId="0" fontId="2" fillId="4" borderId="5" xfId="0" applyFont="1" applyFill="1" applyBorder="1"/>
    <xf numFmtId="0" fontId="0" fillId="0" borderId="30" xfId="0" applyBorder="1"/>
    <xf numFmtId="0" fontId="2" fillId="4" borderId="8" xfId="0" applyFont="1" applyFill="1" applyBorder="1"/>
    <xf numFmtId="0" fontId="3" fillId="3" borderId="0" xfId="0" applyFont="1" applyFill="1" applyAlignment="1">
      <alignment horizontal="right"/>
    </xf>
    <xf numFmtId="0" fontId="0" fillId="2" borderId="19" xfId="0" applyFill="1" applyBorder="1"/>
    <xf numFmtId="0" fontId="0" fillId="5" borderId="18" xfId="0" applyFill="1" applyBorder="1"/>
    <xf numFmtId="0" fontId="1" fillId="5" borderId="18" xfId="0" applyFont="1" applyFill="1" applyBorder="1"/>
    <xf numFmtId="0" fontId="0" fillId="2" borderId="18" xfId="0" applyFill="1" applyBorder="1"/>
    <xf numFmtId="0" fontId="1" fillId="2" borderId="18" xfId="0" applyFont="1" applyFill="1" applyBorder="1" applyAlignment="1">
      <alignment horizontal="center"/>
    </xf>
    <xf numFmtId="0" fontId="0" fillId="2" borderId="20" xfId="0" applyFill="1" applyBorder="1"/>
    <xf numFmtId="0" fontId="0" fillId="0" borderId="21" xfId="0" applyBorder="1"/>
    <xf numFmtId="0" fontId="0" fillId="0" borderId="36" xfId="0" applyBorder="1"/>
    <xf numFmtId="0" fontId="4" fillId="3" borderId="0" xfId="0" applyFont="1" applyFill="1" applyAlignment="1">
      <alignment horizontal="right"/>
    </xf>
    <xf numFmtId="0" fontId="2" fillId="3" borderId="0" xfId="0" applyFont="1" applyFill="1" applyAlignment="1">
      <alignment horizontal="right"/>
    </xf>
    <xf numFmtId="0" fontId="2" fillId="3" borderId="37" xfId="0" applyFont="1" applyFill="1" applyBorder="1"/>
    <xf numFmtId="0" fontId="2" fillId="3" borderId="13" xfId="0" applyFont="1" applyFill="1" applyBorder="1"/>
    <xf numFmtId="164" fontId="3" fillId="3" borderId="0" xfId="0" applyNumberFormat="1" applyFont="1" applyFill="1"/>
    <xf numFmtId="0" fontId="2" fillId="4" borderId="3" xfId="0" applyFont="1" applyFill="1" applyBorder="1" applyAlignment="1">
      <alignment horizontal="right"/>
    </xf>
    <xf numFmtId="0" fontId="2" fillId="4" borderId="31" xfId="0" applyFont="1" applyFill="1" applyBorder="1"/>
    <xf numFmtId="0" fontId="2" fillId="4" borderId="32" xfId="0" applyFont="1" applyFill="1" applyBorder="1"/>
    <xf numFmtId="0" fontId="2" fillId="4" borderId="34" xfId="0" applyFont="1" applyFill="1" applyBorder="1"/>
    <xf numFmtId="0" fontId="2" fillId="4" borderId="29" xfId="0" applyFont="1" applyFill="1" applyBorder="1"/>
    <xf numFmtId="0" fontId="2" fillId="4" borderId="30" xfId="0" applyFont="1" applyFill="1" applyBorder="1"/>
    <xf numFmtId="0" fontId="2" fillId="4" borderId="33" xfId="0" applyFont="1" applyFill="1" applyBorder="1"/>
    <xf numFmtId="0" fontId="0" fillId="3" borderId="29" xfId="0" applyFill="1" applyBorder="1"/>
    <xf numFmtId="0" fontId="2" fillId="4" borderId="39" xfId="0" applyFont="1" applyFill="1" applyBorder="1"/>
    <xf numFmtId="0" fontId="2" fillId="4" borderId="40" xfId="0" applyFont="1" applyFill="1" applyBorder="1"/>
    <xf numFmtId="0" fontId="0" fillId="3" borderId="34" xfId="0" applyFill="1" applyBorder="1"/>
    <xf numFmtId="0" fontId="0" fillId="3" borderId="35" xfId="0" applyFill="1" applyBorder="1"/>
    <xf numFmtId="0" fontId="0" fillId="3" borderId="30" xfId="0" applyFill="1" applyBorder="1"/>
    <xf numFmtId="0" fontId="2" fillId="3" borderId="36" xfId="0" applyFont="1" applyFill="1" applyBorder="1"/>
    <xf numFmtId="0" fontId="2" fillId="0" borderId="29" xfId="0" applyFont="1" applyBorder="1"/>
    <xf numFmtId="0" fontId="2" fillId="0" borderId="33" xfId="0" applyFont="1" applyBorder="1"/>
    <xf numFmtId="0" fontId="0" fillId="4" borderId="5" xfId="0" applyFill="1" applyBorder="1"/>
    <xf numFmtId="0" fontId="0" fillId="4" borderId="8" xfId="0" applyFill="1" applyBorder="1"/>
    <xf numFmtId="0" fontId="2" fillId="4" borderId="3" xfId="0" applyFont="1" applyFill="1" applyBorder="1"/>
    <xf numFmtId="0" fontId="0" fillId="4" borderId="38" xfId="0" applyFill="1" applyBorder="1" applyAlignment="1">
      <alignment horizontal="center"/>
    </xf>
    <xf numFmtId="0" fontId="0" fillId="4" borderId="39" xfId="0" applyFill="1" applyBorder="1" applyAlignment="1">
      <alignment horizontal="center"/>
    </xf>
    <xf numFmtId="0" fontId="0" fillId="4" borderId="41" xfId="0" applyFill="1" applyBorder="1" applyAlignment="1">
      <alignment horizontal="center"/>
    </xf>
    <xf numFmtId="0" fontId="0" fillId="3" borderId="42" xfId="0" applyFill="1" applyBorder="1"/>
    <xf numFmtId="0" fontId="0" fillId="3" borderId="43" xfId="0" applyFill="1" applyBorder="1"/>
    <xf numFmtId="0" fontId="2" fillId="4" borderId="44" xfId="0" applyFont="1" applyFill="1" applyBorder="1"/>
    <xf numFmtId="2" fontId="2" fillId="4" borderId="38" xfId="0" applyNumberFormat="1" applyFont="1" applyFill="1" applyBorder="1"/>
    <xf numFmtId="2" fontId="2" fillId="4" borderId="39" xfId="0" applyNumberFormat="1" applyFont="1" applyFill="1" applyBorder="1"/>
    <xf numFmtId="0" fontId="0" fillId="0" borderId="34" xfId="0" applyBorder="1"/>
    <xf numFmtId="0" fontId="0" fillId="0" borderId="35" xfId="0" applyBorder="1"/>
    <xf numFmtId="0" fontId="2" fillId="4" borderId="35" xfId="0" applyFont="1" applyFill="1" applyBorder="1"/>
    <xf numFmtId="0" fontId="0" fillId="0" borderId="0" xfId="0" applyAlignment="1">
      <alignment horizontal="center"/>
    </xf>
    <xf numFmtId="0" fontId="0" fillId="6" borderId="0" xfId="0" applyFill="1"/>
    <xf numFmtId="0" fontId="0" fillId="0" borderId="0" xfId="0" applyAlignment="1">
      <alignment wrapText="1"/>
    </xf>
    <xf numFmtId="0" fontId="8" fillId="0" borderId="0" xfId="0" applyFont="1" applyAlignment="1">
      <alignment vertical="center"/>
    </xf>
    <xf numFmtId="0" fontId="7" fillId="0" borderId="0" xfId="0" applyFont="1" applyAlignment="1">
      <alignment horizontal="center" vertical="center" wrapText="1"/>
    </xf>
    <xf numFmtId="0" fontId="0" fillId="0" borderId="0" xfId="0" applyAlignment="1">
      <alignment vertical="center" wrapText="1"/>
    </xf>
    <xf numFmtId="0" fontId="0" fillId="7" borderId="0" xfId="0" applyFill="1"/>
    <xf numFmtId="0" fontId="0" fillId="4" borderId="29" xfId="0" applyFill="1" applyBorder="1" applyAlignment="1">
      <alignment horizontal="center"/>
    </xf>
    <xf numFmtId="0" fontId="0" fillId="3" borderId="29" xfId="0" applyFill="1" applyBorder="1" applyAlignment="1">
      <alignment horizontal="center"/>
    </xf>
    <xf numFmtId="0" fontId="0" fillId="4" borderId="42" xfId="0" applyFill="1" applyBorder="1" applyAlignment="1">
      <alignment horizontal="center" wrapText="1"/>
    </xf>
    <xf numFmtId="0" fontId="0" fillId="4" borderId="46" xfId="0" applyFill="1" applyBorder="1" applyAlignment="1">
      <alignment horizontal="center" wrapText="1"/>
    </xf>
    <xf numFmtId="0" fontId="0" fillId="3" borderId="42" xfId="0" applyFill="1" applyBorder="1" applyAlignment="1">
      <alignment horizontal="center"/>
    </xf>
    <xf numFmtId="0" fontId="0" fillId="3" borderId="46" xfId="0" applyFill="1" applyBorder="1" applyAlignment="1">
      <alignment horizontal="center"/>
    </xf>
    <xf numFmtId="0" fontId="0" fillId="4" borderId="29" xfId="0" applyFill="1" applyBorder="1" applyAlignment="1">
      <alignment horizontal="center" wrapText="1"/>
    </xf>
    <xf numFmtId="0" fontId="0" fillId="3" borderId="13" xfId="0" applyFill="1" applyBorder="1" applyAlignment="1">
      <alignment horizontal="center"/>
    </xf>
    <xf numFmtId="0" fontId="0" fillId="4" borderId="42" xfId="0" applyFill="1" applyBorder="1" applyAlignment="1">
      <alignment horizontal="center"/>
    </xf>
    <xf numFmtId="0" fontId="0" fillId="4" borderId="46" xfId="0" applyFill="1" applyBorder="1" applyAlignment="1">
      <alignment horizontal="center"/>
    </xf>
    <xf numFmtId="0" fontId="0" fillId="4" borderId="24" xfId="0" applyFill="1" applyBorder="1" applyAlignment="1">
      <alignment horizontal="center" vertical="center"/>
    </xf>
    <xf numFmtId="0" fontId="0" fillId="4" borderId="45" xfId="0" applyFill="1" applyBorder="1" applyAlignment="1">
      <alignment horizontal="center" vertical="center"/>
    </xf>
    <xf numFmtId="0" fontId="0" fillId="4" borderId="26" xfId="0" applyFill="1" applyBorder="1" applyAlignment="1">
      <alignment horizontal="center" vertical="center"/>
    </xf>
    <xf numFmtId="0" fontId="0" fillId="4" borderId="47" xfId="0" applyFill="1" applyBorder="1" applyAlignment="1">
      <alignment horizontal="center" vertical="center"/>
    </xf>
    <xf numFmtId="0" fontId="0" fillId="4" borderId="27" xfId="0" applyFill="1" applyBorder="1" applyAlignment="1">
      <alignment horizontal="center" vertical="center"/>
    </xf>
    <xf numFmtId="0" fontId="0" fillId="4" borderId="48" xfId="0" applyFill="1" applyBorder="1" applyAlignment="1">
      <alignment horizontal="center" vertical="center"/>
    </xf>
    <xf numFmtId="0" fontId="0" fillId="3" borderId="12"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0" borderId="0" xfId="0" applyAlignment="1">
      <alignment horizontal="center"/>
    </xf>
    <xf numFmtId="0" fontId="2" fillId="4" borderId="4" xfId="0" applyFont="1" applyFill="1" applyBorder="1" applyAlignment="1">
      <alignment horizontal="right"/>
    </xf>
    <xf numFmtId="0" fontId="2" fillId="4" borderId="5" xfId="0" applyFont="1" applyFill="1" applyBorder="1" applyAlignment="1">
      <alignment horizontal="right"/>
    </xf>
    <xf numFmtId="0" fontId="2" fillId="4" borderId="6" xfId="0" applyFont="1" applyFill="1" applyBorder="1" applyAlignment="1">
      <alignment horizontal="right"/>
    </xf>
    <xf numFmtId="0" fontId="2" fillId="4" borderId="8" xfId="0" applyFont="1" applyFill="1" applyBorder="1" applyAlignment="1">
      <alignment horizontal="right"/>
    </xf>
    <xf numFmtId="0" fontId="2" fillId="4" borderId="1" xfId="0" applyFont="1" applyFill="1" applyBorder="1" applyAlignment="1">
      <alignment horizontal="right"/>
    </xf>
    <xf numFmtId="0" fontId="2" fillId="4" borderId="3" xfId="0" applyFont="1" applyFill="1" applyBorder="1" applyAlignment="1">
      <alignment horizontal="right"/>
    </xf>
    <xf numFmtId="14" fontId="0" fillId="3" borderId="42" xfId="0" applyNumberFormat="1" applyFill="1" applyBorder="1" applyAlignment="1">
      <alignment horizontal="center"/>
    </xf>
    <xf numFmtId="14" fontId="0" fillId="3" borderId="46" xfId="0" applyNumberFormat="1" applyFill="1" applyBorder="1" applyAlignment="1">
      <alignment horizontal="center"/>
    </xf>
    <xf numFmtId="0" fontId="0" fillId="3" borderId="0" xfId="0" applyFill="1" applyAlignment="1">
      <alignment horizontal="center"/>
    </xf>
    <xf numFmtId="2" fontId="0" fillId="3" borderId="29" xfId="0" applyNumberFormat="1" applyFill="1" applyBorder="1" applyAlignment="1">
      <alignment horizontal="center"/>
    </xf>
    <xf numFmtId="0" fontId="0" fillId="3" borderId="42" xfId="0" applyFill="1" applyBorder="1" applyAlignment="1">
      <alignment horizontal="center" wrapText="1"/>
    </xf>
    <xf numFmtId="0" fontId="0" fillId="3" borderId="46" xfId="0" applyFill="1" applyBorder="1" applyAlignment="1">
      <alignment horizontal="center" wrapText="1"/>
    </xf>
    <xf numFmtId="0" fontId="0" fillId="4" borderId="24" xfId="0" applyFill="1" applyBorder="1" applyAlignment="1">
      <alignment horizontal="center"/>
    </xf>
    <xf numFmtId="0" fontId="0" fillId="4" borderId="45" xfId="0" applyFill="1" applyBorder="1" applyAlignment="1">
      <alignment horizontal="center"/>
    </xf>
    <xf numFmtId="0" fontId="0" fillId="4" borderId="26" xfId="0" applyFill="1" applyBorder="1" applyAlignment="1">
      <alignment horizontal="center"/>
    </xf>
    <xf numFmtId="0" fontId="0" fillId="4" borderId="47" xfId="0" applyFill="1" applyBorder="1" applyAlignment="1">
      <alignment horizontal="center"/>
    </xf>
    <xf numFmtId="0" fontId="0" fillId="4" borderId="27" xfId="0" applyFill="1" applyBorder="1" applyAlignment="1">
      <alignment horizontal="center"/>
    </xf>
    <xf numFmtId="0" fontId="0" fillId="4" borderId="48"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Flow Rate per Unit Area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216812746891487"/>
          <c:y val="0.14417881438289601"/>
          <c:w val="0.83640626739839341"/>
          <c:h val="0.60838272766924539"/>
        </c:manualLayout>
      </c:layout>
      <c:scatterChart>
        <c:scatterStyle val="smoothMarker"/>
        <c:varyColors val="0"/>
        <c:ser>
          <c:idx val="0"/>
          <c:order val="0"/>
          <c:tx>
            <c:strRef>
              <c:f>'Valve lift'!$M$23</c:f>
              <c:strCache>
                <c:ptCount val="1"/>
                <c:pt idx="0">
                  <c:v>Intake flow / area (L/s·cm²)</c:v>
                </c:pt>
              </c:strCache>
            </c:strRef>
          </c:tx>
          <c:spPr>
            <a:ln w="19050" cap="rnd">
              <a:solidFill>
                <a:schemeClr val="accent1"/>
              </a:solidFill>
              <a:round/>
            </a:ln>
            <a:effectLst/>
          </c:spPr>
          <c:marker>
            <c:symbol val="none"/>
          </c:marker>
          <c:xVal>
            <c:numRef>
              <c:f>'Valve lift'!$L$24:$L$33</c:f>
              <c:numCache>
                <c:formatCode>General</c:formatCode>
                <c:ptCount val="10"/>
                <c:pt idx="0">
                  <c:v>1.75</c:v>
                </c:pt>
                <c:pt idx="1">
                  <c:v>3.5</c:v>
                </c:pt>
                <c:pt idx="2">
                  <c:v>5.25</c:v>
                </c:pt>
                <c:pt idx="3">
                  <c:v>7</c:v>
                </c:pt>
                <c:pt idx="4">
                  <c:v>8.75</c:v>
                </c:pt>
                <c:pt idx="5">
                  <c:v>10.5</c:v>
                </c:pt>
                <c:pt idx="6">
                  <c:v>12.25</c:v>
                </c:pt>
                <c:pt idx="7">
                  <c:v>13</c:v>
                </c:pt>
              </c:numCache>
            </c:numRef>
          </c:xVal>
          <c:yVal>
            <c:numRef>
              <c:f>'Valve lift'!$M$24:$M$33</c:f>
              <c:numCache>
                <c:formatCode>General</c:formatCode>
                <c:ptCount val="10"/>
                <c:pt idx="0">
                  <c:v>15.183251648564292</c:v>
                </c:pt>
                <c:pt idx="1">
                  <c:v>13.764499013002254</c:v>
                </c:pt>
                <c:pt idx="2">
                  <c:v>13.64600978190037</c:v>
                </c:pt>
                <c:pt idx="3">
                  <c:v>12.568693220171392</c:v>
                </c:pt>
                <c:pt idx="4">
                  <c:v>11.204092241981357</c:v>
                </c:pt>
                <c:pt idx="5">
                  <c:v>9.9352527359450065</c:v>
                </c:pt>
                <c:pt idx="6">
                  <c:v>8.2081261846017242</c:v>
                </c:pt>
                <c:pt idx="7">
                  <c:v>8.3146739764210746</c:v>
                </c:pt>
              </c:numCache>
            </c:numRef>
          </c:yVal>
          <c:smooth val="1"/>
          <c:extLst>
            <c:ext xmlns:c16="http://schemas.microsoft.com/office/drawing/2014/chart" uri="{C3380CC4-5D6E-409C-BE32-E72D297353CC}">
              <c16:uniqueId val="{00000000-9F1D-4183-97CF-A1067A94B49F}"/>
            </c:ext>
          </c:extLst>
        </c:ser>
        <c:ser>
          <c:idx val="1"/>
          <c:order val="1"/>
          <c:tx>
            <c:strRef>
              <c:f>'Valve lift'!$O$23</c:f>
              <c:strCache>
                <c:ptCount val="1"/>
                <c:pt idx="0">
                  <c:v>Exhaust flow / area (L/s·cm²)</c:v>
                </c:pt>
              </c:strCache>
            </c:strRef>
          </c:tx>
          <c:spPr>
            <a:ln w="19050" cap="rnd">
              <a:solidFill>
                <a:schemeClr val="accent2"/>
              </a:solidFill>
              <a:round/>
            </a:ln>
            <a:effectLst/>
          </c:spPr>
          <c:marker>
            <c:symbol val="none"/>
          </c:marker>
          <c:xVal>
            <c:numRef>
              <c:f>'Valve lift'!$N$24:$N$33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'Valve lift'!$O$24:$O$33</c:f>
              <c:numCache>
                <c:formatCode>General</c:formatCode>
                <c:ptCount val="10"/>
                <c:pt idx="0">
                  <c:v>11.310611289064033</c:v>
                </c:pt>
                <c:pt idx="1">
                  <c:v>14.323944878270586</c:v>
                </c:pt>
                <c:pt idx="2">
                  <c:v>13.262911924324612</c:v>
                </c:pt>
                <c:pt idx="3">
                  <c:v>11.273475135675923</c:v>
                </c:pt>
                <c:pt idx="4">
                  <c:v>9.7615031763029148</c:v>
                </c:pt>
                <c:pt idx="5">
                  <c:v>7.703099245647735</c:v>
                </c:pt>
                <c:pt idx="6">
                  <c:v>7.4279380329244145</c:v>
                </c:pt>
                <c:pt idx="7">
                  <c:v>6.5651414025406849</c:v>
                </c:pt>
                <c:pt idx="8">
                  <c:v>6.0691084965709425</c:v>
                </c:pt>
                <c:pt idx="9">
                  <c:v>5.3575090621245121</c:v>
                </c:pt>
              </c:numCache>
            </c:numRef>
          </c:yVal>
          <c:smooth val="1"/>
          <c:extLst>
            <c:ext xmlns:c16="http://schemas.microsoft.com/office/drawing/2014/chart" uri="{C3380CC4-5D6E-409C-BE32-E72D297353CC}">
              <c16:uniqueId val="{00000001-9F1D-4183-97CF-A1067A94B49F}"/>
            </c:ext>
          </c:extLst>
        </c:ser>
        <c:ser>
          <c:idx val="2"/>
          <c:order val="2"/>
          <c:tx>
            <c:v>¼ Intake Diameter</c:v>
          </c:tx>
          <c:spPr>
            <a:ln w="19050" cap="rnd">
              <a:solidFill>
                <a:srgbClr val="C00000"/>
              </a:solidFill>
              <a:round/>
            </a:ln>
            <a:effectLst/>
          </c:spPr>
          <c:marker>
            <c:symbol val="none"/>
          </c:marker>
          <c:xVal>
            <c:numRef>
              <c:f>'Valve lift'!$H$39:$I$39</c:f>
              <c:numCache>
                <c:formatCode>General</c:formatCode>
                <c:ptCount val="2"/>
                <c:pt idx="0">
                  <c:v>8.75</c:v>
                </c:pt>
                <c:pt idx="1">
                  <c:v>8.75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2-9F1D-4183-97CF-A1067A94B49F}"/>
            </c:ext>
          </c:extLst>
        </c:ser>
        <c:ser>
          <c:idx val="3"/>
          <c:order val="3"/>
          <c:tx>
            <c:v>¼ Exhaust Diameter</c:v>
          </c:tx>
          <c:spPr>
            <a:ln w="19050" cap="rnd">
              <a:solidFill>
                <a:schemeClr val="accent4"/>
              </a:solidFill>
              <a:round/>
            </a:ln>
            <a:effectLst/>
          </c:spPr>
          <c:marker>
            <c:symbol val="none"/>
          </c:marker>
          <c:xVal>
            <c:numRef>
              <c:f>'Valve lift'!$H$40:$I$40</c:f>
              <c:numCache>
                <c:formatCode>General</c:formatCode>
                <c:ptCount val="2"/>
                <c:pt idx="0">
                  <c:v>7.5</c:v>
                </c:pt>
                <c:pt idx="1">
                  <c:v>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3-9F1D-4183-97CF-A1067A94B49F}"/>
            </c:ext>
          </c:extLst>
        </c:ser>
        <c:dLbls>
          <c:showLegendKey val="0"/>
          <c:showVal val="0"/>
          <c:showCatName val="0"/>
          <c:showSerName val="0"/>
          <c:showPercent val="0"/>
          <c:showBubbleSize val="0"/>
        </c:dLbls>
        <c:axId val="1156142143"/>
        <c:axId val="1156138303"/>
      </c:scatterChart>
      <c:valAx>
        <c:axId val="11561421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6138303"/>
        <c:crosses val="autoZero"/>
        <c:crossBetween val="midCat"/>
      </c:valAx>
      <c:valAx>
        <c:axId val="1156138303"/>
        <c:scaling>
          <c:orientation val="minMax"/>
          <c:max val="16"/>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Flow Rate per Unit Area (L/s·cm²)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61421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Piston Velocity vs RPM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0769532158995589"/>
          <c:y val="0.17171296296296296"/>
          <c:w val="0.83072392239629844"/>
          <c:h val="0.62271617089530473"/>
        </c:manualLayout>
      </c:layout>
      <c:scatterChart>
        <c:scatterStyle val="smoothMarker"/>
        <c:varyColors val="0"/>
        <c:ser>
          <c:idx val="0"/>
          <c:order val="0"/>
          <c:tx>
            <c:strRef>
              <c:f>'Piston Velocity vs RPM'!$B$1</c:f>
              <c:strCache>
                <c:ptCount val="1"/>
                <c:pt idx="0">
                  <c:v>Piston Velocity m/s</c:v>
                </c:pt>
              </c:strCache>
            </c:strRef>
          </c:tx>
          <c:spPr>
            <a:ln w="19050" cap="rnd">
              <a:solidFill>
                <a:schemeClr val="accent1"/>
              </a:solidFill>
              <a:round/>
            </a:ln>
            <a:effectLst/>
          </c:spPr>
          <c:marker>
            <c:symbol val="none"/>
          </c:marker>
          <c:xVal>
            <c:numRef>
              <c:f>'Piston Velocity vs RPM'!$A$2:$A$722</c:f>
              <c:numCache>
                <c:formatCode>General</c:formatCode>
                <c:ptCount val="721"/>
                <c:pt idx="0">
                  <c:v>0</c:v>
                </c:pt>
                <c:pt idx="1">
                  <c:v>250</c:v>
                </c:pt>
                <c:pt idx="2">
                  <c:v>500</c:v>
                </c:pt>
                <c:pt idx="3">
                  <c:v>750</c:v>
                </c:pt>
                <c:pt idx="4">
                  <c:v>1000</c:v>
                </c:pt>
                <c:pt idx="5">
                  <c:v>1250</c:v>
                </c:pt>
                <c:pt idx="6">
                  <c:v>1500</c:v>
                </c:pt>
                <c:pt idx="7">
                  <c:v>1750</c:v>
                </c:pt>
                <c:pt idx="8">
                  <c:v>2000</c:v>
                </c:pt>
                <c:pt idx="9">
                  <c:v>2250</c:v>
                </c:pt>
                <c:pt idx="10">
                  <c:v>2500</c:v>
                </c:pt>
                <c:pt idx="11">
                  <c:v>2750</c:v>
                </c:pt>
                <c:pt idx="12">
                  <c:v>3000</c:v>
                </c:pt>
                <c:pt idx="13">
                  <c:v>3250</c:v>
                </c:pt>
                <c:pt idx="14">
                  <c:v>3500</c:v>
                </c:pt>
                <c:pt idx="15">
                  <c:v>3750</c:v>
                </c:pt>
                <c:pt idx="16">
                  <c:v>4000</c:v>
                </c:pt>
                <c:pt idx="17">
                  <c:v>4250</c:v>
                </c:pt>
                <c:pt idx="18">
                  <c:v>4500</c:v>
                </c:pt>
                <c:pt idx="19">
                  <c:v>4750</c:v>
                </c:pt>
                <c:pt idx="20">
                  <c:v>5000</c:v>
                </c:pt>
                <c:pt idx="21">
                  <c:v>5250</c:v>
                </c:pt>
                <c:pt idx="22">
                  <c:v>5500</c:v>
                </c:pt>
                <c:pt idx="23">
                  <c:v>5750</c:v>
                </c:pt>
                <c:pt idx="24">
                  <c:v>6000</c:v>
                </c:pt>
                <c:pt idx="25">
                  <c:v>6250</c:v>
                </c:pt>
                <c:pt idx="26">
                  <c:v>6500</c:v>
                </c:pt>
                <c:pt idx="27">
                  <c:v>6750</c:v>
                </c:pt>
                <c:pt idx="28">
                  <c:v>7000</c:v>
                </c:pt>
                <c:pt idx="29">
                  <c:v>7250</c:v>
                </c:pt>
                <c:pt idx="30">
                  <c:v>7500</c:v>
                </c:pt>
                <c:pt idx="31">
                  <c:v>7750</c:v>
                </c:pt>
                <c:pt idx="32">
                  <c:v>8000</c:v>
                </c:pt>
                <c:pt idx="33">
                  <c:v>8250</c:v>
                </c:pt>
                <c:pt idx="34">
                  <c:v>8500</c:v>
                </c:pt>
                <c:pt idx="35">
                  <c:v>8750</c:v>
                </c:pt>
                <c:pt idx="36">
                  <c:v>9000</c:v>
                </c:pt>
                <c:pt idx="37">
                  <c:v>9250</c:v>
                </c:pt>
                <c:pt idx="38">
                  <c:v>9500</c:v>
                </c:pt>
                <c:pt idx="39">
                  <c:v>9750</c:v>
                </c:pt>
                <c:pt idx="40">
                  <c:v>10000</c:v>
                </c:pt>
              </c:numCache>
            </c:numRef>
          </c:xVal>
          <c:yVal>
            <c:numRef>
              <c:f>'Piston Velocity vs RPM'!$B$2:$B$722</c:f>
              <c:numCache>
                <c:formatCode>General</c:formatCode>
                <c:ptCount val="721"/>
                <c:pt idx="0">
                  <c:v>0</c:v>
                </c:pt>
                <c:pt idx="1">
                  <c:v>0.6925</c:v>
                </c:pt>
                <c:pt idx="2">
                  <c:v>1.385</c:v>
                </c:pt>
                <c:pt idx="3">
                  <c:v>2.0774999999999997</c:v>
                </c:pt>
                <c:pt idx="4">
                  <c:v>2.77</c:v>
                </c:pt>
                <c:pt idx="5">
                  <c:v>3.4624999999999995</c:v>
                </c:pt>
                <c:pt idx="6">
                  <c:v>4.1549999999999994</c:v>
                </c:pt>
                <c:pt idx="7">
                  <c:v>4.8474999999999993</c:v>
                </c:pt>
                <c:pt idx="8">
                  <c:v>5.54</c:v>
                </c:pt>
                <c:pt idx="9">
                  <c:v>6.2324999999999999</c:v>
                </c:pt>
                <c:pt idx="10">
                  <c:v>6.9249999999999989</c:v>
                </c:pt>
                <c:pt idx="11">
                  <c:v>7.6174999999999988</c:v>
                </c:pt>
                <c:pt idx="12">
                  <c:v>8.3099999999999987</c:v>
                </c:pt>
                <c:pt idx="13">
                  <c:v>9.0024999999999995</c:v>
                </c:pt>
                <c:pt idx="14">
                  <c:v>9.6949999999999985</c:v>
                </c:pt>
                <c:pt idx="15">
                  <c:v>10.387499999999999</c:v>
                </c:pt>
                <c:pt idx="16">
                  <c:v>11.08</c:v>
                </c:pt>
                <c:pt idx="17">
                  <c:v>11.772499999999999</c:v>
                </c:pt>
                <c:pt idx="18">
                  <c:v>12.465</c:v>
                </c:pt>
                <c:pt idx="19">
                  <c:v>13.157499999999999</c:v>
                </c:pt>
                <c:pt idx="20">
                  <c:v>13.849999999999998</c:v>
                </c:pt>
                <c:pt idx="21">
                  <c:v>14.542499999999999</c:v>
                </c:pt>
                <c:pt idx="22">
                  <c:v>15.234999999999998</c:v>
                </c:pt>
                <c:pt idx="23">
                  <c:v>15.9275</c:v>
                </c:pt>
                <c:pt idx="24">
                  <c:v>16.619999999999997</c:v>
                </c:pt>
                <c:pt idx="25">
                  <c:v>17.3125</c:v>
                </c:pt>
                <c:pt idx="26">
                  <c:v>18.004999999999999</c:v>
                </c:pt>
                <c:pt idx="27">
                  <c:v>18.697499999999998</c:v>
                </c:pt>
                <c:pt idx="28">
                  <c:v>19.389999999999997</c:v>
                </c:pt>
                <c:pt idx="29">
                  <c:v>20.082499999999996</c:v>
                </c:pt>
                <c:pt idx="30">
                  <c:v>20.774999999999999</c:v>
                </c:pt>
                <c:pt idx="31">
                  <c:v>21.467499999999998</c:v>
                </c:pt>
                <c:pt idx="32">
                  <c:v>22.16</c:v>
                </c:pt>
                <c:pt idx="33">
                  <c:v>22.852499999999999</c:v>
                </c:pt>
                <c:pt idx="34">
                  <c:v>23.544999999999998</c:v>
                </c:pt>
                <c:pt idx="35">
                  <c:v>24.237499999999997</c:v>
                </c:pt>
                <c:pt idx="36">
                  <c:v>24.93</c:v>
                </c:pt>
                <c:pt idx="37">
                  <c:v>25.622499999999999</c:v>
                </c:pt>
                <c:pt idx="38">
                  <c:v>26.314999999999998</c:v>
                </c:pt>
                <c:pt idx="39">
                  <c:v>27.007499999999997</c:v>
                </c:pt>
                <c:pt idx="40">
                  <c:v>27.699999999999996</c:v>
                </c:pt>
              </c:numCache>
            </c:numRef>
          </c:yVal>
          <c:smooth val="1"/>
          <c:extLst>
            <c:ext xmlns:c16="http://schemas.microsoft.com/office/drawing/2014/chart" uri="{C3380CC4-5D6E-409C-BE32-E72D297353CC}">
              <c16:uniqueId val="{00000000-76CC-4E88-B3A9-D89D3EFBB200}"/>
            </c:ext>
          </c:extLst>
        </c:ser>
        <c:dLbls>
          <c:showLegendKey val="0"/>
          <c:showVal val="0"/>
          <c:showCatName val="0"/>
          <c:showSerName val="0"/>
          <c:showPercent val="0"/>
          <c:showBubbleSize val="0"/>
        </c:dLbls>
        <c:axId val="1597921952"/>
        <c:axId val="1597928192"/>
      </c:scatterChart>
      <c:valAx>
        <c:axId val="15979219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928192"/>
        <c:crosses val="autoZero"/>
        <c:crossBetween val="midCat"/>
      </c:valAx>
      <c:valAx>
        <c:axId val="15979281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Velocity (m/s)</a:t>
                </a:r>
              </a:p>
            </c:rich>
          </c:tx>
          <c:layout>
            <c:manualLayout>
              <c:xMode val="edge"/>
              <c:yMode val="edge"/>
              <c:x val="2.2222222222222223E-2"/>
              <c:y val="0.3664738261883930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9219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Valve Acceleration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angle'!$G$1</c:f>
              <c:strCache>
                <c:ptCount val="1"/>
                <c:pt idx="0">
                  <c:v>Intake Acceleration</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angle'!$G$2:$G$361</c:f>
              <c:numCache>
                <c:formatCode>General</c:formatCode>
                <c:ptCount val="360"/>
                <c:pt idx="1">
                  <c:v>0</c:v>
                </c:pt>
                <c:pt idx="2">
                  <c:v>0</c:v>
                </c:pt>
                <c:pt idx="3">
                  <c:v>2.5000000000000001E-3</c:v>
                </c:pt>
                <c:pt idx="4">
                  <c:v>2.5000000000000001E-3</c:v>
                </c:pt>
                <c:pt idx="5">
                  <c:v>-2.5000000000000001E-3</c:v>
                </c:pt>
                <c:pt idx="6">
                  <c:v>-2.5000000000000001E-3</c:v>
                </c:pt>
                <c:pt idx="7">
                  <c:v>0</c:v>
                </c:pt>
                <c:pt idx="8">
                  <c:v>0</c:v>
                </c:pt>
                <c:pt idx="9">
                  <c:v>0</c:v>
                </c:pt>
                <c:pt idx="10">
                  <c:v>0</c:v>
                </c:pt>
                <c:pt idx="11">
                  <c:v>0</c:v>
                </c:pt>
                <c:pt idx="12">
                  <c:v>0</c:v>
                </c:pt>
                <c:pt idx="13">
                  <c:v>-2.5000000000000001E-3</c:v>
                </c:pt>
                <c:pt idx="14">
                  <c:v>-2.5000000000000001E-3</c:v>
                </c:pt>
                <c:pt idx="15">
                  <c:v>2.5000000000000001E-3</c:v>
                </c:pt>
                <c:pt idx="16">
                  <c:v>2.5000000000000001E-3</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2.5000000000000001E-3</c:v>
                </c:pt>
                <c:pt idx="64">
                  <c:v>2.5000000000000001E-3</c:v>
                </c:pt>
                <c:pt idx="65">
                  <c:v>-2.5000000000000001E-3</c:v>
                </c:pt>
                <c:pt idx="66">
                  <c:v>-2.5000000000000001E-3</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2.5000000000000001E-3</c:v>
                </c:pt>
                <c:pt idx="97">
                  <c:v>4.9999999999999992E-3</c:v>
                </c:pt>
                <c:pt idx="98">
                  <c:v>2.5000000000000001E-3</c:v>
                </c:pt>
                <c:pt idx="99">
                  <c:v>1.7347234759768071E-18</c:v>
                </c:pt>
                <c:pt idx="100">
                  <c:v>2.5000000000000014E-3</c:v>
                </c:pt>
                <c:pt idx="101">
                  <c:v>4.9999999999999975E-3</c:v>
                </c:pt>
                <c:pt idx="102">
                  <c:v>-1.7347234759768071E-18</c:v>
                </c:pt>
                <c:pt idx="103">
                  <c:v>-2.4999999999999988E-3</c:v>
                </c:pt>
                <c:pt idx="104">
                  <c:v>2.5000000000000022E-3</c:v>
                </c:pt>
                <c:pt idx="105">
                  <c:v>0</c:v>
                </c:pt>
                <c:pt idx="106">
                  <c:v>-2.5000000000000022E-3</c:v>
                </c:pt>
                <c:pt idx="107">
                  <c:v>2.5000000000000022E-3</c:v>
                </c:pt>
                <c:pt idx="108">
                  <c:v>0</c:v>
                </c:pt>
                <c:pt idx="109">
                  <c:v>-2.5000000000000022E-3</c:v>
                </c:pt>
                <c:pt idx="110">
                  <c:v>2.4999999999999953E-3</c:v>
                </c:pt>
                <c:pt idx="111">
                  <c:v>2.5000000000000022E-3</c:v>
                </c:pt>
                <c:pt idx="112">
                  <c:v>-2.4999999999999883E-3</c:v>
                </c:pt>
                <c:pt idx="113">
                  <c:v>-2.5000000000000092E-3</c:v>
                </c:pt>
                <c:pt idx="114">
                  <c:v>-1.3877787807814457E-17</c:v>
                </c:pt>
                <c:pt idx="115">
                  <c:v>1.3877787807814457E-17</c:v>
                </c:pt>
                <c:pt idx="116">
                  <c:v>2.5000000000000161E-3</c:v>
                </c:pt>
                <c:pt idx="117">
                  <c:v>2.4999999999999883E-3</c:v>
                </c:pt>
                <c:pt idx="118">
                  <c:v>-1.3877787807814457E-17</c:v>
                </c:pt>
                <c:pt idx="119">
                  <c:v>1.3877787807814457E-17</c:v>
                </c:pt>
                <c:pt idx="120">
                  <c:v>2.5000000000000022E-3</c:v>
                </c:pt>
                <c:pt idx="121">
                  <c:v>7.4999999999999789E-3</c:v>
                </c:pt>
                <c:pt idx="122">
                  <c:v>5.0000000000000044E-3</c:v>
                </c:pt>
                <c:pt idx="123">
                  <c:v>2.50000000000003E-3</c:v>
                </c:pt>
                <c:pt idx="124">
                  <c:v>4.9999999999999906E-3</c:v>
                </c:pt>
                <c:pt idx="125">
                  <c:v>4.9999999999999767E-3</c:v>
                </c:pt>
                <c:pt idx="126">
                  <c:v>7.5000000000000067E-3</c:v>
                </c:pt>
                <c:pt idx="127">
                  <c:v>2.5000000000000022E-3</c:v>
                </c:pt>
                <c:pt idx="128">
                  <c:v>0</c:v>
                </c:pt>
                <c:pt idx="129">
                  <c:v>1.0000000000000009E-2</c:v>
                </c:pt>
                <c:pt idx="130">
                  <c:v>1.0000000000000009E-2</c:v>
                </c:pt>
                <c:pt idx="131">
                  <c:v>0</c:v>
                </c:pt>
                <c:pt idx="132">
                  <c:v>-2.7755575615628914E-17</c:v>
                </c:pt>
                <c:pt idx="133">
                  <c:v>7.4999999999999789E-3</c:v>
                </c:pt>
                <c:pt idx="134">
                  <c:v>7.5000000000000622E-3</c:v>
                </c:pt>
                <c:pt idx="135">
                  <c:v>7.5000000000000067E-3</c:v>
                </c:pt>
                <c:pt idx="136">
                  <c:v>7.4999999999999512E-3</c:v>
                </c:pt>
                <c:pt idx="137">
                  <c:v>2.5000000000000022E-3</c:v>
                </c:pt>
                <c:pt idx="138">
                  <c:v>5.0000000000000044E-3</c:v>
                </c:pt>
                <c:pt idx="139">
                  <c:v>5.0000000000000044E-3</c:v>
                </c:pt>
                <c:pt idx="140">
                  <c:v>5.0000000000000044E-3</c:v>
                </c:pt>
                <c:pt idx="141">
                  <c:v>1.2500000000000067E-2</c:v>
                </c:pt>
                <c:pt idx="142">
                  <c:v>-5.5511151231257827E-17</c:v>
                </c:pt>
                <c:pt idx="143">
                  <c:v>2.4999999999998912E-3</c:v>
                </c:pt>
                <c:pt idx="144">
                  <c:v>2.2500000000000075E-2</c:v>
                </c:pt>
                <c:pt idx="145">
                  <c:v>2.5000000000000577E-3</c:v>
                </c:pt>
                <c:pt idx="146">
                  <c:v>-5.0000000000000044E-3</c:v>
                </c:pt>
                <c:pt idx="147">
                  <c:v>1.749999999999996E-2</c:v>
                </c:pt>
                <c:pt idx="148">
                  <c:v>1.2499999999999956E-2</c:v>
                </c:pt>
                <c:pt idx="149">
                  <c:v>-2.4999999999999467E-3</c:v>
                </c:pt>
                <c:pt idx="150">
                  <c:v>2.5000000000000577E-3</c:v>
                </c:pt>
                <c:pt idx="151">
                  <c:v>2.2499999999999853E-2</c:v>
                </c:pt>
                <c:pt idx="152">
                  <c:v>1.2499999999999956E-2</c:v>
                </c:pt>
                <c:pt idx="153">
                  <c:v>-1.4999999999999791E-2</c:v>
                </c:pt>
                <c:pt idx="154">
                  <c:v>5.0000000000000044E-3</c:v>
                </c:pt>
                <c:pt idx="155">
                  <c:v>2.2499999999999964E-2</c:v>
                </c:pt>
                <c:pt idx="156">
                  <c:v>1.7500000000000071E-2</c:v>
                </c:pt>
                <c:pt idx="157">
                  <c:v>-1.5000000000000124E-2</c:v>
                </c:pt>
                <c:pt idx="158">
                  <c:v>-2.5000000000001688E-3</c:v>
                </c:pt>
                <c:pt idx="159">
                  <c:v>5.7500000000000107E-2</c:v>
                </c:pt>
                <c:pt idx="160">
                  <c:v>7.5000000000000622E-3</c:v>
                </c:pt>
                <c:pt idx="161">
                  <c:v>-2.2499999999999964E-2</c:v>
                </c:pt>
                <c:pt idx="162">
                  <c:v>1.7500000000000071E-2</c:v>
                </c:pt>
                <c:pt idx="163">
                  <c:v>2.4999999999999467E-3</c:v>
                </c:pt>
                <c:pt idx="164">
                  <c:v>-1.4999999999999902E-2</c:v>
                </c:pt>
                <c:pt idx="165">
                  <c:v>7.4999999999998401E-3</c:v>
                </c:pt>
                <c:pt idx="166">
                  <c:v>-2.2204460492503131E-16</c:v>
                </c:pt>
                <c:pt idx="167">
                  <c:v>-2.0000000000000018E-2</c:v>
                </c:pt>
                <c:pt idx="168">
                  <c:v>-1.0000000000000009E-2</c:v>
                </c:pt>
                <c:pt idx="169">
                  <c:v>-2.4999999999999467E-2</c:v>
                </c:pt>
                <c:pt idx="170">
                  <c:v>-4.4999999999999929E-2</c:v>
                </c:pt>
                <c:pt idx="171">
                  <c:v>-5.2500000000000657E-2</c:v>
                </c:pt>
                <c:pt idx="172">
                  <c:v>-5.4999999999999716E-2</c:v>
                </c:pt>
                <c:pt idx="173">
                  <c:v>-3.9999999999999591E-2</c:v>
                </c:pt>
                <c:pt idx="174">
                  <c:v>-3.5000000000000142E-2</c:v>
                </c:pt>
                <c:pt idx="175">
                  <c:v>-4.4999999999999929E-2</c:v>
                </c:pt>
                <c:pt idx="176">
                  <c:v>-5.7500000000000107E-2</c:v>
                </c:pt>
                <c:pt idx="177">
                  <c:v>-6.7500000000000338E-2</c:v>
                </c:pt>
                <c:pt idx="178">
                  <c:v>-5.2500000000000213E-2</c:v>
                </c:pt>
                <c:pt idx="179">
                  <c:v>-2.9999999999999805E-2</c:v>
                </c:pt>
                <c:pt idx="180">
                  <c:v>-2.7499999999999636E-2</c:v>
                </c:pt>
                <c:pt idx="181">
                  <c:v>-2.750000000000008E-2</c:v>
                </c:pt>
                <c:pt idx="182">
                  <c:v>-1.5000000000000346E-2</c:v>
                </c:pt>
                <c:pt idx="183">
                  <c:v>0</c:v>
                </c:pt>
                <c:pt idx="184">
                  <c:v>5.0000000000003375E-3</c:v>
                </c:pt>
                <c:pt idx="185">
                  <c:v>-2.4999999999999467E-3</c:v>
                </c:pt>
                <c:pt idx="186">
                  <c:v>2.4999999999997247E-3</c:v>
                </c:pt>
                <c:pt idx="187">
                  <c:v>4.9999999999998934E-3</c:v>
                </c:pt>
                <c:pt idx="188">
                  <c:v>-1.2499999999999734E-2</c:v>
                </c:pt>
                <c:pt idx="189">
                  <c:v>5.0000000000001155E-3</c:v>
                </c:pt>
                <c:pt idx="190">
                  <c:v>2.7499999999999858E-2</c:v>
                </c:pt>
                <c:pt idx="191">
                  <c:v>2.0000000000000018E-2</c:v>
                </c:pt>
                <c:pt idx="192">
                  <c:v>7.5000000000000622E-3</c:v>
                </c:pt>
                <c:pt idx="193">
                  <c:v>7.4999999999998401E-3</c:v>
                </c:pt>
                <c:pt idx="194">
                  <c:v>9.9999999999998979E-3</c:v>
                </c:pt>
                <c:pt idx="195">
                  <c:v>1.1102230246251565E-16</c:v>
                </c:pt>
                <c:pt idx="196">
                  <c:v>1.0000000000000009E-2</c:v>
                </c:pt>
                <c:pt idx="197">
                  <c:v>1.5000000000000013E-2</c:v>
                </c:pt>
                <c:pt idx="198">
                  <c:v>7.5000000000000622E-3</c:v>
                </c:pt>
                <c:pt idx="199">
                  <c:v>2.5000000000000022E-2</c:v>
                </c:pt>
                <c:pt idx="200">
                  <c:v>1.749999999999996E-2</c:v>
                </c:pt>
                <c:pt idx="201">
                  <c:v>-1.5000000000000124E-2</c:v>
                </c:pt>
                <c:pt idx="202">
                  <c:v>-2.4999999999999467E-3</c:v>
                </c:pt>
                <c:pt idx="203">
                  <c:v>2.750000000000008E-2</c:v>
                </c:pt>
                <c:pt idx="204">
                  <c:v>1.24999999999999E-2</c:v>
                </c:pt>
                <c:pt idx="205">
                  <c:v>-7.4999999999999512E-3</c:v>
                </c:pt>
                <c:pt idx="206">
                  <c:v>5.0000000000001155E-3</c:v>
                </c:pt>
                <c:pt idx="207">
                  <c:v>9.9999999999999534E-3</c:v>
                </c:pt>
                <c:pt idx="208">
                  <c:v>7.4999999999998956E-3</c:v>
                </c:pt>
                <c:pt idx="209">
                  <c:v>7.5000000000000067E-3</c:v>
                </c:pt>
                <c:pt idx="210">
                  <c:v>5.00000000000006E-3</c:v>
                </c:pt>
                <c:pt idx="211">
                  <c:v>7.5000000000000067E-3</c:v>
                </c:pt>
                <c:pt idx="212">
                  <c:v>7.5000000000000067E-3</c:v>
                </c:pt>
                <c:pt idx="213">
                  <c:v>4.9999999999999767E-3</c:v>
                </c:pt>
                <c:pt idx="214">
                  <c:v>5.0000000000000044E-3</c:v>
                </c:pt>
                <c:pt idx="215">
                  <c:v>1.0000000000000009E-2</c:v>
                </c:pt>
                <c:pt idx="216">
                  <c:v>9.9999999999999811E-3</c:v>
                </c:pt>
                <c:pt idx="217">
                  <c:v>0</c:v>
                </c:pt>
                <c:pt idx="218">
                  <c:v>0</c:v>
                </c:pt>
                <c:pt idx="219">
                  <c:v>5.0000000000000044E-3</c:v>
                </c:pt>
                <c:pt idx="220">
                  <c:v>7.4999999999999928E-3</c:v>
                </c:pt>
                <c:pt idx="221">
                  <c:v>7.5000000000000067E-3</c:v>
                </c:pt>
                <c:pt idx="222">
                  <c:v>2.5000000000000022E-3</c:v>
                </c:pt>
                <c:pt idx="223">
                  <c:v>4.9999999999999906E-3</c:v>
                </c:pt>
                <c:pt idx="224">
                  <c:v>7.5000000000000067E-3</c:v>
                </c:pt>
                <c:pt idx="225">
                  <c:v>2.5000000000000022E-3</c:v>
                </c:pt>
                <c:pt idx="226">
                  <c:v>2.5000000000000022E-3</c:v>
                </c:pt>
                <c:pt idx="227">
                  <c:v>2.4999999999999953E-3</c:v>
                </c:pt>
                <c:pt idx="228">
                  <c:v>2.5000000000000022E-3</c:v>
                </c:pt>
                <c:pt idx="229">
                  <c:v>5.0000000000000044E-3</c:v>
                </c:pt>
                <c:pt idx="230">
                  <c:v>-6.9388939039072284E-18</c:v>
                </c:pt>
                <c:pt idx="231">
                  <c:v>-2.4999999999999953E-3</c:v>
                </c:pt>
                <c:pt idx="232">
                  <c:v>0</c:v>
                </c:pt>
                <c:pt idx="233">
                  <c:v>-6.9388939039072284E-18</c:v>
                </c:pt>
                <c:pt idx="234">
                  <c:v>2.5000000000000022E-3</c:v>
                </c:pt>
                <c:pt idx="235">
                  <c:v>2.5000000000000022E-3</c:v>
                </c:pt>
                <c:pt idx="236">
                  <c:v>-2.4999999999999988E-3</c:v>
                </c:pt>
                <c:pt idx="237">
                  <c:v>-2.5000000000000022E-3</c:v>
                </c:pt>
                <c:pt idx="238">
                  <c:v>2.4999999999999979E-3</c:v>
                </c:pt>
                <c:pt idx="239">
                  <c:v>2.5000000000000022E-3</c:v>
                </c:pt>
                <c:pt idx="240">
                  <c:v>2.5000000000000005E-3</c:v>
                </c:pt>
                <c:pt idx="241">
                  <c:v>7.4999999999999997E-3</c:v>
                </c:pt>
                <c:pt idx="242">
                  <c:v>5.0000000000000001E-3</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0"/>
          <c:extLst>
            <c:ext xmlns:c16="http://schemas.microsoft.com/office/drawing/2014/chart" uri="{C3380CC4-5D6E-409C-BE32-E72D297353CC}">
              <c16:uniqueId val="{00000000-B1F0-44FC-959B-7D88F3EF5BA6}"/>
            </c:ext>
          </c:extLst>
        </c:ser>
        <c:ser>
          <c:idx val="1"/>
          <c:order val="1"/>
          <c:tx>
            <c:strRef>
              <c:f>'Crank angle'!$H$1</c:f>
              <c:strCache>
                <c:ptCount val="1"/>
                <c:pt idx="0">
                  <c:v>Exhaust Acceleration</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angle'!$H$2:$H$361</c:f>
              <c:numCache>
                <c:formatCode>General</c:formatCode>
                <c:ptCount val="360"/>
                <c:pt idx="1">
                  <c:v>0</c:v>
                </c:pt>
                <c:pt idx="2">
                  <c:v>2.5000000000000001E-3</c:v>
                </c:pt>
                <c:pt idx="3">
                  <c:v>2.5000000000000001E-3</c:v>
                </c:pt>
                <c:pt idx="4">
                  <c:v>-2.5000000000000001E-3</c:v>
                </c:pt>
                <c:pt idx="5">
                  <c:v>-2.5000000000000001E-3</c:v>
                </c:pt>
                <c:pt idx="6">
                  <c:v>0</c:v>
                </c:pt>
                <c:pt idx="7">
                  <c:v>0</c:v>
                </c:pt>
                <c:pt idx="8">
                  <c:v>2.5000000000000001E-3</c:v>
                </c:pt>
                <c:pt idx="9">
                  <c:v>2.5000000000000001E-3</c:v>
                </c:pt>
                <c:pt idx="10">
                  <c:v>-2.5000000000000001E-3</c:v>
                </c:pt>
                <c:pt idx="11">
                  <c:v>-2.5000000000000001E-3</c:v>
                </c:pt>
                <c:pt idx="12">
                  <c:v>0</c:v>
                </c:pt>
                <c:pt idx="13">
                  <c:v>0</c:v>
                </c:pt>
                <c:pt idx="14">
                  <c:v>2.4999999999999996E-3</c:v>
                </c:pt>
                <c:pt idx="15">
                  <c:v>2.4999999999999996E-3</c:v>
                </c:pt>
                <c:pt idx="16">
                  <c:v>-2.4999999999999996E-3</c:v>
                </c:pt>
                <c:pt idx="17">
                  <c:v>-2.4999999999999996E-3</c:v>
                </c:pt>
                <c:pt idx="18">
                  <c:v>0</c:v>
                </c:pt>
                <c:pt idx="19">
                  <c:v>0</c:v>
                </c:pt>
                <c:pt idx="20">
                  <c:v>2.5000000000000005E-3</c:v>
                </c:pt>
                <c:pt idx="21">
                  <c:v>2.5000000000000005E-3</c:v>
                </c:pt>
                <c:pt idx="22">
                  <c:v>-2.5000000000000005E-3</c:v>
                </c:pt>
                <c:pt idx="23">
                  <c:v>-2.5000000000000005E-3</c:v>
                </c:pt>
                <c:pt idx="24">
                  <c:v>0</c:v>
                </c:pt>
                <c:pt idx="25">
                  <c:v>0</c:v>
                </c:pt>
                <c:pt idx="26">
                  <c:v>2.5000000000000005E-3</c:v>
                </c:pt>
                <c:pt idx="27">
                  <c:v>2.5000000000000005E-3</c:v>
                </c:pt>
                <c:pt idx="28">
                  <c:v>-2.5000000000000005E-3</c:v>
                </c:pt>
                <c:pt idx="29">
                  <c:v>-2.5000000000000005E-3</c:v>
                </c:pt>
                <c:pt idx="30">
                  <c:v>0</c:v>
                </c:pt>
                <c:pt idx="31">
                  <c:v>0</c:v>
                </c:pt>
                <c:pt idx="32">
                  <c:v>2.4999999999999988E-3</c:v>
                </c:pt>
                <c:pt idx="33">
                  <c:v>2.4999999999999988E-3</c:v>
                </c:pt>
                <c:pt idx="34">
                  <c:v>-2.4999999999999988E-3</c:v>
                </c:pt>
                <c:pt idx="35">
                  <c:v>-2.4999999999999988E-3</c:v>
                </c:pt>
                <c:pt idx="36">
                  <c:v>0</c:v>
                </c:pt>
                <c:pt idx="37">
                  <c:v>0</c:v>
                </c:pt>
                <c:pt idx="38">
                  <c:v>2.5000000000000022E-3</c:v>
                </c:pt>
                <c:pt idx="39">
                  <c:v>2.5000000000000022E-3</c:v>
                </c:pt>
                <c:pt idx="40">
                  <c:v>-2.5000000000000022E-3</c:v>
                </c:pt>
                <c:pt idx="41">
                  <c:v>-2.5000000000000022E-3</c:v>
                </c:pt>
                <c:pt idx="42">
                  <c:v>0</c:v>
                </c:pt>
                <c:pt idx="43">
                  <c:v>0</c:v>
                </c:pt>
                <c:pt idx="44">
                  <c:v>2.4999999999999988E-3</c:v>
                </c:pt>
                <c:pt idx="45">
                  <c:v>2.4999999999999988E-3</c:v>
                </c:pt>
                <c:pt idx="46">
                  <c:v>-2.4999999999999988E-3</c:v>
                </c:pt>
                <c:pt idx="47">
                  <c:v>-2.4999999999999988E-3</c:v>
                </c:pt>
                <c:pt idx="48">
                  <c:v>0</c:v>
                </c:pt>
                <c:pt idx="49">
                  <c:v>0</c:v>
                </c:pt>
                <c:pt idx="50">
                  <c:v>0</c:v>
                </c:pt>
                <c:pt idx="51">
                  <c:v>0</c:v>
                </c:pt>
                <c:pt idx="52">
                  <c:v>0</c:v>
                </c:pt>
                <c:pt idx="53">
                  <c:v>2.4999999999999988E-3</c:v>
                </c:pt>
                <c:pt idx="54">
                  <c:v>2.4999999999999988E-3</c:v>
                </c:pt>
                <c:pt idx="55">
                  <c:v>-2.4999999999999988E-3</c:v>
                </c:pt>
                <c:pt idx="56">
                  <c:v>-2.4999999999999988E-3</c:v>
                </c:pt>
                <c:pt idx="57">
                  <c:v>0</c:v>
                </c:pt>
                <c:pt idx="58">
                  <c:v>0</c:v>
                </c:pt>
                <c:pt idx="59">
                  <c:v>2.5000000000000022E-3</c:v>
                </c:pt>
                <c:pt idx="60">
                  <c:v>2.5000000000000022E-3</c:v>
                </c:pt>
                <c:pt idx="61">
                  <c:v>-2.5000000000000022E-3</c:v>
                </c:pt>
                <c:pt idx="62">
                  <c:v>-2.5000000000000022E-3</c:v>
                </c:pt>
                <c:pt idx="63">
                  <c:v>0</c:v>
                </c:pt>
                <c:pt idx="64">
                  <c:v>0</c:v>
                </c:pt>
                <c:pt idx="65">
                  <c:v>0</c:v>
                </c:pt>
                <c:pt idx="66">
                  <c:v>0</c:v>
                </c:pt>
                <c:pt idx="67">
                  <c:v>0</c:v>
                </c:pt>
                <c:pt idx="68">
                  <c:v>0</c:v>
                </c:pt>
                <c:pt idx="69">
                  <c:v>0</c:v>
                </c:pt>
                <c:pt idx="70">
                  <c:v>0</c:v>
                </c:pt>
                <c:pt idx="71">
                  <c:v>0</c:v>
                </c:pt>
                <c:pt idx="72">
                  <c:v>0</c:v>
                </c:pt>
                <c:pt idx="73">
                  <c:v>0</c:v>
                </c:pt>
                <c:pt idx="74">
                  <c:v>0</c:v>
                </c:pt>
                <c:pt idx="75">
                  <c:v>0</c:v>
                </c:pt>
                <c:pt idx="76">
                  <c:v>2.4999999999999988E-3</c:v>
                </c:pt>
                <c:pt idx="77">
                  <c:v>2.4999999999999988E-3</c:v>
                </c:pt>
                <c:pt idx="78">
                  <c:v>-2.4999999999999988E-3</c:v>
                </c:pt>
                <c:pt idx="79">
                  <c:v>-2.4999999999999988E-3</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2.4999999999999988E-3</c:v>
                </c:pt>
                <c:pt idx="109">
                  <c:v>5.000000000000001E-3</c:v>
                </c:pt>
                <c:pt idx="110">
                  <c:v>2.5000000000000057E-3</c:v>
                </c:pt>
                <c:pt idx="111">
                  <c:v>-3.4694469519536142E-18</c:v>
                </c:pt>
                <c:pt idx="112">
                  <c:v>-6.9388939039072284E-18</c:v>
                </c:pt>
                <c:pt idx="113">
                  <c:v>2.5000000000000022E-3</c:v>
                </c:pt>
                <c:pt idx="114">
                  <c:v>5.0000000000000044E-3</c:v>
                </c:pt>
                <c:pt idx="115">
                  <c:v>2.5000000000000022E-3</c:v>
                </c:pt>
                <c:pt idx="116">
                  <c:v>-2.5000000000000022E-3</c:v>
                </c:pt>
                <c:pt idx="117">
                  <c:v>-2.5000000000000022E-3</c:v>
                </c:pt>
                <c:pt idx="118">
                  <c:v>2.5000000000000022E-3</c:v>
                </c:pt>
                <c:pt idx="119">
                  <c:v>2.4999999999999953E-3</c:v>
                </c:pt>
                <c:pt idx="120">
                  <c:v>-2.5000000000000092E-3</c:v>
                </c:pt>
                <c:pt idx="121">
                  <c:v>-2.4999999999999883E-3</c:v>
                </c:pt>
                <c:pt idx="122">
                  <c:v>2.5000000000000161E-3</c:v>
                </c:pt>
                <c:pt idx="123">
                  <c:v>2.4999999999999883E-3</c:v>
                </c:pt>
                <c:pt idx="124">
                  <c:v>-1.3877787807814457E-17</c:v>
                </c:pt>
                <c:pt idx="125">
                  <c:v>1.3877787807814457E-17</c:v>
                </c:pt>
                <c:pt idx="126">
                  <c:v>-2.5000000000000022E-3</c:v>
                </c:pt>
                <c:pt idx="127">
                  <c:v>-2.5000000000000161E-3</c:v>
                </c:pt>
                <c:pt idx="128">
                  <c:v>2.5000000000000161E-3</c:v>
                </c:pt>
                <c:pt idx="129">
                  <c:v>2.5000000000000022E-3</c:v>
                </c:pt>
                <c:pt idx="130">
                  <c:v>-1.3877787807814457E-17</c:v>
                </c:pt>
                <c:pt idx="131">
                  <c:v>1.3877787807814457E-17</c:v>
                </c:pt>
                <c:pt idx="132">
                  <c:v>1.3877787807814457E-17</c:v>
                </c:pt>
                <c:pt idx="133">
                  <c:v>2.5000000000000022E-3</c:v>
                </c:pt>
                <c:pt idx="134">
                  <c:v>4.9999999999999767E-3</c:v>
                </c:pt>
                <c:pt idx="135">
                  <c:v>4.9999999999999767E-3</c:v>
                </c:pt>
                <c:pt idx="136">
                  <c:v>5.0000000000000322E-3</c:v>
                </c:pt>
                <c:pt idx="137">
                  <c:v>2.5000000000000022E-3</c:v>
                </c:pt>
                <c:pt idx="138">
                  <c:v>4.9999999999999767E-3</c:v>
                </c:pt>
                <c:pt idx="139">
                  <c:v>7.5000000000000067E-3</c:v>
                </c:pt>
                <c:pt idx="140">
                  <c:v>5.0000000000000044E-3</c:v>
                </c:pt>
                <c:pt idx="141">
                  <c:v>7.5000000000000067E-3</c:v>
                </c:pt>
                <c:pt idx="142">
                  <c:v>7.5000000000000067E-3</c:v>
                </c:pt>
                <c:pt idx="143">
                  <c:v>2.50000000000003E-3</c:v>
                </c:pt>
                <c:pt idx="144">
                  <c:v>2.4999999999999745E-3</c:v>
                </c:pt>
                <c:pt idx="145">
                  <c:v>7.4999999999999512E-3</c:v>
                </c:pt>
                <c:pt idx="146">
                  <c:v>5.0000000000000044E-3</c:v>
                </c:pt>
                <c:pt idx="147">
                  <c:v>2.5000000000000022E-3</c:v>
                </c:pt>
                <c:pt idx="148">
                  <c:v>5.5511151231257827E-17</c:v>
                </c:pt>
                <c:pt idx="149">
                  <c:v>5.0000000000000044E-3</c:v>
                </c:pt>
                <c:pt idx="150">
                  <c:v>1.749999999999996E-2</c:v>
                </c:pt>
                <c:pt idx="151">
                  <c:v>7.5000000000000067E-3</c:v>
                </c:pt>
                <c:pt idx="152">
                  <c:v>0</c:v>
                </c:pt>
                <c:pt idx="153">
                  <c:v>7.5000000000000622E-3</c:v>
                </c:pt>
                <c:pt idx="154">
                  <c:v>7.4999999999999512E-3</c:v>
                </c:pt>
                <c:pt idx="155">
                  <c:v>4.9999999999999489E-3</c:v>
                </c:pt>
                <c:pt idx="156">
                  <c:v>2.5000000000000577E-3</c:v>
                </c:pt>
                <c:pt idx="157">
                  <c:v>-2.0000000000000018E-2</c:v>
                </c:pt>
                <c:pt idx="158">
                  <c:v>5.0000000000000044E-3</c:v>
                </c:pt>
                <c:pt idx="159">
                  <c:v>5.9999999999999942E-2</c:v>
                </c:pt>
                <c:pt idx="160">
                  <c:v>1.2499999999999956E-2</c:v>
                </c:pt>
                <c:pt idx="161">
                  <c:v>-2.2499999999999964E-2</c:v>
                </c:pt>
                <c:pt idx="162">
                  <c:v>7.5000000000000622E-3</c:v>
                </c:pt>
                <c:pt idx="163">
                  <c:v>5.0000000000001155E-3</c:v>
                </c:pt>
                <c:pt idx="164">
                  <c:v>1.0000000000000009E-2</c:v>
                </c:pt>
                <c:pt idx="165">
                  <c:v>1.2499999999999956E-2</c:v>
                </c:pt>
                <c:pt idx="166">
                  <c:v>2.4999999999998357E-3</c:v>
                </c:pt>
                <c:pt idx="167">
                  <c:v>-1.1102230246251565E-16</c:v>
                </c:pt>
                <c:pt idx="168">
                  <c:v>1.5000000000000124E-2</c:v>
                </c:pt>
                <c:pt idx="169">
                  <c:v>2.2499999999999964E-2</c:v>
                </c:pt>
                <c:pt idx="170">
                  <c:v>-7.4999999999998401E-3</c:v>
                </c:pt>
                <c:pt idx="171">
                  <c:v>2.2204460492503131E-16</c:v>
                </c:pt>
                <c:pt idx="172">
                  <c:v>2.9999999999999805E-2</c:v>
                </c:pt>
                <c:pt idx="173">
                  <c:v>1.7499999999999849E-2</c:v>
                </c:pt>
                <c:pt idx="174">
                  <c:v>-3.0000000000000027E-2</c:v>
                </c:pt>
                <c:pt idx="175">
                  <c:v>-2.0000000000000018E-2</c:v>
                </c:pt>
                <c:pt idx="176">
                  <c:v>2.5000000000000133E-2</c:v>
                </c:pt>
                <c:pt idx="177">
                  <c:v>2.5000000000001688E-3</c:v>
                </c:pt>
                <c:pt idx="178">
                  <c:v>-2.5000000000000133E-2</c:v>
                </c:pt>
                <c:pt idx="179">
                  <c:v>-2.2500000000000187E-2</c:v>
                </c:pt>
                <c:pt idx="180">
                  <c:v>-2.0000000000000018E-2</c:v>
                </c:pt>
                <c:pt idx="181">
                  <c:v>-4.0000000000000036E-2</c:v>
                </c:pt>
                <c:pt idx="182">
                  <c:v>-5.9999999999999831E-2</c:v>
                </c:pt>
                <c:pt idx="183">
                  <c:v>-4.7499999999999876E-2</c:v>
                </c:pt>
                <c:pt idx="184">
                  <c:v>-4.0000000000000036E-2</c:v>
                </c:pt>
                <c:pt idx="185">
                  <c:v>-4.4999999999999929E-2</c:v>
                </c:pt>
                <c:pt idx="186">
                  <c:v>-5.2499999999999991E-2</c:v>
                </c:pt>
                <c:pt idx="187">
                  <c:v>-0.10250000000000004</c:v>
                </c:pt>
                <c:pt idx="188">
                  <c:v>-8.7500000000000133E-2</c:v>
                </c:pt>
                <c:pt idx="189">
                  <c:v>2.4999999999999467E-3</c:v>
                </c:pt>
                <c:pt idx="190">
                  <c:v>-1.0000000000000009E-2</c:v>
                </c:pt>
                <c:pt idx="191">
                  <c:v>-1.0000000000000009E-2</c:v>
                </c:pt>
                <c:pt idx="192">
                  <c:v>2.2500000000000187E-2</c:v>
                </c:pt>
                <c:pt idx="193">
                  <c:v>-4.9999999999998934E-3</c:v>
                </c:pt>
                <c:pt idx="194">
                  <c:v>-5.0000000000001155E-3</c:v>
                </c:pt>
                <c:pt idx="195">
                  <c:v>-2.2204460492503131E-16</c:v>
                </c:pt>
                <c:pt idx="196">
                  <c:v>-5.0000000000001155E-3</c:v>
                </c:pt>
                <c:pt idx="197">
                  <c:v>-4.9999999999998934E-3</c:v>
                </c:pt>
                <c:pt idx="198">
                  <c:v>1.0000000000000231E-2</c:v>
                </c:pt>
                <c:pt idx="199">
                  <c:v>2.5000000000000133E-2</c:v>
                </c:pt>
                <c:pt idx="200">
                  <c:v>2.4999999999999467E-3</c:v>
                </c:pt>
                <c:pt idx="201">
                  <c:v>9.9999999999997868E-3</c:v>
                </c:pt>
                <c:pt idx="202">
                  <c:v>2.2499999999999853E-2</c:v>
                </c:pt>
                <c:pt idx="203">
                  <c:v>1.1102230246251565E-16</c:v>
                </c:pt>
                <c:pt idx="204">
                  <c:v>1.2500000000000067E-2</c:v>
                </c:pt>
                <c:pt idx="205">
                  <c:v>1.749999999999996E-2</c:v>
                </c:pt>
                <c:pt idx="206">
                  <c:v>-4.9999999999998934E-3</c:v>
                </c:pt>
                <c:pt idx="207">
                  <c:v>7.5000000000000622E-3</c:v>
                </c:pt>
                <c:pt idx="208">
                  <c:v>1.7499999999999849E-2</c:v>
                </c:pt>
                <c:pt idx="209">
                  <c:v>2.4999999999999467E-3</c:v>
                </c:pt>
                <c:pt idx="210">
                  <c:v>2.5000000000000577E-3</c:v>
                </c:pt>
                <c:pt idx="211">
                  <c:v>1.2500000000000067E-2</c:v>
                </c:pt>
                <c:pt idx="212">
                  <c:v>7.5000000000000622E-3</c:v>
                </c:pt>
                <c:pt idx="213">
                  <c:v>4.9999999999998934E-3</c:v>
                </c:pt>
                <c:pt idx="214">
                  <c:v>1.2499999999999956E-2</c:v>
                </c:pt>
                <c:pt idx="215">
                  <c:v>5.00000000000006E-3</c:v>
                </c:pt>
                <c:pt idx="216">
                  <c:v>-2.5000000000000022E-3</c:v>
                </c:pt>
                <c:pt idx="217">
                  <c:v>7.5000000000000067E-3</c:v>
                </c:pt>
                <c:pt idx="218">
                  <c:v>1.5000000000000013E-2</c:v>
                </c:pt>
                <c:pt idx="219">
                  <c:v>1.0000000000000009E-2</c:v>
                </c:pt>
                <c:pt idx="220">
                  <c:v>-5.5511151231257827E-17</c:v>
                </c:pt>
                <c:pt idx="221">
                  <c:v>-2.5000000000000022E-3</c:v>
                </c:pt>
                <c:pt idx="222">
                  <c:v>2.5000000000000577E-3</c:v>
                </c:pt>
                <c:pt idx="223">
                  <c:v>1.2499999999999956E-2</c:v>
                </c:pt>
                <c:pt idx="224">
                  <c:v>1.2499999999999983E-2</c:v>
                </c:pt>
                <c:pt idx="225">
                  <c:v>2.7755575615628914E-17</c:v>
                </c:pt>
                <c:pt idx="226">
                  <c:v>5.0000000000000044E-3</c:v>
                </c:pt>
                <c:pt idx="227">
                  <c:v>1.0000000000000009E-2</c:v>
                </c:pt>
                <c:pt idx="228">
                  <c:v>-2.7755575615628914E-17</c:v>
                </c:pt>
                <c:pt idx="229">
                  <c:v>5.0000000000000044E-3</c:v>
                </c:pt>
                <c:pt idx="230">
                  <c:v>1.2500000000000039E-2</c:v>
                </c:pt>
                <c:pt idx="231">
                  <c:v>2.4999999999999745E-3</c:v>
                </c:pt>
                <c:pt idx="232">
                  <c:v>-2.50000000000003E-3</c:v>
                </c:pt>
                <c:pt idx="233">
                  <c:v>5.0000000000000044E-3</c:v>
                </c:pt>
                <c:pt idx="234">
                  <c:v>5.0000000000000322E-3</c:v>
                </c:pt>
                <c:pt idx="235">
                  <c:v>-2.4999999999999745E-3</c:v>
                </c:pt>
                <c:pt idx="236">
                  <c:v>-2.7755575615628914E-17</c:v>
                </c:pt>
                <c:pt idx="237">
                  <c:v>4.9999999999999767E-3</c:v>
                </c:pt>
                <c:pt idx="238">
                  <c:v>2.5000000000000022E-3</c:v>
                </c:pt>
                <c:pt idx="239">
                  <c:v>-2.4999999999999883E-3</c:v>
                </c:pt>
                <c:pt idx="240">
                  <c:v>-2.4999999999999883E-3</c:v>
                </c:pt>
                <c:pt idx="241">
                  <c:v>-1.3877787807814457E-17</c:v>
                </c:pt>
                <c:pt idx="242">
                  <c:v>0</c:v>
                </c:pt>
                <c:pt idx="243">
                  <c:v>1.3877787807814457E-17</c:v>
                </c:pt>
                <c:pt idx="244">
                  <c:v>-1.3877787807814457E-17</c:v>
                </c:pt>
                <c:pt idx="245">
                  <c:v>0</c:v>
                </c:pt>
                <c:pt idx="246">
                  <c:v>1.3877787807814457E-17</c:v>
                </c:pt>
                <c:pt idx="247">
                  <c:v>-1.3877787807814457E-17</c:v>
                </c:pt>
                <c:pt idx="248">
                  <c:v>0</c:v>
                </c:pt>
                <c:pt idx="249">
                  <c:v>1.3877787807814457E-17</c:v>
                </c:pt>
                <c:pt idx="250">
                  <c:v>-1.3877787807814457E-17</c:v>
                </c:pt>
                <c:pt idx="251">
                  <c:v>-6.9388939039072284E-18</c:v>
                </c:pt>
                <c:pt idx="252">
                  <c:v>1.3877787807814457E-17</c:v>
                </c:pt>
                <c:pt idx="253">
                  <c:v>2.5000000000000022E-3</c:v>
                </c:pt>
                <c:pt idx="254">
                  <c:v>2.4999999999999953E-3</c:v>
                </c:pt>
                <c:pt idx="255">
                  <c:v>-2.5000000000000022E-3</c:v>
                </c:pt>
                <c:pt idx="256">
                  <c:v>-2.5000000000000022E-3</c:v>
                </c:pt>
                <c:pt idx="257">
                  <c:v>3.4694469519536142E-18</c:v>
                </c:pt>
                <c:pt idx="258">
                  <c:v>2.5000000000000022E-3</c:v>
                </c:pt>
                <c:pt idx="259">
                  <c:v>4.9999999999999975E-3</c:v>
                </c:pt>
                <c:pt idx="260">
                  <c:v>2.4999999999999988E-3</c:v>
                </c:pt>
                <c:pt idx="261">
                  <c:v>3.4694469519536142E-18</c:v>
                </c:pt>
                <c:pt idx="262">
                  <c:v>2.5000000000000022E-3</c:v>
                </c:pt>
                <c:pt idx="263">
                  <c:v>4.9999999999999975E-3</c:v>
                </c:pt>
                <c:pt idx="264">
                  <c:v>-3.4694469519536142E-18</c:v>
                </c:pt>
                <c:pt idx="265">
                  <c:v>-2.5000000000000022E-3</c:v>
                </c:pt>
                <c:pt idx="266">
                  <c:v>2.5000000000000022E-3</c:v>
                </c:pt>
                <c:pt idx="267">
                  <c:v>2.5000000000000022E-3</c:v>
                </c:pt>
                <c:pt idx="268">
                  <c:v>0</c:v>
                </c:pt>
                <c:pt idx="269">
                  <c:v>-2.4999999999999988E-3</c:v>
                </c:pt>
                <c:pt idx="270">
                  <c:v>-2.4999999999999988E-3</c:v>
                </c:pt>
                <c:pt idx="271">
                  <c:v>2.4999999999999988E-3</c:v>
                </c:pt>
                <c:pt idx="272">
                  <c:v>2.4999999999999988E-3</c:v>
                </c:pt>
                <c:pt idx="273">
                  <c:v>0</c:v>
                </c:pt>
                <c:pt idx="274">
                  <c:v>-2.5000000000000005E-3</c:v>
                </c:pt>
                <c:pt idx="275">
                  <c:v>-2.5000000000000005E-3</c:v>
                </c:pt>
                <c:pt idx="276">
                  <c:v>2.5000000000000005E-3</c:v>
                </c:pt>
                <c:pt idx="277">
                  <c:v>2.5000000000000005E-3</c:v>
                </c:pt>
                <c:pt idx="278">
                  <c:v>0</c:v>
                </c:pt>
                <c:pt idx="279">
                  <c:v>0</c:v>
                </c:pt>
                <c:pt idx="280">
                  <c:v>-2.5000000000000005E-3</c:v>
                </c:pt>
                <c:pt idx="281">
                  <c:v>-2.5000000000000005E-3</c:v>
                </c:pt>
                <c:pt idx="282">
                  <c:v>2.5000000000000005E-3</c:v>
                </c:pt>
                <c:pt idx="283">
                  <c:v>2.5000000000000005E-3</c:v>
                </c:pt>
                <c:pt idx="284">
                  <c:v>0</c:v>
                </c:pt>
                <c:pt idx="285">
                  <c:v>0</c:v>
                </c:pt>
                <c:pt idx="286">
                  <c:v>-2.4999999999999996E-3</c:v>
                </c:pt>
                <c:pt idx="287">
                  <c:v>-2.4999999999999996E-3</c:v>
                </c:pt>
                <c:pt idx="288">
                  <c:v>2.4999999999999996E-3</c:v>
                </c:pt>
                <c:pt idx="289">
                  <c:v>2.4999999999999996E-3</c:v>
                </c:pt>
                <c:pt idx="290">
                  <c:v>0</c:v>
                </c:pt>
                <c:pt idx="291">
                  <c:v>-2.5000000000000001E-3</c:v>
                </c:pt>
                <c:pt idx="292">
                  <c:v>-2.5000000000000001E-3</c:v>
                </c:pt>
                <c:pt idx="293">
                  <c:v>2.5000000000000001E-3</c:v>
                </c:pt>
                <c:pt idx="294">
                  <c:v>2.5000000000000001E-3</c:v>
                </c:pt>
                <c:pt idx="295">
                  <c:v>0</c:v>
                </c:pt>
                <c:pt idx="296">
                  <c:v>0</c:v>
                </c:pt>
                <c:pt idx="297">
                  <c:v>-2.5000000000000001E-3</c:v>
                </c:pt>
                <c:pt idx="298">
                  <c:v>-2.5000000000000001E-3</c:v>
                </c:pt>
                <c:pt idx="299">
                  <c:v>2.5000000000000001E-3</c:v>
                </c:pt>
                <c:pt idx="300">
                  <c:v>2.5000000000000001E-3</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0"/>
          <c:extLst>
            <c:ext xmlns:c16="http://schemas.microsoft.com/office/drawing/2014/chart" uri="{C3380CC4-5D6E-409C-BE32-E72D297353CC}">
              <c16:uniqueId val="{00000001-B1F0-44FC-959B-7D88F3EF5BA6}"/>
            </c:ext>
          </c:extLst>
        </c:ser>
        <c:dLbls>
          <c:showLegendKey val="0"/>
          <c:showVal val="0"/>
          <c:showCatName val="0"/>
          <c:showSerName val="0"/>
          <c:showPercent val="0"/>
          <c:showBubbleSize val="0"/>
        </c:dLbls>
        <c:smooth val="0"/>
        <c:axId val="416952864"/>
        <c:axId val="416953344"/>
      </c:lineChart>
      <c:catAx>
        <c:axId val="4169528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Crank angle (°)</a:t>
                </a:r>
                <a:endParaRPr lang="en-GB" b="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53344"/>
        <c:crosses val="autoZero"/>
        <c:auto val="1"/>
        <c:lblAlgn val="ctr"/>
        <c:lblOffset val="100"/>
        <c:noMultiLvlLbl val="0"/>
      </c:catAx>
      <c:valAx>
        <c:axId val="416953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acceleration (mm/deg²)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528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Jerk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angle'!$I$1</c:f>
              <c:strCache>
                <c:ptCount val="1"/>
                <c:pt idx="0">
                  <c:v>intake jerk </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angle'!$I$2:$I$361</c:f>
              <c:numCache>
                <c:formatCode>General</c:formatCode>
                <c:ptCount val="360"/>
                <c:pt idx="2">
                  <c:v>0</c:v>
                </c:pt>
                <c:pt idx="3">
                  <c:v>1.25E-3</c:v>
                </c:pt>
                <c:pt idx="4">
                  <c:v>1.25E-3</c:v>
                </c:pt>
                <c:pt idx="5">
                  <c:v>-2.5000000000000001E-3</c:v>
                </c:pt>
                <c:pt idx="6">
                  <c:v>-2.5000000000000001E-3</c:v>
                </c:pt>
                <c:pt idx="7">
                  <c:v>1.25E-3</c:v>
                </c:pt>
                <c:pt idx="8">
                  <c:v>1.25E-3</c:v>
                </c:pt>
                <c:pt idx="9">
                  <c:v>0</c:v>
                </c:pt>
                <c:pt idx="10">
                  <c:v>0</c:v>
                </c:pt>
                <c:pt idx="11">
                  <c:v>0</c:v>
                </c:pt>
                <c:pt idx="12">
                  <c:v>0</c:v>
                </c:pt>
                <c:pt idx="13">
                  <c:v>-1.25E-3</c:v>
                </c:pt>
                <c:pt idx="14">
                  <c:v>-1.25E-3</c:v>
                </c:pt>
                <c:pt idx="15">
                  <c:v>2.5000000000000001E-3</c:v>
                </c:pt>
                <c:pt idx="16">
                  <c:v>2.5000000000000001E-3</c:v>
                </c:pt>
                <c:pt idx="17">
                  <c:v>-1.25E-3</c:v>
                </c:pt>
                <c:pt idx="18">
                  <c:v>-1.25E-3</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1.25E-3</c:v>
                </c:pt>
                <c:pt idx="64">
                  <c:v>1.25E-3</c:v>
                </c:pt>
                <c:pt idx="65">
                  <c:v>-2.5000000000000001E-3</c:v>
                </c:pt>
                <c:pt idx="66">
                  <c:v>-2.5000000000000001E-3</c:v>
                </c:pt>
                <c:pt idx="67">
                  <c:v>1.25E-3</c:v>
                </c:pt>
                <c:pt idx="68">
                  <c:v>1.25E-3</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1.25E-3</c:v>
                </c:pt>
                <c:pt idx="97">
                  <c:v>2.4999999999999996E-3</c:v>
                </c:pt>
                <c:pt idx="98">
                  <c:v>0</c:v>
                </c:pt>
                <c:pt idx="99">
                  <c:v>-2.4999999999999988E-3</c:v>
                </c:pt>
                <c:pt idx="100">
                  <c:v>6.5052130349130266E-19</c:v>
                </c:pt>
                <c:pt idx="101">
                  <c:v>2.4999999999999979E-3</c:v>
                </c:pt>
                <c:pt idx="102">
                  <c:v>-1.2500000000000015E-3</c:v>
                </c:pt>
                <c:pt idx="103">
                  <c:v>-3.7499999999999981E-3</c:v>
                </c:pt>
                <c:pt idx="104">
                  <c:v>1.250000000000002E-3</c:v>
                </c:pt>
                <c:pt idx="105">
                  <c:v>1.2499999999999994E-3</c:v>
                </c:pt>
                <c:pt idx="106">
                  <c:v>-2.5000000000000022E-3</c:v>
                </c:pt>
                <c:pt idx="107">
                  <c:v>1.2500000000000011E-3</c:v>
                </c:pt>
                <c:pt idx="108">
                  <c:v>1.2500000000000011E-3</c:v>
                </c:pt>
                <c:pt idx="109">
                  <c:v>-2.5000000000000022E-3</c:v>
                </c:pt>
                <c:pt idx="110">
                  <c:v>1.2499999999999976E-3</c:v>
                </c:pt>
                <c:pt idx="111">
                  <c:v>2.5000000000000022E-3</c:v>
                </c:pt>
                <c:pt idx="112">
                  <c:v>-2.4999999999999918E-3</c:v>
                </c:pt>
                <c:pt idx="113">
                  <c:v>-2.5000000000000057E-3</c:v>
                </c:pt>
                <c:pt idx="114">
                  <c:v>1.2499999999999872E-3</c:v>
                </c:pt>
                <c:pt idx="115">
                  <c:v>1.2500000000000115E-3</c:v>
                </c:pt>
                <c:pt idx="116">
                  <c:v>1.250000000000015E-3</c:v>
                </c:pt>
                <c:pt idx="117">
                  <c:v>1.2499999999999872E-3</c:v>
                </c:pt>
                <c:pt idx="118">
                  <c:v>-1.250000000000015E-3</c:v>
                </c:pt>
                <c:pt idx="119">
                  <c:v>-1.2499999999999872E-3</c:v>
                </c:pt>
                <c:pt idx="120">
                  <c:v>1.250000000000008E-3</c:v>
                </c:pt>
                <c:pt idx="121">
                  <c:v>3.7499999999999825E-3</c:v>
                </c:pt>
                <c:pt idx="122">
                  <c:v>1.2500000000000011E-3</c:v>
                </c:pt>
                <c:pt idx="123">
                  <c:v>-2.4999999999999745E-3</c:v>
                </c:pt>
                <c:pt idx="124">
                  <c:v>-6.9388939039072284E-18</c:v>
                </c:pt>
                <c:pt idx="125">
                  <c:v>1.2499999999999734E-3</c:v>
                </c:pt>
                <c:pt idx="126">
                  <c:v>1.250000000000008E-3</c:v>
                </c:pt>
                <c:pt idx="127">
                  <c:v>-1.2499999999999872E-3</c:v>
                </c:pt>
                <c:pt idx="128">
                  <c:v>-3.7500000000000033E-3</c:v>
                </c:pt>
                <c:pt idx="129">
                  <c:v>3.7500000000000033E-3</c:v>
                </c:pt>
                <c:pt idx="130">
                  <c:v>5.0000000000000044E-3</c:v>
                </c:pt>
                <c:pt idx="131">
                  <c:v>-5.0000000000000044E-3</c:v>
                </c:pt>
                <c:pt idx="132">
                  <c:v>-5.0000000000000183E-3</c:v>
                </c:pt>
                <c:pt idx="133">
                  <c:v>3.7499999999999895E-3</c:v>
                </c:pt>
                <c:pt idx="134">
                  <c:v>3.750000000000045E-3</c:v>
                </c:pt>
                <c:pt idx="135">
                  <c:v>1.3877787807814457E-17</c:v>
                </c:pt>
                <c:pt idx="136">
                  <c:v>-5.5511151231257827E-17</c:v>
                </c:pt>
                <c:pt idx="137">
                  <c:v>-2.5000000000000022E-3</c:v>
                </c:pt>
                <c:pt idx="138">
                  <c:v>-1.2499999999999734E-3</c:v>
                </c:pt>
                <c:pt idx="139">
                  <c:v>1.2500000000000011E-3</c:v>
                </c:pt>
                <c:pt idx="140">
                  <c:v>0</c:v>
                </c:pt>
                <c:pt idx="141">
                  <c:v>3.7500000000000311E-3</c:v>
                </c:pt>
                <c:pt idx="142">
                  <c:v>-2.50000000000003E-3</c:v>
                </c:pt>
                <c:pt idx="143">
                  <c:v>-5.0000000000000877E-3</c:v>
                </c:pt>
                <c:pt idx="144">
                  <c:v>1.1250000000000066E-2</c:v>
                </c:pt>
                <c:pt idx="145">
                  <c:v>8.3266726846886741E-17</c:v>
                </c:pt>
                <c:pt idx="146">
                  <c:v>-1.375000000000004E-2</c:v>
                </c:pt>
                <c:pt idx="147">
                  <c:v>7.4999999999999512E-3</c:v>
                </c:pt>
                <c:pt idx="148">
                  <c:v>8.74999999999998E-3</c:v>
                </c:pt>
                <c:pt idx="149">
                  <c:v>-9.9999999999999534E-3</c:v>
                </c:pt>
                <c:pt idx="150">
                  <c:v>-4.9999999999999489E-3</c:v>
                </c:pt>
                <c:pt idx="151">
                  <c:v>1.24999999999999E-2</c:v>
                </c:pt>
                <c:pt idx="152">
                  <c:v>4.9999999999999489E-3</c:v>
                </c:pt>
                <c:pt idx="153">
                  <c:v>-1.8749999999999822E-2</c:v>
                </c:pt>
                <c:pt idx="154">
                  <c:v>-3.7499999999999756E-3</c:v>
                </c:pt>
                <c:pt idx="155">
                  <c:v>1.8749999999999878E-2</c:v>
                </c:pt>
                <c:pt idx="156">
                  <c:v>6.2500000000000333E-3</c:v>
                </c:pt>
                <c:pt idx="157">
                  <c:v>-1.8750000000000044E-2</c:v>
                </c:pt>
                <c:pt idx="158">
                  <c:v>-1.000000000000012E-2</c:v>
                </c:pt>
                <c:pt idx="159">
                  <c:v>3.6250000000000115E-2</c:v>
                </c:pt>
                <c:pt idx="160">
                  <c:v>5.0000000000001155E-3</c:v>
                </c:pt>
                <c:pt idx="161">
                  <c:v>-4.0000000000000036E-2</c:v>
                </c:pt>
                <c:pt idx="162">
                  <c:v>5.0000000000000044E-3</c:v>
                </c:pt>
                <c:pt idx="163">
                  <c:v>1.2499999999999956E-2</c:v>
                </c:pt>
                <c:pt idx="164">
                  <c:v>-1.6249999999999987E-2</c:v>
                </c:pt>
                <c:pt idx="165">
                  <c:v>2.4999999999999467E-3</c:v>
                </c:pt>
                <c:pt idx="166">
                  <c:v>7.4999999999998401E-3</c:v>
                </c:pt>
                <c:pt idx="167">
                  <c:v>-1.3749999999999929E-2</c:v>
                </c:pt>
                <c:pt idx="168">
                  <c:v>-4.9999999999998934E-3</c:v>
                </c:pt>
                <c:pt idx="169">
                  <c:v>-2.4999999999997247E-3</c:v>
                </c:pt>
                <c:pt idx="170">
                  <c:v>-1.749999999999996E-2</c:v>
                </c:pt>
                <c:pt idx="171">
                  <c:v>-1.3750000000000595E-2</c:v>
                </c:pt>
                <c:pt idx="172">
                  <c:v>-4.9999999999998934E-3</c:v>
                </c:pt>
                <c:pt idx="173">
                  <c:v>6.2500000000005329E-3</c:v>
                </c:pt>
                <c:pt idx="174">
                  <c:v>9.9999999999997868E-3</c:v>
                </c:pt>
                <c:pt idx="175">
                  <c:v>-2.5000000000001688E-3</c:v>
                </c:pt>
                <c:pt idx="176">
                  <c:v>-1.1249999999999982E-2</c:v>
                </c:pt>
                <c:pt idx="177">
                  <c:v>-1.1250000000000204E-2</c:v>
                </c:pt>
                <c:pt idx="178">
                  <c:v>2.4999999999999467E-3</c:v>
                </c:pt>
                <c:pt idx="179">
                  <c:v>1.8750000000000266E-2</c:v>
                </c:pt>
                <c:pt idx="180">
                  <c:v>1.2500000000000289E-2</c:v>
                </c:pt>
                <c:pt idx="181">
                  <c:v>1.2499999999998623E-3</c:v>
                </c:pt>
                <c:pt idx="182">
                  <c:v>6.2499999999996447E-3</c:v>
                </c:pt>
                <c:pt idx="183">
                  <c:v>1.375000000000004E-2</c:v>
                </c:pt>
                <c:pt idx="184">
                  <c:v>1.0000000000000342E-2</c:v>
                </c:pt>
                <c:pt idx="185">
                  <c:v>-1.2499999999999734E-3</c:v>
                </c:pt>
                <c:pt idx="186">
                  <c:v>-1.2500000000003064E-3</c:v>
                </c:pt>
                <c:pt idx="187">
                  <c:v>3.7499999999999201E-3</c:v>
                </c:pt>
                <c:pt idx="188">
                  <c:v>-7.4999999999997291E-3</c:v>
                </c:pt>
                <c:pt idx="189">
                  <c:v>1.1102230246251565E-16</c:v>
                </c:pt>
                <c:pt idx="190">
                  <c:v>1.9999999999999796E-2</c:v>
                </c:pt>
                <c:pt idx="191">
                  <c:v>7.4999999999999512E-3</c:v>
                </c:pt>
                <c:pt idx="192">
                  <c:v>-9.9999999999998979E-3</c:v>
                </c:pt>
                <c:pt idx="193">
                  <c:v>-6.2500000000000888E-3</c:v>
                </c:pt>
                <c:pt idx="194">
                  <c:v>1.2499999999999178E-3</c:v>
                </c:pt>
                <c:pt idx="195">
                  <c:v>-3.7499999999998646E-3</c:v>
                </c:pt>
                <c:pt idx="196">
                  <c:v>5.5511151231257827E-17</c:v>
                </c:pt>
                <c:pt idx="197">
                  <c:v>7.4999999999999512E-3</c:v>
                </c:pt>
                <c:pt idx="198">
                  <c:v>-1.2499999999999734E-3</c:v>
                </c:pt>
                <c:pt idx="199">
                  <c:v>5.0000000000000044E-3</c:v>
                </c:pt>
                <c:pt idx="200">
                  <c:v>4.9999999999999489E-3</c:v>
                </c:pt>
                <c:pt idx="201">
                  <c:v>-2.0000000000000073E-2</c:v>
                </c:pt>
                <c:pt idx="202">
                  <c:v>-9.9999999999999534E-3</c:v>
                </c:pt>
                <c:pt idx="203">
                  <c:v>2.1250000000000102E-2</c:v>
                </c:pt>
                <c:pt idx="204">
                  <c:v>7.4999999999999234E-3</c:v>
                </c:pt>
                <c:pt idx="205">
                  <c:v>-1.7500000000000016E-2</c:v>
                </c:pt>
                <c:pt idx="206">
                  <c:v>-3.7499999999998923E-3</c:v>
                </c:pt>
                <c:pt idx="207">
                  <c:v>8.7499999999999523E-3</c:v>
                </c:pt>
                <c:pt idx="208">
                  <c:v>1.2499999999998901E-3</c:v>
                </c:pt>
                <c:pt idx="209">
                  <c:v>-1.2499999999999734E-3</c:v>
                </c:pt>
                <c:pt idx="210">
                  <c:v>-1.2499999999999178E-3</c:v>
                </c:pt>
                <c:pt idx="211">
                  <c:v>0</c:v>
                </c:pt>
                <c:pt idx="212">
                  <c:v>1.2499999999999734E-3</c:v>
                </c:pt>
                <c:pt idx="213">
                  <c:v>-1.250000000000015E-3</c:v>
                </c:pt>
                <c:pt idx="214">
                  <c:v>-1.2500000000000011E-3</c:v>
                </c:pt>
                <c:pt idx="215">
                  <c:v>2.5000000000000161E-3</c:v>
                </c:pt>
                <c:pt idx="216">
                  <c:v>2.4999999999999883E-3</c:v>
                </c:pt>
                <c:pt idx="217">
                  <c:v>-5.0000000000000044E-3</c:v>
                </c:pt>
                <c:pt idx="218">
                  <c:v>-4.9999999999999906E-3</c:v>
                </c:pt>
                <c:pt idx="219">
                  <c:v>2.5000000000000022E-3</c:v>
                </c:pt>
                <c:pt idx="220">
                  <c:v>3.7499999999999964E-3</c:v>
                </c:pt>
                <c:pt idx="221">
                  <c:v>1.2500000000000011E-3</c:v>
                </c:pt>
                <c:pt idx="222">
                  <c:v>-2.4999999999999953E-3</c:v>
                </c:pt>
                <c:pt idx="223">
                  <c:v>-1.250000000000008E-3</c:v>
                </c:pt>
                <c:pt idx="224">
                  <c:v>2.5000000000000022E-3</c:v>
                </c:pt>
                <c:pt idx="225">
                  <c:v>-1.2499999999999942E-3</c:v>
                </c:pt>
                <c:pt idx="226">
                  <c:v>-2.5000000000000022E-3</c:v>
                </c:pt>
                <c:pt idx="227">
                  <c:v>-3.4694469519536142E-18</c:v>
                </c:pt>
                <c:pt idx="228">
                  <c:v>0</c:v>
                </c:pt>
                <c:pt idx="229">
                  <c:v>1.2500000000000046E-3</c:v>
                </c:pt>
                <c:pt idx="230">
                  <c:v>-1.2500000000000046E-3</c:v>
                </c:pt>
                <c:pt idx="231">
                  <c:v>-3.7499999999999999E-3</c:v>
                </c:pt>
                <c:pt idx="232">
                  <c:v>3.4694469519536142E-18</c:v>
                </c:pt>
                <c:pt idx="233">
                  <c:v>1.2499999999999942E-3</c:v>
                </c:pt>
                <c:pt idx="234">
                  <c:v>1.2500000000000011E-3</c:v>
                </c:pt>
                <c:pt idx="235">
                  <c:v>1.2500000000000046E-3</c:v>
                </c:pt>
                <c:pt idx="236">
                  <c:v>-2.5000000000000005E-3</c:v>
                </c:pt>
                <c:pt idx="237">
                  <c:v>-2.5000000000000022E-3</c:v>
                </c:pt>
                <c:pt idx="238">
                  <c:v>2.4999999999999983E-3</c:v>
                </c:pt>
                <c:pt idx="239">
                  <c:v>2.5000000000000022E-3</c:v>
                </c:pt>
                <c:pt idx="240">
                  <c:v>1.3010426069826053E-18</c:v>
                </c:pt>
                <c:pt idx="241">
                  <c:v>2.4999999999999988E-3</c:v>
                </c:pt>
                <c:pt idx="242">
                  <c:v>1.2499999999999998E-3</c:v>
                </c:pt>
                <c:pt idx="243">
                  <c:v>-3.7499999999999999E-3</c:v>
                </c:pt>
                <c:pt idx="244">
                  <c:v>-2.5000000000000001E-3</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80B4-4741-A995-18C28F247C31}"/>
            </c:ext>
          </c:extLst>
        </c:ser>
        <c:ser>
          <c:idx val="1"/>
          <c:order val="1"/>
          <c:tx>
            <c:strRef>
              <c:f>'Crank angle'!$J$1</c:f>
              <c:strCache>
                <c:ptCount val="1"/>
                <c:pt idx="0">
                  <c:v>exhuast jerk</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angle'!$J$2:$J$361</c:f>
              <c:numCache>
                <c:formatCode>General</c:formatCode>
                <c:ptCount val="360"/>
                <c:pt idx="2">
                  <c:v>1.25E-3</c:v>
                </c:pt>
                <c:pt idx="3">
                  <c:v>1.25E-3</c:v>
                </c:pt>
                <c:pt idx="4">
                  <c:v>-2.5000000000000001E-3</c:v>
                </c:pt>
                <c:pt idx="5">
                  <c:v>-2.5000000000000001E-3</c:v>
                </c:pt>
                <c:pt idx="6">
                  <c:v>1.25E-3</c:v>
                </c:pt>
                <c:pt idx="7">
                  <c:v>1.25E-3</c:v>
                </c:pt>
                <c:pt idx="8">
                  <c:v>1.25E-3</c:v>
                </c:pt>
                <c:pt idx="9">
                  <c:v>1.25E-3</c:v>
                </c:pt>
                <c:pt idx="10">
                  <c:v>-2.5000000000000001E-3</c:v>
                </c:pt>
                <c:pt idx="11">
                  <c:v>-2.5000000000000001E-3</c:v>
                </c:pt>
                <c:pt idx="12">
                  <c:v>1.25E-3</c:v>
                </c:pt>
                <c:pt idx="13">
                  <c:v>1.25E-3</c:v>
                </c:pt>
                <c:pt idx="14">
                  <c:v>1.2499999999999998E-3</c:v>
                </c:pt>
                <c:pt idx="15">
                  <c:v>1.2499999999999998E-3</c:v>
                </c:pt>
                <c:pt idx="16">
                  <c:v>-2.4999999999999996E-3</c:v>
                </c:pt>
                <c:pt idx="17">
                  <c:v>-2.4999999999999996E-3</c:v>
                </c:pt>
                <c:pt idx="18">
                  <c:v>1.2499999999999998E-3</c:v>
                </c:pt>
                <c:pt idx="19">
                  <c:v>1.2499999999999998E-3</c:v>
                </c:pt>
                <c:pt idx="20">
                  <c:v>1.2500000000000002E-3</c:v>
                </c:pt>
                <c:pt idx="21">
                  <c:v>1.2500000000000002E-3</c:v>
                </c:pt>
                <c:pt idx="22">
                  <c:v>-2.5000000000000005E-3</c:v>
                </c:pt>
                <c:pt idx="23">
                  <c:v>-2.5000000000000005E-3</c:v>
                </c:pt>
                <c:pt idx="24">
                  <c:v>1.2500000000000002E-3</c:v>
                </c:pt>
                <c:pt idx="25">
                  <c:v>1.2500000000000002E-3</c:v>
                </c:pt>
                <c:pt idx="26">
                  <c:v>1.2500000000000002E-3</c:v>
                </c:pt>
                <c:pt idx="27">
                  <c:v>1.2500000000000002E-3</c:v>
                </c:pt>
                <c:pt idx="28">
                  <c:v>-2.5000000000000005E-3</c:v>
                </c:pt>
                <c:pt idx="29">
                  <c:v>-2.5000000000000005E-3</c:v>
                </c:pt>
                <c:pt idx="30">
                  <c:v>1.2500000000000002E-3</c:v>
                </c:pt>
                <c:pt idx="31">
                  <c:v>1.2500000000000002E-3</c:v>
                </c:pt>
                <c:pt idx="32">
                  <c:v>1.2499999999999994E-3</c:v>
                </c:pt>
                <c:pt idx="33">
                  <c:v>1.2499999999999994E-3</c:v>
                </c:pt>
                <c:pt idx="34">
                  <c:v>-2.4999999999999988E-3</c:v>
                </c:pt>
                <c:pt idx="35">
                  <c:v>-2.4999999999999988E-3</c:v>
                </c:pt>
                <c:pt idx="36">
                  <c:v>1.2499999999999994E-3</c:v>
                </c:pt>
                <c:pt idx="37">
                  <c:v>1.2499999999999994E-3</c:v>
                </c:pt>
                <c:pt idx="38">
                  <c:v>1.2500000000000011E-3</c:v>
                </c:pt>
                <c:pt idx="39">
                  <c:v>1.2500000000000011E-3</c:v>
                </c:pt>
                <c:pt idx="40">
                  <c:v>-2.5000000000000022E-3</c:v>
                </c:pt>
                <c:pt idx="41">
                  <c:v>-2.5000000000000022E-3</c:v>
                </c:pt>
                <c:pt idx="42">
                  <c:v>1.2500000000000011E-3</c:v>
                </c:pt>
                <c:pt idx="43">
                  <c:v>1.2500000000000011E-3</c:v>
                </c:pt>
                <c:pt idx="44">
                  <c:v>1.2499999999999994E-3</c:v>
                </c:pt>
                <c:pt idx="45">
                  <c:v>1.2499999999999994E-3</c:v>
                </c:pt>
                <c:pt idx="46">
                  <c:v>-2.4999999999999988E-3</c:v>
                </c:pt>
                <c:pt idx="47">
                  <c:v>-2.4999999999999988E-3</c:v>
                </c:pt>
                <c:pt idx="48">
                  <c:v>1.2499999999999994E-3</c:v>
                </c:pt>
                <c:pt idx="49">
                  <c:v>1.2499999999999994E-3</c:v>
                </c:pt>
                <c:pt idx="50">
                  <c:v>0</c:v>
                </c:pt>
                <c:pt idx="51">
                  <c:v>0</c:v>
                </c:pt>
                <c:pt idx="52">
                  <c:v>0</c:v>
                </c:pt>
                <c:pt idx="53">
                  <c:v>1.2499999999999994E-3</c:v>
                </c:pt>
                <c:pt idx="54">
                  <c:v>1.2499999999999994E-3</c:v>
                </c:pt>
                <c:pt idx="55">
                  <c:v>-2.4999999999999988E-3</c:v>
                </c:pt>
                <c:pt idx="56">
                  <c:v>-2.4999999999999988E-3</c:v>
                </c:pt>
                <c:pt idx="57">
                  <c:v>1.2499999999999994E-3</c:v>
                </c:pt>
                <c:pt idx="58">
                  <c:v>1.2499999999999994E-3</c:v>
                </c:pt>
                <c:pt idx="59">
                  <c:v>1.2500000000000011E-3</c:v>
                </c:pt>
                <c:pt idx="60">
                  <c:v>1.2500000000000011E-3</c:v>
                </c:pt>
                <c:pt idx="61">
                  <c:v>-2.5000000000000022E-3</c:v>
                </c:pt>
                <c:pt idx="62">
                  <c:v>-2.5000000000000022E-3</c:v>
                </c:pt>
                <c:pt idx="63">
                  <c:v>1.2500000000000011E-3</c:v>
                </c:pt>
                <c:pt idx="64">
                  <c:v>1.2500000000000011E-3</c:v>
                </c:pt>
                <c:pt idx="65">
                  <c:v>0</c:v>
                </c:pt>
                <c:pt idx="66">
                  <c:v>0</c:v>
                </c:pt>
                <c:pt idx="67">
                  <c:v>0</c:v>
                </c:pt>
                <c:pt idx="68">
                  <c:v>0</c:v>
                </c:pt>
                <c:pt idx="69">
                  <c:v>0</c:v>
                </c:pt>
                <c:pt idx="70">
                  <c:v>0</c:v>
                </c:pt>
                <c:pt idx="71">
                  <c:v>0</c:v>
                </c:pt>
                <c:pt idx="72">
                  <c:v>0</c:v>
                </c:pt>
                <c:pt idx="73">
                  <c:v>0</c:v>
                </c:pt>
                <c:pt idx="74">
                  <c:v>0</c:v>
                </c:pt>
                <c:pt idx="75">
                  <c:v>0</c:v>
                </c:pt>
                <c:pt idx="76">
                  <c:v>1.2499999999999994E-3</c:v>
                </c:pt>
                <c:pt idx="77">
                  <c:v>1.2499999999999994E-3</c:v>
                </c:pt>
                <c:pt idx="78">
                  <c:v>-2.4999999999999988E-3</c:v>
                </c:pt>
                <c:pt idx="79">
                  <c:v>-2.4999999999999988E-3</c:v>
                </c:pt>
                <c:pt idx="80">
                  <c:v>1.2499999999999994E-3</c:v>
                </c:pt>
                <c:pt idx="81">
                  <c:v>1.2499999999999994E-3</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1.2499999999999994E-3</c:v>
                </c:pt>
                <c:pt idx="109">
                  <c:v>2.5000000000000005E-3</c:v>
                </c:pt>
                <c:pt idx="110">
                  <c:v>3.4694469519536142E-18</c:v>
                </c:pt>
                <c:pt idx="111">
                  <c:v>-2.5000000000000022E-3</c:v>
                </c:pt>
                <c:pt idx="112">
                  <c:v>-1.2500000000000063E-3</c:v>
                </c:pt>
                <c:pt idx="113">
                  <c:v>1.2500000000000028E-3</c:v>
                </c:pt>
                <c:pt idx="114">
                  <c:v>2.5000000000000057E-3</c:v>
                </c:pt>
                <c:pt idx="115">
                  <c:v>0</c:v>
                </c:pt>
                <c:pt idx="116">
                  <c:v>-3.7500000000000033E-3</c:v>
                </c:pt>
                <c:pt idx="117">
                  <c:v>-2.5000000000000022E-3</c:v>
                </c:pt>
                <c:pt idx="118">
                  <c:v>2.5000000000000022E-3</c:v>
                </c:pt>
                <c:pt idx="119">
                  <c:v>2.4999999999999988E-3</c:v>
                </c:pt>
                <c:pt idx="120">
                  <c:v>-2.5000000000000057E-3</c:v>
                </c:pt>
                <c:pt idx="121">
                  <c:v>-2.4999999999999918E-3</c:v>
                </c:pt>
                <c:pt idx="122">
                  <c:v>2.5000000000000126E-3</c:v>
                </c:pt>
                <c:pt idx="123">
                  <c:v>2.4999999999999883E-3</c:v>
                </c:pt>
                <c:pt idx="124">
                  <c:v>-1.250000000000015E-3</c:v>
                </c:pt>
                <c:pt idx="125">
                  <c:v>-1.2499999999999872E-3</c:v>
                </c:pt>
                <c:pt idx="126">
                  <c:v>-1.2499999999999942E-3</c:v>
                </c:pt>
                <c:pt idx="127">
                  <c:v>-1.250000000000015E-3</c:v>
                </c:pt>
                <c:pt idx="128">
                  <c:v>2.5000000000000092E-3</c:v>
                </c:pt>
                <c:pt idx="129">
                  <c:v>2.5000000000000092E-3</c:v>
                </c:pt>
                <c:pt idx="130">
                  <c:v>-1.250000000000015E-3</c:v>
                </c:pt>
                <c:pt idx="131">
                  <c:v>-1.2499999999999942E-3</c:v>
                </c:pt>
                <c:pt idx="132">
                  <c:v>1.3877787807814457E-17</c:v>
                </c:pt>
                <c:pt idx="133">
                  <c:v>1.2499999999999942E-3</c:v>
                </c:pt>
                <c:pt idx="134">
                  <c:v>2.4999999999999814E-3</c:v>
                </c:pt>
                <c:pt idx="135">
                  <c:v>1.2499999999999872E-3</c:v>
                </c:pt>
                <c:pt idx="136">
                  <c:v>2.7755575615628914E-17</c:v>
                </c:pt>
                <c:pt idx="137">
                  <c:v>-1.2499999999999872E-3</c:v>
                </c:pt>
                <c:pt idx="138">
                  <c:v>-2.7755575615628914E-17</c:v>
                </c:pt>
                <c:pt idx="139">
                  <c:v>2.5000000000000022E-3</c:v>
                </c:pt>
                <c:pt idx="140">
                  <c:v>1.3877787807814457E-17</c:v>
                </c:pt>
                <c:pt idx="141">
                  <c:v>0</c:v>
                </c:pt>
                <c:pt idx="142">
                  <c:v>1.2500000000000011E-3</c:v>
                </c:pt>
                <c:pt idx="143">
                  <c:v>-2.4999999999999883E-3</c:v>
                </c:pt>
                <c:pt idx="144">
                  <c:v>-2.5000000000000161E-3</c:v>
                </c:pt>
                <c:pt idx="145">
                  <c:v>2.4999999999999606E-3</c:v>
                </c:pt>
                <c:pt idx="146">
                  <c:v>1.250000000000015E-3</c:v>
                </c:pt>
                <c:pt idx="147">
                  <c:v>-2.4999999999999745E-3</c:v>
                </c:pt>
                <c:pt idx="148">
                  <c:v>-2.4999999999999745E-3</c:v>
                </c:pt>
                <c:pt idx="149">
                  <c:v>1.2500000000000011E-3</c:v>
                </c:pt>
                <c:pt idx="150">
                  <c:v>8.7499999999999523E-3</c:v>
                </c:pt>
                <c:pt idx="151">
                  <c:v>1.2500000000000011E-3</c:v>
                </c:pt>
                <c:pt idx="152">
                  <c:v>-8.74999999999998E-3</c:v>
                </c:pt>
                <c:pt idx="153">
                  <c:v>2.7755575615628914E-17</c:v>
                </c:pt>
                <c:pt idx="154">
                  <c:v>3.7499999999999756E-3</c:v>
                </c:pt>
                <c:pt idx="155">
                  <c:v>-1.2500000000000566E-3</c:v>
                </c:pt>
                <c:pt idx="156">
                  <c:v>-2.4999999999999467E-3</c:v>
                </c:pt>
                <c:pt idx="157">
                  <c:v>-1.2499999999999983E-2</c:v>
                </c:pt>
                <c:pt idx="158">
                  <c:v>1.2499999999999734E-3</c:v>
                </c:pt>
                <c:pt idx="159">
                  <c:v>3.999999999999998E-2</c:v>
                </c:pt>
                <c:pt idx="160">
                  <c:v>3.7499999999999756E-3</c:v>
                </c:pt>
                <c:pt idx="161">
                  <c:v>-4.1249999999999953E-2</c:v>
                </c:pt>
                <c:pt idx="162">
                  <c:v>-2.4999999999999467E-3</c:v>
                </c:pt>
                <c:pt idx="163">
                  <c:v>1.375000000000004E-2</c:v>
                </c:pt>
                <c:pt idx="164">
                  <c:v>1.2499999999999734E-3</c:v>
                </c:pt>
                <c:pt idx="165">
                  <c:v>3.7499999999999201E-3</c:v>
                </c:pt>
                <c:pt idx="166">
                  <c:v>-3.7500000000000866E-3</c:v>
                </c:pt>
                <c:pt idx="167">
                  <c:v>-6.2500000000000333E-3</c:v>
                </c:pt>
                <c:pt idx="168">
                  <c:v>6.2500000000001443E-3</c:v>
                </c:pt>
                <c:pt idx="169">
                  <c:v>1.1250000000000038E-2</c:v>
                </c:pt>
                <c:pt idx="170">
                  <c:v>-1.1249999999999982E-2</c:v>
                </c:pt>
                <c:pt idx="171">
                  <c:v>-1.1249999999999871E-2</c:v>
                </c:pt>
                <c:pt idx="172">
                  <c:v>1.8749999999999822E-2</c:v>
                </c:pt>
                <c:pt idx="173">
                  <c:v>8.7499999999998135E-3</c:v>
                </c:pt>
                <c:pt idx="174">
                  <c:v>-2.9999999999999916E-2</c:v>
                </c:pt>
                <c:pt idx="175">
                  <c:v>-1.8749999999999933E-2</c:v>
                </c:pt>
                <c:pt idx="176">
                  <c:v>2.750000000000008E-2</c:v>
                </c:pt>
                <c:pt idx="177">
                  <c:v>1.1250000000000093E-2</c:v>
                </c:pt>
                <c:pt idx="178">
                  <c:v>-2.5000000000000133E-2</c:v>
                </c:pt>
                <c:pt idx="179">
                  <c:v>-1.2500000000000178E-2</c:v>
                </c:pt>
                <c:pt idx="180">
                  <c:v>2.5000000000000577E-3</c:v>
                </c:pt>
                <c:pt idx="181">
                  <c:v>-8.7499999999999245E-3</c:v>
                </c:pt>
                <c:pt idx="182">
                  <c:v>-1.9999999999999907E-2</c:v>
                </c:pt>
                <c:pt idx="183">
                  <c:v>-3.7499999999999201E-3</c:v>
                </c:pt>
                <c:pt idx="184">
                  <c:v>9.9999999999998979E-3</c:v>
                </c:pt>
                <c:pt idx="185">
                  <c:v>1.2499999999999734E-3</c:v>
                </c:pt>
                <c:pt idx="186">
                  <c:v>-6.2499999999999778E-3</c:v>
                </c:pt>
                <c:pt idx="187">
                  <c:v>-2.8750000000000053E-2</c:v>
                </c:pt>
                <c:pt idx="188">
                  <c:v>-1.7500000000000071E-2</c:v>
                </c:pt>
                <c:pt idx="189">
                  <c:v>5.2499999999999991E-2</c:v>
                </c:pt>
                <c:pt idx="190">
                  <c:v>3.8750000000000062E-2</c:v>
                </c:pt>
                <c:pt idx="191">
                  <c:v>-6.2499999999999778E-3</c:v>
                </c:pt>
                <c:pt idx="192">
                  <c:v>1.6250000000000098E-2</c:v>
                </c:pt>
                <c:pt idx="193">
                  <c:v>2.5000000000000577E-3</c:v>
                </c:pt>
                <c:pt idx="194">
                  <c:v>-1.3750000000000151E-2</c:v>
                </c:pt>
                <c:pt idx="195">
                  <c:v>2.4999999999998357E-3</c:v>
                </c:pt>
                <c:pt idx="196">
                  <c:v>0</c:v>
                </c:pt>
                <c:pt idx="197">
                  <c:v>-2.4999999999998357E-3</c:v>
                </c:pt>
                <c:pt idx="198">
                  <c:v>7.5000000000001732E-3</c:v>
                </c:pt>
                <c:pt idx="199">
                  <c:v>1.5000000000000013E-2</c:v>
                </c:pt>
                <c:pt idx="200">
                  <c:v>-3.7500000000001421E-3</c:v>
                </c:pt>
                <c:pt idx="201">
                  <c:v>-7.5000000000001732E-3</c:v>
                </c:pt>
                <c:pt idx="202">
                  <c:v>9.9999999999999534E-3</c:v>
                </c:pt>
                <c:pt idx="203">
                  <c:v>-4.9999999999998379E-3</c:v>
                </c:pt>
                <c:pt idx="204">
                  <c:v>-4.9999999999998934E-3</c:v>
                </c:pt>
                <c:pt idx="205">
                  <c:v>8.7499999999999245E-3</c:v>
                </c:pt>
                <c:pt idx="206">
                  <c:v>-8.74999999999998E-3</c:v>
                </c:pt>
                <c:pt idx="207">
                  <c:v>-4.9999999999999489E-3</c:v>
                </c:pt>
                <c:pt idx="208">
                  <c:v>1.1249999999999871E-2</c:v>
                </c:pt>
                <c:pt idx="209">
                  <c:v>-2.5000000000000577E-3</c:v>
                </c:pt>
                <c:pt idx="210">
                  <c:v>-7.4999999999998956E-3</c:v>
                </c:pt>
                <c:pt idx="211">
                  <c:v>5.00000000000006E-3</c:v>
                </c:pt>
                <c:pt idx="212">
                  <c:v>2.5000000000000022E-3</c:v>
                </c:pt>
                <c:pt idx="213">
                  <c:v>-3.7500000000000866E-3</c:v>
                </c:pt>
                <c:pt idx="214">
                  <c:v>2.4999999999999467E-3</c:v>
                </c:pt>
                <c:pt idx="215">
                  <c:v>8.3266726846886741E-17</c:v>
                </c:pt>
                <c:pt idx="216">
                  <c:v>-7.4999999999999789E-3</c:v>
                </c:pt>
                <c:pt idx="217">
                  <c:v>1.2499999999999734E-3</c:v>
                </c:pt>
                <c:pt idx="218">
                  <c:v>8.7500000000000078E-3</c:v>
                </c:pt>
                <c:pt idx="219">
                  <c:v>1.2500000000000011E-3</c:v>
                </c:pt>
                <c:pt idx="220">
                  <c:v>-7.5000000000000344E-3</c:v>
                </c:pt>
                <c:pt idx="221">
                  <c:v>-6.2500000000000056E-3</c:v>
                </c:pt>
                <c:pt idx="222">
                  <c:v>1.2500000000000566E-3</c:v>
                </c:pt>
                <c:pt idx="223">
                  <c:v>7.4999999999999789E-3</c:v>
                </c:pt>
                <c:pt idx="224">
                  <c:v>4.9999999999999628E-3</c:v>
                </c:pt>
                <c:pt idx="225">
                  <c:v>-6.2499999999999639E-3</c:v>
                </c:pt>
                <c:pt idx="226">
                  <c:v>-3.7499999999999895E-3</c:v>
                </c:pt>
                <c:pt idx="227">
                  <c:v>4.9999999999999906E-3</c:v>
                </c:pt>
                <c:pt idx="228">
                  <c:v>-2.5000000000000161E-3</c:v>
                </c:pt>
                <c:pt idx="229">
                  <c:v>-2.5000000000000022E-3</c:v>
                </c:pt>
                <c:pt idx="230">
                  <c:v>6.2500000000000333E-3</c:v>
                </c:pt>
                <c:pt idx="231">
                  <c:v>-1.250000000000015E-3</c:v>
                </c:pt>
                <c:pt idx="232">
                  <c:v>-7.5000000000000344E-3</c:v>
                </c:pt>
                <c:pt idx="233">
                  <c:v>1.250000000000015E-3</c:v>
                </c:pt>
                <c:pt idx="234">
                  <c:v>3.7500000000000311E-3</c:v>
                </c:pt>
                <c:pt idx="235">
                  <c:v>-3.7499999999999895E-3</c:v>
                </c:pt>
                <c:pt idx="236">
                  <c:v>-2.50000000000003E-3</c:v>
                </c:pt>
                <c:pt idx="237">
                  <c:v>3.7499999999999756E-3</c:v>
                </c:pt>
                <c:pt idx="238">
                  <c:v>1.250000000000015E-3</c:v>
                </c:pt>
                <c:pt idx="239">
                  <c:v>-3.7499999999999825E-3</c:v>
                </c:pt>
                <c:pt idx="240">
                  <c:v>-2.4999999999999953E-3</c:v>
                </c:pt>
                <c:pt idx="241">
                  <c:v>1.2499999999999872E-3</c:v>
                </c:pt>
                <c:pt idx="242">
                  <c:v>1.2499999999999942E-3</c:v>
                </c:pt>
                <c:pt idx="243">
                  <c:v>1.3877787807814457E-17</c:v>
                </c:pt>
                <c:pt idx="244">
                  <c:v>-6.9388939039072284E-18</c:v>
                </c:pt>
                <c:pt idx="245">
                  <c:v>-6.9388939039072284E-18</c:v>
                </c:pt>
                <c:pt idx="246">
                  <c:v>1.3877787807814457E-17</c:v>
                </c:pt>
                <c:pt idx="247">
                  <c:v>-6.9388939039072284E-18</c:v>
                </c:pt>
                <c:pt idx="248">
                  <c:v>-6.9388939039072284E-18</c:v>
                </c:pt>
                <c:pt idx="249">
                  <c:v>1.3877787807814457E-17</c:v>
                </c:pt>
                <c:pt idx="250">
                  <c:v>-6.9388939039072284E-18</c:v>
                </c:pt>
                <c:pt idx="251">
                  <c:v>-1.0408340855860843E-17</c:v>
                </c:pt>
                <c:pt idx="252">
                  <c:v>1.3877787807814457E-17</c:v>
                </c:pt>
                <c:pt idx="253">
                  <c:v>1.2500000000000046E-3</c:v>
                </c:pt>
                <c:pt idx="254">
                  <c:v>1.2499999999999907E-3</c:v>
                </c:pt>
                <c:pt idx="255">
                  <c:v>-2.5000000000000022E-3</c:v>
                </c:pt>
                <c:pt idx="256">
                  <c:v>-2.4999999999999988E-3</c:v>
                </c:pt>
                <c:pt idx="257">
                  <c:v>1.2500000000000028E-3</c:v>
                </c:pt>
                <c:pt idx="258">
                  <c:v>2.5000000000000022E-3</c:v>
                </c:pt>
                <c:pt idx="259">
                  <c:v>2.499999999999997E-3</c:v>
                </c:pt>
                <c:pt idx="260">
                  <c:v>-1.7347234759768071E-18</c:v>
                </c:pt>
                <c:pt idx="261">
                  <c:v>-2.499999999999997E-3</c:v>
                </c:pt>
                <c:pt idx="262">
                  <c:v>1.7347234759768071E-18</c:v>
                </c:pt>
                <c:pt idx="263">
                  <c:v>2.499999999999997E-3</c:v>
                </c:pt>
                <c:pt idx="264">
                  <c:v>-1.2500000000000028E-3</c:v>
                </c:pt>
                <c:pt idx="265">
                  <c:v>-3.7499999999999999E-3</c:v>
                </c:pt>
                <c:pt idx="266">
                  <c:v>1.2500000000000028E-3</c:v>
                </c:pt>
                <c:pt idx="267">
                  <c:v>2.5000000000000022E-3</c:v>
                </c:pt>
                <c:pt idx="268">
                  <c:v>-1.2500000000000011E-3</c:v>
                </c:pt>
                <c:pt idx="269">
                  <c:v>-2.5000000000000005E-3</c:v>
                </c:pt>
                <c:pt idx="270">
                  <c:v>-1.2499999999999994E-3</c:v>
                </c:pt>
                <c:pt idx="271">
                  <c:v>2.4999999999999988E-3</c:v>
                </c:pt>
                <c:pt idx="272">
                  <c:v>2.4999999999999988E-3</c:v>
                </c:pt>
                <c:pt idx="273">
                  <c:v>-1.2499999999999994E-3</c:v>
                </c:pt>
                <c:pt idx="274">
                  <c:v>-2.4999999999999996E-3</c:v>
                </c:pt>
                <c:pt idx="275">
                  <c:v>-1.2500000000000002E-3</c:v>
                </c:pt>
                <c:pt idx="276">
                  <c:v>2.5000000000000005E-3</c:v>
                </c:pt>
                <c:pt idx="277">
                  <c:v>2.5000000000000005E-3</c:v>
                </c:pt>
                <c:pt idx="278">
                  <c:v>-1.2500000000000002E-3</c:v>
                </c:pt>
                <c:pt idx="279">
                  <c:v>-1.2500000000000002E-3</c:v>
                </c:pt>
                <c:pt idx="280">
                  <c:v>-1.2500000000000002E-3</c:v>
                </c:pt>
                <c:pt idx="281">
                  <c:v>-1.2500000000000002E-3</c:v>
                </c:pt>
                <c:pt idx="282">
                  <c:v>2.5000000000000005E-3</c:v>
                </c:pt>
                <c:pt idx="283">
                  <c:v>2.5000000000000005E-3</c:v>
                </c:pt>
                <c:pt idx="284">
                  <c:v>-1.2500000000000002E-3</c:v>
                </c:pt>
                <c:pt idx="285">
                  <c:v>-1.2500000000000002E-3</c:v>
                </c:pt>
                <c:pt idx="286">
                  <c:v>-1.2499999999999998E-3</c:v>
                </c:pt>
                <c:pt idx="287">
                  <c:v>-1.2499999999999998E-3</c:v>
                </c:pt>
                <c:pt idx="288">
                  <c:v>2.4999999999999996E-3</c:v>
                </c:pt>
                <c:pt idx="289">
                  <c:v>2.4999999999999996E-3</c:v>
                </c:pt>
                <c:pt idx="290">
                  <c:v>-1.2499999999999998E-3</c:v>
                </c:pt>
                <c:pt idx="291">
                  <c:v>-2.4999999999999996E-3</c:v>
                </c:pt>
                <c:pt idx="292">
                  <c:v>-1.25E-3</c:v>
                </c:pt>
                <c:pt idx="293">
                  <c:v>2.5000000000000001E-3</c:v>
                </c:pt>
                <c:pt idx="294">
                  <c:v>2.5000000000000001E-3</c:v>
                </c:pt>
                <c:pt idx="295">
                  <c:v>-1.25E-3</c:v>
                </c:pt>
                <c:pt idx="296">
                  <c:v>-1.25E-3</c:v>
                </c:pt>
                <c:pt idx="297">
                  <c:v>-1.25E-3</c:v>
                </c:pt>
                <c:pt idx="298">
                  <c:v>-1.25E-3</c:v>
                </c:pt>
                <c:pt idx="299">
                  <c:v>2.5000000000000001E-3</c:v>
                </c:pt>
                <c:pt idx="300">
                  <c:v>2.5000000000000001E-3</c:v>
                </c:pt>
                <c:pt idx="301">
                  <c:v>-1.25E-3</c:v>
                </c:pt>
                <c:pt idx="302">
                  <c:v>-1.25E-3</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80B4-4741-A995-18C28F247C31}"/>
            </c:ext>
          </c:extLst>
        </c:ser>
        <c:dLbls>
          <c:showLegendKey val="0"/>
          <c:showVal val="0"/>
          <c:showCatName val="0"/>
          <c:showSerName val="0"/>
          <c:showPercent val="0"/>
          <c:showBubbleSize val="0"/>
        </c:dLbls>
        <c:smooth val="0"/>
        <c:axId val="1170169983"/>
        <c:axId val="1189458463"/>
      </c:lineChart>
      <c:catAx>
        <c:axId val="11701699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9458463"/>
        <c:crosses val="autoZero"/>
        <c:auto val="1"/>
        <c:lblAlgn val="ctr"/>
        <c:lblOffset val="100"/>
        <c:noMultiLvlLbl val="0"/>
      </c:catAx>
      <c:valAx>
        <c:axId val="11894584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jerk</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0169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Flow Rate </a:t>
            </a:r>
            <a:r>
              <a:rPr lang="en-GB" sz="1400" b="0" i="0" u="none" strike="noStrike" baseline="0"/>
              <a:t>vs valve lift (Intake &amp; 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strRef>
              <c:f>'Valve lift'!$B$1:$B$2</c:f>
              <c:strCache>
                <c:ptCount val="2"/>
                <c:pt idx="0">
                  <c:v>Intake </c:v>
                </c:pt>
                <c:pt idx="1">
                  <c:v>Flow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'Valve lift'!$A$3:$A$12</c:f>
              <c:numCache>
                <c:formatCode>General</c:formatCode>
                <c:ptCount val="10"/>
                <c:pt idx="0">
                  <c:v>1.75</c:v>
                </c:pt>
                <c:pt idx="1">
                  <c:v>3.5</c:v>
                </c:pt>
                <c:pt idx="2">
                  <c:v>5.25</c:v>
                </c:pt>
                <c:pt idx="3">
                  <c:v>7</c:v>
                </c:pt>
                <c:pt idx="4">
                  <c:v>8.75</c:v>
                </c:pt>
                <c:pt idx="5">
                  <c:v>10.5</c:v>
                </c:pt>
                <c:pt idx="6">
                  <c:v>12.25</c:v>
                </c:pt>
                <c:pt idx="7">
                  <c:v>13</c:v>
                </c:pt>
              </c:numCache>
            </c:numRef>
          </c:xVal>
          <c:yVal>
            <c:numRef>
              <c:f>'Valve lift'!$B$3:$B$12</c:f>
              <c:numCache>
                <c:formatCode>General</c:formatCode>
                <c:ptCount val="10"/>
                <c:pt idx="0">
                  <c:v>29.216000000000001</c:v>
                </c:pt>
                <c:pt idx="1">
                  <c:v>52.972000000000001</c:v>
                </c:pt>
                <c:pt idx="2">
                  <c:v>78.774000000000001</c:v>
                </c:pt>
                <c:pt idx="3">
                  <c:v>96.74</c:v>
                </c:pt>
                <c:pt idx="4">
                  <c:v>107.79600000000001</c:v>
                </c:pt>
                <c:pt idx="5">
                  <c:v>114.706</c:v>
                </c:pt>
                <c:pt idx="6">
                  <c:v>110.56</c:v>
                </c:pt>
                <c:pt idx="7">
                  <c:v>118.852</c:v>
                </c:pt>
              </c:numCache>
            </c:numRef>
          </c:yVal>
          <c:smooth val="1"/>
          <c:extLst>
            <c:ext xmlns:c16="http://schemas.microsoft.com/office/drawing/2014/chart" uri="{C3380CC4-5D6E-409C-BE32-E72D297353CC}">
              <c16:uniqueId val="{00000000-CB45-47A0-95FA-0948F71709AD}"/>
            </c:ext>
          </c:extLst>
        </c:ser>
        <c:ser>
          <c:idx val="1"/>
          <c:order val="1"/>
          <c:tx>
            <c:strRef>
              <c:f>'Valve lift'!$D$1:$D$2</c:f>
              <c:strCache>
                <c:ptCount val="2"/>
                <c:pt idx="0">
                  <c:v>Exhaust </c:v>
                </c:pt>
                <c:pt idx="1">
                  <c:v>Flow </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'Valve lift'!$C$3:$C$12</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'Valve lift'!$D$3:$D$12</c:f>
              <c:numCache>
                <c:formatCode>General</c:formatCode>
                <c:ptCount val="10"/>
                <c:pt idx="0">
                  <c:v>15.99</c:v>
                </c:pt>
                <c:pt idx="1">
                  <c:v>40.5</c:v>
                </c:pt>
                <c:pt idx="2">
                  <c:v>56.25</c:v>
                </c:pt>
                <c:pt idx="3">
                  <c:v>63.75</c:v>
                </c:pt>
                <c:pt idx="4">
                  <c:v>69</c:v>
                </c:pt>
                <c:pt idx="5">
                  <c:v>65.34</c:v>
                </c:pt>
                <c:pt idx="6">
                  <c:v>73.507000000000005</c:v>
                </c:pt>
                <c:pt idx="7">
                  <c:v>74.25</c:v>
                </c:pt>
                <c:pt idx="8">
                  <c:v>77.22</c:v>
                </c:pt>
                <c:pt idx="9">
                  <c:v>75.739999999999995</c:v>
                </c:pt>
              </c:numCache>
            </c:numRef>
          </c:yVal>
          <c:smooth val="1"/>
          <c:extLst>
            <c:ext xmlns:c16="http://schemas.microsoft.com/office/drawing/2014/chart" uri="{C3380CC4-5D6E-409C-BE32-E72D297353CC}">
              <c16:uniqueId val="{00000001-CB45-47A0-95FA-0948F71709AD}"/>
            </c:ext>
          </c:extLst>
        </c:ser>
        <c:ser>
          <c:idx val="2"/>
          <c:order val="2"/>
          <c:tx>
            <c:strRef>
              <c:f>'Valve lift'!$G$43</c:f>
              <c:strCache>
                <c:ptCount val="1"/>
                <c:pt idx="0">
                  <c:v>¼ Intake Diameter</c:v>
                </c:pt>
              </c:strCache>
            </c:strRef>
          </c:tx>
          <c:spPr>
            <a:ln w="19050" cap="rnd">
              <a:solidFill>
                <a:srgbClr val="C00000"/>
              </a:solidFill>
              <a:round/>
            </a:ln>
            <a:effectLst/>
          </c:spPr>
          <c:marker>
            <c:symbol val="none"/>
          </c:marker>
          <c:xVal>
            <c:numRef>
              <c:f>'Valve lift'!$H$39:$I$39</c:f>
              <c:numCache>
                <c:formatCode>General</c:formatCode>
                <c:ptCount val="2"/>
                <c:pt idx="0">
                  <c:v>8.75</c:v>
                </c:pt>
                <c:pt idx="1">
                  <c:v>8.75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2-CB45-47A0-95FA-0948F71709AD}"/>
            </c:ext>
          </c:extLst>
        </c:ser>
        <c:ser>
          <c:idx val="3"/>
          <c:order val="3"/>
          <c:tx>
            <c:strRef>
              <c:f>'Valve lift'!$G$44</c:f>
              <c:strCache>
                <c:ptCount val="1"/>
                <c:pt idx="0">
                  <c:v>¼ Exhaust Diameter</c:v>
                </c:pt>
              </c:strCache>
            </c:strRef>
          </c:tx>
          <c:spPr>
            <a:ln w="19050" cap="rnd">
              <a:solidFill>
                <a:schemeClr val="accent4"/>
              </a:solidFill>
              <a:round/>
            </a:ln>
            <a:effectLst/>
          </c:spPr>
          <c:marker>
            <c:symbol val="none"/>
          </c:marker>
          <c:xVal>
            <c:numRef>
              <c:f>'Valve lift'!$H$40:$I$40</c:f>
              <c:numCache>
                <c:formatCode>General</c:formatCode>
                <c:ptCount val="2"/>
                <c:pt idx="0">
                  <c:v>7.5</c:v>
                </c:pt>
                <c:pt idx="1">
                  <c:v>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3-CB45-47A0-95FA-0948F71709AD}"/>
            </c:ext>
          </c:extLst>
        </c:ser>
        <c:dLbls>
          <c:showLegendKey val="0"/>
          <c:showVal val="0"/>
          <c:showCatName val="0"/>
          <c:showSerName val="0"/>
          <c:showPercent val="0"/>
          <c:showBubbleSize val="0"/>
        </c:dLbls>
        <c:axId val="1815096512"/>
        <c:axId val="1815097472"/>
      </c:scatterChart>
      <c:valAx>
        <c:axId val="18150965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5097472"/>
        <c:crosses val="autoZero"/>
        <c:crossBetween val="midCat"/>
      </c:valAx>
      <c:valAx>
        <c:axId val="1815097472"/>
        <c:scaling>
          <c:orientation val="minMax"/>
          <c:max val="14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Flow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50965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Flow Coefficient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'Valve lift'!$H$23</c:f>
              <c:strCache>
                <c:ptCount val="1"/>
                <c:pt idx="0">
                  <c:v>Cf intake</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'Valve lift'!$G$24:$G$33</c:f>
              <c:numCache>
                <c:formatCode>General</c:formatCode>
                <c:ptCount val="10"/>
                <c:pt idx="0">
                  <c:v>1.75</c:v>
                </c:pt>
                <c:pt idx="1">
                  <c:v>3.5</c:v>
                </c:pt>
                <c:pt idx="2">
                  <c:v>5.25</c:v>
                </c:pt>
                <c:pt idx="3">
                  <c:v>7</c:v>
                </c:pt>
                <c:pt idx="4">
                  <c:v>8.75</c:v>
                </c:pt>
                <c:pt idx="5">
                  <c:v>10.5</c:v>
                </c:pt>
                <c:pt idx="6">
                  <c:v>12.25</c:v>
                </c:pt>
                <c:pt idx="7">
                  <c:v>13</c:v>
                </c:pt>
              </c:numCache>
            </c:numRef>
          </c:xVal>
          <c:yVal>
            <c:numRef>
              <c:f>'Valve lift'!$H$24:$H$33</c:f>
              <c:numCache>
                <c:formatCode>General</c:formatCode>
                <c:ptCount val="10"/>
                <c:pt idx="0">
                  <c:v>43.073054322168204</c:v>
                </c:pt>
                <c:pt idx="1">
                  <c:v>39.048224150361001</c:v>
                </c:pt>
                <c:pt idx="2">
                  <c:v>38.712084487660618</c:v>
                </c:pt>
                <c:pt idx="3">
                  <c:v>35.655867291266361</c:v>
                </c:pt>
                <c:pt idx="4">
                  <c:v>31.784658842500303</c:v>
                </c:pt>
                <c:pt idx="5">
                  <c:v>28.185114144524839</c:v>
                </c:pt>
                <c:pt idx="6">
                  <c:v>23.285464353480073</c:v>
                </c:pt>
                <c:pt idx="7">
                  <c:v>23.587727592683898</c:v>
                </c:pt>
              </c:numCache>
            </c:numRef>
          </c:yVal>
          <c:smooth val="0"/>
          <c:extLst>
            <c:ext xmlns:c16="http://schemas.microsoft.com/office/drawing/2014/chart" uri="{C3380CC4-5D6E-409C-BE32-E72D297353CC}">
              <c16:uniqueId val="{00000000-4C01-48E0-AC2A-C9561408D8A3}"/>
            </c:ext>
          </c:extLst>
        </c:ser>
        <c:ser>
          <c:idx val="1"/>
          <c:order val="1"/>
          <c:tx>
            <c:strRef>
              <c:f>'Valve lift'!$J$23</c:f>
              <c:strCache>
                <c:ptCount val="1"/>
                <c:pt idx="0">
                  <c:v>Cf exhaust</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'Valve lift'!$I$24:$I$33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'Valve lift'!$J$24:$J$33</c:f>
              <c:numCache>
                <c:formatCode>General</c:formatCode>
                <c:ptCount val="10"/>
                <c:pt idx="0">
                  <c:v>32.0868405363519</c:v>
                </c:pt>
                <c:pt idx="1">
                  <c:v>40.635304619207297</c:v>
                </c:pt>
                <c:pt idx="2">
                  <c:v>37.625282054821596</c:v>
                </c:pt>
                <c:pt idx="3">
                  <c:v>31.981489746598399</c:v>
                </c:pt>
                <c:pt idx="4">
                  <c:v>27.692207592348698</c:v>
                </c:pt>
                <c:pt idx="5">
                  <c:v>21.852763817440387</c:v>
                </c:pt>
                <c:pt idx="6">
                  <c:v>21.072164632409688</c:v>
                </c:pt>
                <c:pt idx="7">
                  <c:v>18.624514617136693</c:v>
                </c:pt>
                <c:pt idx="8">
                  <c:v>17.217329068286361</c:v>
                </c:pt>
                <c:pt idx="9">
                  <c:v>15.198607268438336</c:v>
                </c:pt>
              </c:numCache>
            </c:numRef>
          </c:yVal>
          <c:smooth val="0"/>
          <c:extLst>
            <c:ext xmlns:c16="http://schemas.microsoft.com/office/drawing/2014/chart" uri="{C3380CC4-5D6E-409C-BE32-E72D297353CC}">
              <c16:uniqueId val="{00000001-4C01-48E0-AC2A-C9561408D8A3}"/>
            </c:ext>
          </c:extLst>
        </c:ser>
        <c:ser>
          <c:idx val="2"/>
          <c:order val="2"/>
          <c:tx>
            <c:v>¼ Intake Diameter</c:v>
          </c:tx>
          <c:spPr>
            <a:ln w="19050" cap="rnd">
              <a:solidFill>
                <a:srgbClr val="C00000"/>
              </a:solidFill>
              <a:round/>
            </a:ln>
            <a:effectLst/>
          </c:spPr>
          <c:marker>
            <c:symbol val="none"/>
          </c:marker>
          <c:dPt>
            <c:idx val="0"/>
            <c:marker>
              <c:symbol val="none"/>
            </c:marker>
            <c:bubble3D val="0"/>
            <c:extLst>
              <c:ext xmlns:c16="http://schemas.microsoft.com/office/drawing/2014/chart" uri="{C3380CC4-5D6E-409C-BE32-E72D297353CC}">
                <c16:uniqueId val="{00000002-4C01-48E0-AC2A-C9561408D8A3}"/>
              </c:ext>
            </c:extLst>
          </c:dPt>
          <c:xVal>
            <c:numRef>
              <c:f>'Valve lift'!$H$39:$I$39</c:f>
              <c:numCache>
                <c:formatCode>General</c:formatCode>
                <c:ptCount val="2"/>
                <c:pt idx="0">
                  <c:v>8.75</c:v>
                </c:pt>
                <c:pt idx="1">
                  <c:v>8.75</c:v>
                </c:pt>
              </c:numCache>
            </c:numRef>
          </c:xVal>
          <c:yVal>
            <c:numRef>
              <c:f>'Valve lift'!$G$42:$H$42</c:f>
              <c:numCache>
                <c:formatCode>General</c:formatCode>
                <c:ptCount val="2"/>
                <c:pt idx="0">
                  <c:v>0</c:v>
                </c:pt>
                <c:pt idx="1">
                  <c:v>140</c:v>
                </c:pt>
              </c:numCache>
            </c:numRef>
          </c:yVal>
          <c:smooth val="0"/>
          <c:extLst>
            <c:ext xmlns:c16="http://schemas.microsoft.com/office/drawing/2014/chart" uri="{C3380CC4-5D6E-409C-BE32-E72D297353CC}">
              <c16:uniqueId val="{00000003-4C01-48E0-AC2A-C9561408D8A3}"/>
            </c:ext>
          </c:extLst>
        </c:ser>
        <c:ser>
          <c:idx val="3"/>
          <c:order val="3"/>
          <c:tx>
            <c:v>¼ Exhaust Diameter</c:v>
          </c:tx>
          <c:spPr>
            <a:ln w="19050" cap="rnd">
              <a:solidFill>
                <a:schemeClr val="accent4"/>
              </a:solidFill>
              <a:round/>
            </a:ln>
            <a:effectLst/>
          </c:spPr>
          <c:marker>
            <c:symbol val="none"/>
          </c:marker>
          <c:xVal>
            <c:numRef>
              <c:f>'Valve lift'!$H$40:$I$40</c:f>
              <c:numCache>
                <c:formatCode>General</c:formatCode>
                <c:ptCount val="2"/>
                <c:pt idx="0">
                  <c:v>7.5</c:v>
                </c:pt>
                <c:pt idx="1">
                  <c:v>7.5</c:v>
                </c:pt>
              </c:numCache>
            </c:numRef>
          </c:xVal>
          <c:yVal>
            <c:numRef>
              <c:f>'Valve lift'!$G$42:$H$42</c:f>
              <c:numCache>
                <c:formatCode>General</c:formatCode>
                <c:ptCount val="2"/>
                <c:pt idx="0">
                  <c:v>0</c:v>
                </c:pt>
                <c:pt idx="1">
                  <c:v>140</c:v>
                </c:pt>
              </c:numCache>
            </c:numRef>
          </c:yVal>
          <c:smooth val="0"/>
          <c:extLst>
            <c:ext xmlns:c16="http://schemas.microsoft.com/office/drawing/2014/chart" uri="{C3380CC4-5D6E-409C-BE32-E72D297353CC}">
              <c16:uniqueId val="{00000004-4C01-48E0-AC2A-C9561408D8A3}"/>
            </c:ext>
          </c:extLst>
        </c:ser>
        <c:dLbls>
          <c:showLegendKey val="0"/>
          <c:showVal val="0"/>
          <c:showCatName val="0"/>
          <c:showSerName val="0"/>
          <c:showPercent val="0"/>
          <c:showBubbleSize val="0"/>
        </c:dLbls>
        <c:axId val="1148423743"/>
        <c:axId val="1148434783"/>
      </c:scatterChart>
      <c:valAx>
        <c:axId val="11484237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layout>
            <c:manualLayout>
              <c:xMode val="edge"/>
              <c:yMode val="edge"/>
              <c:x val="0.39617235345581803"/>
              <c:y val="0.7727770487022455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8434783"/>
        <c:crosses val="autoZero"/>
        <c:crossBetween val="midCat"/>
      </c:valAx>
      <c:valAx>
        <c:axId val="1148434783"/>
        <c:scaling>
          <c:orientation val="minMax"/>
          <c:max val="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84237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a:t>Piston</a:t>
            </a:r>
            <a:r>
              <a:rPr lang="en-US" baseline="0"/>
              <a:t> Position Vs </a:t>
            </a:r>
            <a:r>
              <a:rPr lang="en-GB"/>
              <a:t>Crank angl</a:t>
            </a:r>
            <a:r>
              <a:rPr lang="en-US"/>
              <a:t>e</a:t>
            </a:r>
            <a:endParaRPr lang="en-GB"/>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GB"/>
        </a:p>
      </c:txPr>
    </c:title>
    <c:autoTitleDeleted val="0"/>
    <c:plotArea>
      <c:layout/>
      <c:lineChart>
        <c:grouping val="standard"/>
        <c:varyColors val="0"/>
        <c:ser>
          <c:idx val="0"/>
          <c:order val="0"/>
          <c:tx>
            <c:strRef>
              <c:f>'Piston Position Vs Crank angle'!$B$1</c:f>
              <c:strCache>
                <c:ptCount val="1"/>
                <c:pt idx="0">
                  <c:v>piston postion (MM)</c:v>
                </c:pt>
              </c:strCache>
            </c:strRef>
          </c:tx>
          <c:spPr>
            <a:ln w="28575" cap="rnd">
              <a:solidFill>
                <a:schemeClr val="accent1"/>
              </a:solidFill>
              <a:round/>
            </a:ln>
            <a:effectLst/>
          </c:spPr>
          <c:marker>
            <c:symbol val="none"/>
          </c:marker>
          <c:cat>
            <c:numRef>
              <c:f>'Piston Position Vs Crank angle'!$A$2:$A$722</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'Piston Position Vs Crank angle'!$B$2:$B$722</c:f>
              <c:numCache>
                <c:formatCode>General</c:formatCode>
                <c:ptCount val="721"/>
                <c:pt idx="0">
                  <c:v>0</c:v>
                </c:pt>
                <c:pt idx="1">
                  <c:v>9.9237457636197693E-3</c:v>
                </c:pt>
                <c:pt idx="2">
                  <c:v>3.96886748653364E-2</c:v>
                </c:pt>
                <c:pt idx="3">
                  <c:v>8.9275868661900196E-2</c:v>
                </c:pt>
                <c:pt idx="4">
                  <c:v>0.15865381582184671</c:v>
                </c:pt>
                <c:pt idx="5">
                  <c:v>0.24777844191307186</c:v>
                </c:pt>
                <c:pt idx="6">
                  <c:v>0.35659315077869269</c:v>
                </c:pt>
                <c:pt idx="7">
                  <c:v>0.48502887765453817</c:v>
                </c:pt>
                <c:pt idx="8">
                  <c:v>0.63300415396842291</c:v>
                </c:pt>
                <c:pt idx="9">
                  <c:v>0.80042518374811511</c:v>
                </c:pt>
                <c:pt idx="10">
                  <c:v>0.98718593155183609</c:v>
                </c:pt>
                <c:pt idx="11">
                  <c:v>1.1931682218222515</c:v>
                </c:pt>
                <c:pt idx="12">
                  <c:v>1.4182418495519795</c:v>
                </c:pt>
                <c:pt idx="13">
                  <c:v>1.6622647021358765</c:v>
                </c:pt>
                <c:pt idx="14">
                  <c:v>1.9250828922729148</c:v>
                </c:pt>
                <c:pt idx="15">
                  <c:v>2.2065309017679655</c:v>
                </c:pt>
                <c:pt idx="16">
                  <c:v>2.5064317360715878</c:v>
                </c:pt>
                <c:pt idx="17">
                  <c:v>2.8245970893838939</c:v>
                </c:pt>
                <c:pt idx="18">
                  <c:v>3.1608275201367286</c:v>
                </c:pt>
                <c:pt idx="19">
                  <c:v>3.5149126366568337</c:v>
                </c:pt>
                <c:pt idx="20">
                  <c:v>3.8866312928011917</c:v>
                </c:pt>
                <c:pt idx="21">
                  <c:v>4.27575179334473</c:v>
                </c:pt>
                <c:pt idx="22">
                  <c:v>4.6820321088896462</c:v>
                </c:pt>
                <c:pt idx="23">
                  <c:v>5.105220100055071</c:v>
                </c:pt>
                <c:pt idx="24">
                  <c:v>5.5450537506954074</c:v>
                </c:pt>
                <c:pt idx="25">
                  <c:v>6.0012614098857728</c:v>
                </c:pt>
                <c:pt idx="26">
                  <c:v>6.4735620424032678</c:v>
                </c:pt>
                <c:pt idx="27">
                  <c:v>6.9616654874233772</c:v>
                </c:pt>
                <c:pt idx="28">
                  <c:v>7.4652727251418192</c:v>
                </c:pt>
                <c:pt idx="29">
                  <c:v>7.9840761510235225</c:v>
                </c:pt>
                <c:pt idx="30">
                  <c:v>8.5177598573719546</c:v>
                </c:pt>
                <c:pt idx="31">
                  <c:v>9.0659999219042611</c:v>
                </c:pt>
                <c:pt idx="32">
                  <c:v>9.628464703009799</c:v>
                </c:pt>
                <c:pt idx="33">
                  <c:v>10.204815141362777</c:v>
                </c:pt>
                <c:pt idx="34">
                  <c:v>10.794705067552673</c:v>
                </c:pt>
                <c:pt idx="35">
                  <c:v>11.397781515389678</c:v>
                </c:pt>
                <c:pt idx="36">
                  <c:v>12.013685040536675</c:v>
                </c:pt>
                <c:pt idx="37">
                  <c:v>12.642050044113249</c:v>
                </c:pt>
                <c:pt idx="38">
                  <c:v>13.282505100912481</c:v>
                </c:pt>
                <c:pt idx="39">
                  <c:v>13.934673291866252</c:v>
                </c:pt>
                <c:pt idx="40">
                  <c:v>14.598172540390623</c:v>
                </c:pt>
                <c:pt idx="41">
                  <c:v>15.272615952238832</c:v>
                </c:pt>
                <c:pt idx="42">
                  <c:v>15.957612158486285</c:v>
                </c:pt>
                <c:pt idx="43">
                  <c:v>16.652765661268621</c:v>
                </c:pt>
                <c:pt idx="44">
                  <c:v>17.357677181891638</c:v>
                </c:pt>
                <c:pt idx="45">
                  <c:v>18.071944010929712</c:v>
                </c:pt>
                <c:pt idx="46">
                  <c:v>18.7951603599276</c:v>
                </c:pt>
                <c:pt idx="47">
                  <c:v>19.526917714319573</c:v>
                </c:pt>
                <c:pt idx="48">
                  <c:v>20.26680518717896</c:v>
                </c:pt>
                <c:pt idx="49">
                  <c:v>21.014409873410948</c:v>
                </c:pt>
                <c:pt idx="50">
                  <c:v>21.769317204001663</c:v>
                </c:pt>
                <c:pt idx="51">
                  <c:v>22.531111299937393</c:v>
                </c:pt>
                <c:pt idx="52">
                  <c:v>23.299375325408658</c:v>
                </c:pt>
                <c:pt idx="53">
                  <c:v>24.073691839915661</c:v>
                </c:pt>
                <c:pt idx="54">
                  <c:v>24.853643148893532</c:v>
                </c:pt>
                <c:pt idx="55">
                  <c:v>25.638811652478278</c:v>
                </c:pt>
                <c:pt idx="56">
                  <c:v>26.428780192037351</c:v>
                </c:pt>
                <c:pt idx="57">
                  <c:v>27.223132394092012</c:v>
                </c:pt>
                <c:pt idx="58">
                  <c:v>28.021453011262572</c:v>
                </c:pt>
                <c:pt idx="59">
                  <c:v>28.823328259871758</c:v>
                </c:pt>
                <c:pt idx="60">
                  <c:v>29.628346153846145</c:v>
                </c:pt>
                <c:pt idx="61">
                  <c:v>30.436096834560811</c:v>
                </c:pt>
                <c:pt idx="62">
                  <c:v>31.246172896277535</c:v>
                </c:pt>
                <c:pt idx="63">
                  <c:v>32.058169706833304</c:v>
                </c:pt>
                <c:pt idx="64">
                  <c:v>32.871685723241711</c:v>
                </c:pt>
                <c:pt idx="65">
                  <c:v>33.686322801876891</c:v>
                </c:pt>
                <c:pt idx="66">
                  <c:v>34.501686502916563</c:v>
                </c:pt>
                <c:pt idx="67">
                  <c:v>35.317386388728245</c:v>
                </c:pt>
                <c:pt idx="68">
                  <c:v>36.133036315890728</c:v>
                </c:pt>
                <c:pt idx="69">
                  <c:v>36.948254720550842</c:v>
                </c:pt>
                <c:pt idx="70">
                  <c:v>37.762664896824305</c:v>
                </c:pt>
                <c:pt idx="71">
                  <c:v>38.575895267958224</c:v>
                </c:pt>
                <c:pt idx="72">
                  <c:v>39.387579649982108</c:v>
                </c:pt>
                <c:pt idx="73">
                  <c:v>40.197357507583803</c:v>
                </c:pt>
                <c:pt idx="74">
                  <c:v>41.004874201956483</c:v>
                </c:pt>
                <c:pt idx="75">
                  <c:v>41.809781230373048</c:v>
                </c:pt>
                <c:pt idx="76">
                  <c:v>42.611736457254771</c:v>
                </c:pt>
                <c:pt idx="77">
                  <c:v>43.410404336511547</c:v>
                </c:pt>
                <c:pt idx="78">
                  <c:v>44.205456124942025</c:v>
                </c:pt>
                <c:pt idx="79">
                  <c:v>44.996570086493406</c:v>
                </c:pt>
                <c:pt idx="80">
                  <c:v>45.783431687191495</c:v>
                </c:pt>
                <c:pt idx="81">
                  <c:v>46.565733780563853</c:v>
                </c:pt>
                <c:pt idx="82">
                  <c:v>47.343176783390142</c:v>
                </c:pt>
                <c:pt idx="83">
                  <c:v>48.115468841626189</c:v>
                </c:pt>
                <c:pt idx="84">
                  <c:v>48.882325986360087</c:v>
                </c:pt>
                <c:pt idx="85">
                  <c:v>49.643472279671244</c:v>
                </c:pt>
                <c:pt idx="86">
                  <c:v>50.398639950275587</c:v>
                </c:pt>
                <c:pt idx="87">
                  <c:v>51.147569518852769</c:v>
                </c:pt>
                <c:pt idx="88">
                  <c:v>51.890009912963848</c:v>
                </c:pt>
                <c:pt idx="89">
                  <c:v>52.625718571480718</c:v>
                </c:pt>
                <c:pt idx="90">
                  <c:v>53.354461538461528</c:v>
                </c:pt>
                <c:pt idx="91">
                  <c:v>54.076013546418977</c:v>
                </c:pt>
                <c:pt idx="92">
                  <c:v>54.790158088941681</c:v>
                </c:pt>
                <c:pt idx="93">
                  <c:v>55.496687482641406</c:v>
                </c:pt>
                <c:pt idx="94">
                  <c:v>56.195402918412398</c:v>
                </c:pt>
                <c:pt idx="95">
                  <c:v>56.886114502001632</c:v>
                </c:pt>
                <c:pt idx="96">
                  <c:v>57.568641283902089</c:v>
                </c:pt>
                <c:pt idx="97">
                  <c:v>58.24281127859394</c:v>
                </c:pt>
                <c:pt idx="98">
                  <c:v>58.908461473171577</c:v>
                </c:pt>
                <c:pt idx="99">
                  <c:v>59.565437825407031</c:v>
                </c:pt>
                <c:pt idx="100">
                  <c:v>60.213595251313407</c:v>
                </c:pt>
                <c:pt idx="101">
                  <c:v>60.852797602284284</c:v>
                </c:pt>
                <c:pt idx="102">
                  <c:v>61.482917631897827</c:v>
                </c:pt>
                <c:pt idx="103">
                  <c:v>62.103836952486724</c:v>
                </c:pt>
                <c:pt idx="104">
                  <c:v>62.715445981587159</c:v>
                </c:pt>
                <c:pt idx="105">
                  <c:v>63.317643878392516</c:v>
                </c:pt>
                <c:pt idx="106">
                  <c:v>63.910338470349103</c:v>
                </c:pt>
                <c:pt idx="107">
                  <c:v>64.493446170043228</c:v>
                </c:pt>
                <c:pt idx="108">
                  <c:v>65.066891882540247</c:v>
                </c:pt>
                <c:pt idx="109">
                  <c:v>65.630608903347948</c:v>
                </c:pt>
                <c:pt idx="110">
                  <c:v>66.18453880718738</c:v>
                </c:pt>
                <c:pt idx="111">
                  <c:v>66.728631327765299</c:v>
                </c:pt>
                <c:pt idx="112">
                  <c:v>67.262844228753011</c:v>
                </c:pt>
                <c:pt idx="113">
                  <c:v>67.787143166186894</c:v>
                </c:pt>
                <c:pt idx="114">
                  <c:v>68.301501542515553</c:v>
                </c:pt>
                <c:pt idx="115">
                  <c:v>68.805900352529008</c:v>
                </c:pt>
                <c:pt idx="116">
                  <c:v>69.300328021414046</c:v>
                </c:pt>
                <c:pt idx="117">
                  <c:v>69.784780235189643</c:v>
                </c:pt>
                <c:pt idx="118">
                  <c:v>70.259259763785067</c:v>
                </c:pt>
                <c:pt idx="119">
                  <c:v>70.723776277031419</c:v>
                </c:pt>
                <c:pt idx="120">
                  <c:v>71.178346153846149</c:v>
                </c:pt>
                <c:pt idx="121">
                  <c:v>71.622992284897265</c:v>
                </c:pt>
                <c:pt idx="122">
                  <c:v>72.057743869041886</c:v>
                </c:pt>
                <c:pt idx="123">
                  <c:v>72.482636203840755</c:v>
                </c:pt>
                <c:pt idx="124">
                  <c:v>72.897710470456403</c:v>
                </c:pt>
                <c:pt idx="125">
                  <c:v>73.303013513250207</c:v>
                </c:pt>
                <c:pt idx="126">
                  <c:v>73.698597614398039</c:v>
                </c:pt>
                <c:pt idx="127">
                  <c:v>74.084520263850891</c:v>
                </c:pt>
                <c:pt idx="128">
                  <c:v>74.46084392497086</c:v>
                </c:pt>
                <c:pt idx="129">
                  <c:v>74.827635796178882</c:v>
                </c:pt>
                <c:pt idx="130">
                  <c:v>75.18496756895307</c:v>
                </c:pt>
                <c:pt idx="131">
                  <c:v>75.532915182522103</c:v>
                </c:pt>
                <c:pt idx="132">
                  <c:v>75.871558575600062</c:v>
                </c:pt>
                <c:pt idx="133">
                  <c:v>76.200981435513185</c:v>
                </c:pt>
                <c:pt idx="134">
                  <c:v>76.52127094507027</c:v>
                </c:pt>
                <c:pt idx="135">
                  <c:v>76.832517527531806</c:v>
                </c:pt>
                <c:pt idx="136">
                  <c:v>77.134814590033542</c:v>
                </c:pt>
                <c:pt idx="137">
                  <c:v>77.428258265821682</c:v>
                </c:pt>
                <c:pt idx="138">
                  <c:v>77.712947155657744</c:v>
                </c:pt>
                <c:pt idx="139">
                  <c:v>77.988982068751184</c:v>
                </c:pt>
                <c:pt idx="140">
                  <c:v>78.256465763577694</c:v>
                </c:pt>
                <c:pt idx="141">
                  <c:v>78.515502688940529</c:v>
                </c:pt>
                <c:pt idx="142">
                  <c:v>78.766198725631057</c:v>
                </c:pt>
                <c:pt idx="143">
                  <c:v>79.008660929043273</c:v>
                </c:pt>
                <c:pt idx="144">
                  <c:v>79.242997273094801</c:v>
                </c:pt>
                <c:pt idx="145">
                  <c:v>79.469316395804896</c:v>
                </c:pt>
                <c:pt idx="146">
                  <c:v>79.687727346876628</c:v>
                </c:pt>
                <c:pt idx="147">
                  <c:v>79.898339337627519</c:v>
                </c:pt>
                <c:pt idx="148">
                  <c:v>80.101261493608789</c:v>
                </c:pt>
                <c:pt idx="149">
                  <c:v>80.296602610249778</c:v>
                </c:pt>
                <c:pt idx="150">
                  <c:v>80.484470911858807</c:v>
                </c:pt>
                <c:pt idx="151">
                  <c:v>80.664973814307302</c:v>
                </c:pt>
                <c:pt idx="152">
                  <c:v>80.83821769171864</c:v>
                </c:pt>
                <c:pt idx="153">
                  <c:v>81.004307647476736</c:v>
                </c:pt>
                <c:pt idx="154">
                  <c:v>81.163347289864049</c:v>
                </c:pt>
                <c:pt idx="155">
                  <c:v>81.315438512631388</c:v>
                </c:pt>
                <c:pt idx="156">
                  <c:v>81.460681280795541</c:v>
                </c:pt>
                <c:pt idx="157">
                  <c:v>81.599173421952869</c:v>
                </c:pt>
                <c:pt idx="158">
                  <c:v>81.731010423389677</c:v>
                </c:pt>
                <c:pt idx="159">
                  <c:v>81.856285235262192</c:v>
                </c:pt>
                <c:pt idx="160">
                  <c:v>81.975088080110183</c:v>
                </c:pt>
                <c:pt idx="161">
                  <c:v>82.08750626896007</c:v>
                </c:pt>
                <c:pt idx="162">
                  <c:v>82.193624024263997</c:v>
                </c:pt>
                <c:pt idx="163">
                  <c:v>82.293522309912134</c:v>
                </c:pt>
                <c:pt idx="164">
                  <c:v>82.387278668545889</c:v>
                </c:pt>
                <c:pt idx="165">
                  <c:v>82.474967066389539</c:v>
                </c:pt>
                <c:pt idx="166">
                  <c:v>82.556657745808209</c:v>
                </c:pt>
                <c:pt idx="167">
                  <c:v>82.632417085788916</c:v>
                </c:pt>
                <c:pt idx="168">
                  <c:v>82.702307470531224</c:v>
                </c:pt>
                <c:pt idx="169">
                  <c:v>82.766387166323113</c:v>
                </c:pt>
                <c:pt idx="170">
                  <c:v>82.824710206866314</c:v>
                </c:pt>
                <c:pt idx="171">
                  <c:v>82.877326287204056</c:v>
                </c:pt>
                <c:pt idx="172">
                  <c:v>82.924280666392917</c:v>
                </c:pt>
                <c:pt idx="173">
                  <c:v>82.965614079048393</c:v>
                </c:pt>
                <c:pt idx="174">
                  <c:v>83.001362655882204</c:v>
                </c:pt>
                <c:pt idx="175">
                  <c:v>83.031557853337119</c:v>
                </c:pt>
                <c:pt idx="176">
                  <c:v>83.056226392413237</c:v>
                </c:pt>
                <c:pt idx="177">
                  <c:v>83.075390206766969</c:v>
                </c:pt>
                <c:pt idx="178">
                  <c:v>83.089066400152191</c:v>
                </c:pt>
                <c:pt idx="179">
                  <c:v>83.097267213259727</c:v>
                </c:pt>
                <c:pt idx="180">
                  <c:v>83.1</c:v>
                </c:pt>
                <c:pt idx="181">
                  <c:v>83.097267213259727</c:v>
                </c:pt>
                <c:pt idx="182">
                  <c:v>83.089066400152191</c:v>
                </c:pt>
                <c:pt idx="183">
                  <c:v>83.075390206766969</c:v>
                </c:pt>
                <c:pt idx="184">
                  <c:v>83.056226392413237</c:v>
                </c:pt>
                <c:pt idx="185">
                  <c:v>83.031557853337119</c:v>
                </c:pt>
                <c:pt idx="186">
                  <c:v>83.001362655882204</c:v>
                </c:pt>
                <c:pt idx="187">
                  <c:v>82.965614079048393</c:v>
                </c:pt>
                <c:pt idx="188">
                  <c:v>82.924280666392903</c:v>
                </c:pt>
                <c:pt idx="189">
                  <c:v>82.877326287204056</c:v>
                </c:pt>
                <c:pt idx="190">
                  <c:v>82.824710206866314</c:v>
                </c:pt>
                <c:pt idx="191">
                  <c:v>82.766387166323113</c:v>
                </c:pt>
                <c:pt idx="192">
                  <c:v>82.702307470531224</c:v>
                </c:pt>
                <c:pt idx="193">
                  <c:v>82.632417085788916</c:v>
                </c:pt>
                <c:pt idx="194">
                  <c:v>82.556657745808209</c:v>
                </c:pt>
                <c:pt idx="195">
                  <c:v>82.474967066389539</c:v>
                </c:pt>
                <c:pt idx="196">
                  <c:v>82.387278668545889</c:v>
                </c:pt>
                <c:pt idx="197">
                  <c:v>82.293522309912134</c:v>
                </c:pt>
                <c:pt idx="198">
                  <c:v>82.193624024263997</c:v>
                </c:pt>
                <c:pt idx="199">
                  <c:v>82.087506268960055</c:v>
                </c:pt>
                <c:pt idx="200">
                  <c:v>81.975088080110183</c:v>
                </c:pt>
                <c:pt idx="201">
                  <c:v>81.856285235262192</c:v>
                </c:pt>
                <c:pt idx="202">
                  <c:v>81.731010423389677</c:v>
                </c:pt>
                <c:pt idx="203">
                  <c:v>81.599173421952869</c:v>
                </c:pt>
                <c:pt idx="204">
                  <c:v>81.460681280795527</c:v>
                </c:pt>
                <c:pt idx="205">
                  <c:v>81.315438512631388</c:v>
                </c:pt>
                <c:pt idx="206">
                  <c:v>81.163347289864035</c:v>
                </c:pt>
                <c:pt idx="207">
                  <c:v>81.004307647476736</c:v>
                </c:pt>
                <c:pt idx="208">
                  <c:v>80.83821769171864</c:v>
                </c:pt>
                <c:pt idx="209">
                  <c:v>80.664973814307302</c:v>
                </c:pt>
                <c:pt idx="210">
                  <c:v>80.484470911858807</c:v>
                </c:pt>
                <c:pt idx="211">
                  <c:v>80.296602610249792</c:v>
                </c:pt>
                <c:pt idx="212">
                  <c:v>80.101261493608789</c:v>
                </c:pt>
                <c:pt idx="213">
                  <c:v>79.898339337627519</c:v>
                </c:pt>
                <c:pt idx="214">
                  <c:v>79.687727346876642</c:v>
                </c:pt>
                <c:pt idx="215">
                  <c:v>79.469316395804896</c:v>
                </c:pt>
                <c:pt idx="216">
                  <c:v>79.242997273094801</c:v>
                </c:pt>
                <c:pt idx="217">
                  <c:v>79.008660929043273</c:v>
                </c:pt>
                <c:pt idx="218">
                  <c:v>78.766198725631071</c:v>
                </c:pt>
                <c:pt idx="219">
                  <c:v>78.515502688940529</c:v>
                </c:pt>
                <c:pt idx="220">
                  <c:v>78.256465763577694</c:v>
                </c:pt>
                <c:pt idx="221">
                  <c:v>77.98898206875117</c:v>
                </c:pt>
                <c:pt idx="222">
                  <c:v>77.71294715565773</c:v>
                </c:pt>
                <c:pt idx="223">
                  <c:v>77.428258265821682</c:v>
                </c:pt>
                <c:pt idx="224">
                  <c:v>77.134814590033542</c:v>
                </c:pt>
                <c:pt idx="225">
                  <c:v>76.83251752753182</c:v>
                </c:pt>
                <c:pt idx="226">
                  <c:v>76.52127094507027</c:v>
                </c:pt>
                <c:pt idx="227">
                  <c:v>76.200981435513185</c:v>
                </c:pt>
                <c:pt idx="228">
                  <c:v>75.871558575600076</c:v>
                </c:pt>
                <c:pt idx="229">
                  <c:v>75.532915182522103</c:v>
                </c:pt>
                <c:pt idx="230">
                  <c:v>75.184967568953084</c:v>
                </c:pt>
                <c:pt idx="231">
                  <c:v>74.827635796178896</c:v>
                </c:pt>
                <c:pt idx="232">
                  <c:v>74.46084392497086</c:v>
                </c:pt>
                <c:pt idx="233">
                  <c:v>74.084520263850877</c:v>
                </c:pt>
                <c:pt idx="234">
                  <c:v>73.698597614398068</c:v>
                </c:pt>
                <c:pt idx="235">
                  <c:v>73.303013513250221</c:v>
                </c:pt>
                <c:pt idx="236">
                  <c:v>72.897710470456403</c:v>
                </c:pt>
                <c:pt idx="237">
                  <c:v>72.482636203840755</c:v>
                </c:pt>
                <c:pt idx="238">
                  <c:v>72.057743869041914</c:v>
                </c:pt>
                <c:pt idx="239">
                  <c:v>71.622992284897265</c:v>
                </c:pt>
                <c:pt idx="240">
                  <c:v>71.178346153846164</c:v>
                </c:pt>
                <c:pt idx="241">
                  <c:v>70.723776277031419</c:v>
                </c:pt>
                <c:pt idx="242">
                  <c:v>70.259259763785067</c:v>
                </c:pt>
                <c:pt idx="243">
                  <c:v>69.784780235189643</c:v>
                </c:pt>
                <c:pt idx="244">
                  <c:v>69.30032802141406</c:v>
                </c:pt>
                <c:pt idx="245">
                  <c:v>68.805900352529008</c:v>
                </c:pt>
                <c:pt idx="246">
                  <c:v>68.301501542515553</c:v>
                </c:pt>
                <c:pt idx="247">
                  <c:v>67.787143166186894</c:v>
                </c:pt>
                <c:pt idx="248">
                  <c:v>67.262844228753025</c:v>
                </c:pt>
                <c:pt idx="249">
                  <c:v>66.728631327765314</c:v>
                </c:pt>
                <c:pt idx="250">
                  <c:v>66.18453880718738</c:v>
                </c:pt>
                <c:pt idx="251">
                  <c:v>65.630608903347948</c:v>
                </c:pt>
                <c:pt idx="252">
                  <c:v>65.066891882540233</c:v>
                </c:pt>
                <c:pt idx="253">
                  <c:v>64.493446170043256</c:v>
                </c:pt>
                <c:pt idx="254">
                  <c:v>63.910338470349103</c:v>
                </c:pt>
                <c:pt idx="255">
                  <c:v>63.317643878392516</c:v>
                </c:pt>
                <c:pt idx="256">
                  <c:v>62.715445981587159</c:v>
                </c:pt>
                <c:pt idx="257">
                  <c:v>62.103836952486738</c:v>
                </c:pt>
                <c:pt idx="258">
                  <c:v>61.482917631897848</c:v>
                </c:pt>
                <c:pt idx="259">
                  <c:v>60.852797602284276</c:v>
                </c:pt>
                <c:pt idx="260">
                  <c:v>60.213595251313407</c:v>
                </c:pt>
                <c:pt idx="261">
                  <c:v>59.565437825407038</c:v>
                </c:pt>
                <c:pt idx="262">
                  <c:v>58.908461473171599</c:v>
                </c:pt>
                <c:pt idx="263">
                  <c:v>58.242811278593933</c:v>
                </c:pt>
                <c:pt idx="264">
                  <c:v>57.568641283902082</c:v>
                </c:pt>
                <c:pt idx="265">
                  <c:v>56.886114502001632</c:v>
                </c:pt>
                <c:pt idx="266">
                  <c:v>56.195402918412412</c:v>
                </c:pt>
                <c:pt idx="267">
                  <c:v>55.496687482641434</c:v>
                </c:pt>
                <c:pt idx="268">
                  <c:v>54.790158088941673</c:v>
                </c:pt>
                <c:pt idx="269">
                  <c:v>54.076013546418977</c:v>
                </c:pt>
                <c:pt idx="270">
                  <c:v>53.354461538461543</c:v>
                </c:pt>
                <c:pt idx="271">
                  <c:v>52.625718571480746</c:v>
                </c:pt>
                <c:pt idx="272">
                  <c:v>51.890009912963848</c:v>
                </c:pt>
                <c:pt idx="273">
                  <c:v>51.147569518852769</c:v>
                </c:pt>
                <c:pt idx="274">
                  <c:v>50.398639950275587</c:v>
                </c:pt>
                <c:pt idx="275">
                  <c:v>49.643472279671244</c:v>
                </c:pt>
                <c:pt idx="276">
                  <c:v>48.882325986360101</c:v>
                </c:pt>
                <c:pt idx="277">
                  <c:v>48.115468841626182</c:v>
                </c:pt>
                <c:pt idx="278">
                  <c:v>47.343176783390142</c:v>
                </c:pt>
                <c:pt idx="279">
                  <c:v>46.56573378056386</c:v>
                </c:pt>
                <c:pt idx="280">
                  <c:v>45.783431687191516</c:v>
                </c:pt>
                <c:pt idx="281">
                  <c:v>44.996570086493399</c:v>
                </c:pt>
                <c:pt idx="282">
                  <c:v>44.205456124942025</c:v>
                </c:pt>
                <c:pt idx="283">
                  <c:v>43.410404336511547</c:v>
                </c:pt>
                <c:pt idx="284">
                  <c:v>42.611736457254786</c:v>
                </c:pt>
                <c:pt idx="285">
                  <c:v>41.809781230373069</c:v>
                </c:pt>
                <c:pt idx="286">
                  <c:v>41.004874201956476</c:v>
                </c:pt>
                <c:pt idx="287">
                  <c:v>40.197357507583803</c:v>
                </c:pt>
                <c:pt idx="288">
                  <c:v>39.387579649982122</c:v>
                </c:pt>
                <c:pt idx="289">
                  <c:v>38.575895267958245</c:v>
                </c:pt>
                <c:pt idx="290">
                  <c:v>37.762664896824298</c:v>
                </c:pt>
                <c:pt idx="291">
                  <c:v>36.948254720550842</c:v>
                </c:pt>
                <c:pt idx="292">
                  <c:v>36.133036315890728</c:v>
                </c:pt>
                <c:pt idx="293">
                  <c:v>35.317386388728252</c:v>
                </c:pt>
                <c:pt idx="294">
                  <c:v>34.501686502916584</c:v>
                </c:pt>
                <c:pt idx="295">
                  <c:v>33.686322801876884</c:v>
                </c:pt>
                <c:pt idx="296">
                  <c:v>32.871685723241711</c:v>
                </c:pt>
                <c:pt idx="297">
                  <c:v>32.058169706833311</c:v>
                </c:pt>
                <c:pt idx="298">
                  <c:v>31.246172896277557</c:v>
                </c:pt>
                <c:pt idx="299">
                  <c:v>30.436096834560807</c:v>
                </c:pt>
                <c:pt idx="300">
                  <c:v>29.628346153846145</c:v>
                </c:pt>
                <c:pt idx="301">
                  <c:v>28.823328259871758</c:v>
                </c:pt>
                <c:pt idx="302">
                  <c:v>28.021453011262587</c:v>
                </c:pt>
                <c:pt idx="303">
                  <c:v>27.223132394092037</c:v>
                </c:pt>
                <c:pt idx="304">
                  <c:v>26.428780192037344</c:v>
                </c:pt>
                <c:pt idx="305">
                  <c:v>25.638811652478282</c:v>
                </c:pt>
                <c:pt idx="306">
                  <c:v>24.853643148893546</c:v>
                </c:pt>
                <c:pt idx="307">
                  <c:v>24.073691839915682</c:v>
                </c:pt>
                <c:pt idx="308">
                  <c:v>23.299375325408644</c:v>
                </c:pt>
                <c:pt idx="309">
                  <c:v>22.531111299937393</c:v>
                </c:pt>
                <c:pt idx="310">
                  <c:v>21.76931720400167</c:v>
                </c:pt>
                <c:pt idx="311">
                  <c:v>21.014409873410962</c:v>
                </c:pt>
                <c:pt idx="312">
                  <c:v>20.266805187178985</c:v>
                </c:pt>
                <c:pt idx="313">
                  <c:v>19.526917714319563</c:v>
                </c:pt>
                <c:pt idx="314">
                  <c:v>18.7951603599276</c:v>
                </c:pt>
                <c:pt idx="315">
                  <c:v>18.071944010929727</c:v>
                </c:pt>
                <c:pt idx="316">
                  <c:v>17.35767718189166</c:v>
                </c:pt>
                <c:pt idx="317">
                  <c:v>16.652765661268607</c:v>
                </c:pt>
                <c:pt idx="318">
                  <c:v>15.957612158486285</c:v>
                </c:pt>
                <c:pt idx="319">
                  <c:v>15.272615952238837</c:v>
                </c:pt>
                <c:pt idx="320">
                  <c:v>14.598172540390635</c:v>
                </c:pt>
                <c:pt idx="321">
                  <c:v>13.934673291866273</c:v>
                </c:pt>
                <c:pt idx="322">
                  <c:v>13.282505100912473</c:v>
                </c:pt>
                <c:pt idx="323">
                  <c:v>12.642050044113249</c:v>
                </c:pt>
                <c:pt idx="324">
                  <c:v>12.013685040536682</c:v>
                </c:pt>
                <c:pt idx="325">
                  <c:v>11.397781515389692</c:v>
                </c:pt>
                <c:pt idx="326">
                  <c:v>10.794705067552661</c:v>
                </c:pt>
                <c:pt idx="327">
                  <c:v>10.204815141362776</c:v>
                </c:pt>
                <c:pt idx="328">
                  <c:v>9.6284647030098007</c:v>
                </c:pt>
                <c:pt idx="329">
                  <c:v>9.0659999219042735</c:v>
                </c:pt>
                <c:pt idx="330">
                  <c:v>8.5177598573719742</c:v>
                </c:pt>
                <c:pt idx="331">
                  <c:v>7.9840761510235172</c:v>
                </c:pt>
                <c:pt idx="332">
                  <c:v>7.4652727251418227</c:v>
                </c:pt>
                <c:pt idx="333">
                  <c:v>6.9616654874233834</c:v>
                </c:pt>
                <c:pt idx="334">
                  <c:v>6.4735620424032811</c:v>
                </c:pt>
                <c:pt idx="335">
                  <c:v>6.0012614098857666</c:v>
                </c:pt>
                <c:pt idx="336">
                  <c:v>5.5450537506954021</c:v>
                </c:pt>
                <c:pt idx="337">
                  <c:v>5.1052201000550763</c:v>
                </c:pt>
                <c:pt idx="338">
                  <c:v>4.6820321088896542</c:v>
                </c:pt>
                <c:pt idx="339">
                  <c:v>4.2757517933447433</c:v>
                </c:pt>
                <c:pt idx="340">
                  <c:v>3.8866312928011908</c:v>
                </c:pt>
                <c:pt idx="341">
                  <c:v>3.5149126366568337</c:v>
                </c:pt>
                <c:pt idx="342">
                  <c:v>3.1608275201367304</c:v>
                </c:pt>
                <c:pt idx="343">
                  <c:v>2.824597089383901</c:v>
                </c:pt>
                <c:pt idx="344">
                  <c:v>2.5064317360715855</c:v>
                </c:pt>
                <c:pt idx="345">
                  <c:v>2.2065309017679655</c:v>
                </c:pt>
                <c:pt idx="346">
                  <c:v>1.9250828922729162</c:v>
                </c:pt>
                <c:pt idx="347">
                  <c:v>1.6622647021358827</c:v>
                </c:pt>
                <c:pt idx="348">
                  <c:v>1.4182418495519866</c:v>
                </c:pt>
                <c:pt idx="349">
                  <c:v>1.1931682218222508</c:v>
                </c:pt>
                <c:pt idx="350">
                  <c:v>0.98718593155183676</c:v>
                </c:pt>
                <c:pt idx="351">
                  <c:v>0.80042518374812044</c:v>
                </c:pt>
                <c:pt idx="352">
                  <c:v>0.6330041539684288</c:v>
                </c:pt>
                <c:pt idx="353">
                  <c:v>0.48502887765453295</c:v>
                </c:pt>
                <c:pt idx="354">
                  <c:v>0.35659315077869269</c:v>
                </c:pt>
                <c:pt idx="355">
                  <c:v>0.24777844191307186</c:v>
                </c:pt>
                <c:pt idx="356">
                  <c:v>0.15865381582184737</c:v>
                </c:pt>
                <c:pt idx="357">
                  <c:v>8.9275868661900848E-2</c:v>
                </c:pt>
                <c:pt idx="358">
                  <c:v>3.9688674865335741E-2</c:v>
                </c:pt>
                <c:pt idx="359">
                  <c:v>9.9237457636197693E-3</c:v>
                </c:pt>
                <c:pt idx="360">
                  <c:v>0</c:v>
                </c:pt>
                <c:pt idx="361">
                  <c:v>9.9237457636197693E-3</c:v>
                </c:pt>
                <c:pt idx="362">
                  <c:v>3.96886748653364E-2</c:v>
                </c:pt>
                <c:pt idx="363">
                  <c:v>8.9275868661900196E-2</c:v>
                </c:pt>
                <c:pt idx="364">
                  <c:v>0.15865381582184207</c:v>
                </c:pt>
                <c:pt idx="365">
                  <c:v>0.24777844191307119</c:v>
                </c:pt>
                <c:pt idx="366">
                  <c:v>0.35659315077868681</c:v>
                </c:pt>
                <c:pt idx="367">
                  <c:v>0.48502887765453884</c:v>
                </c:pt>
                <c:pt idx="368">
                  <c:v>0.63300415396842291</c:v>
                </c:pt>
                <c:pt idx="369">
                  <c:v>0.80042518374811389</c:v>
                </c:pt>
                <c:pt idx="370">
                  <c:v>0.9871859315518301</c:v>
                </c:pt>
                <c:pt idx="371">
                  <c:v>1.1931682218222575</c:v>
                </c:pt>
                <c:pt idx="372">
                  <c:v>1.418241849551984</c:v>
                </c:pt>
                <c:pt idx="373">
                  <c:v>1.6622647021358756</c:v>
                </c:pt>
                <c:pt idx="374">
                  <c:v>1.9250828922729084</c:v>
                </c:pt>
                <c:pt idx="375">
                  <c:v>2.2065309017679584</c:v>
                </c:pt>
                <c:pt idx="376">
                  <c:v>2.5064317360715931</c:v>
                </c:pt>
                <c:pt idx="377">
                  <c:v>2.8245970893838885</c:v>
                </c:pt>
                <c:pt idx="378">
                  <c:v>3.1608275201367229</c:v>
                </c:pt>
                <c:pt idx="379">
                  <c:v>3.5149126366568249</c:v>
                </c:pt>
                <c:pt idx="380">
                  <c:v>3.8866312928011983</c:v>
                </c:pt>
                <c:pt idx="381">
                  <c:v>4.27575179334473</c:v>
                </c:pt>
                <c:pt idx="382">
                  <c:v>4.6820321088896453</c:v>
                </c:pt>
                <c:pt idx="383">
                  <c:v>5.105220100055063</c:v>
                </c:pt>
                <c:pt idx="384">
                  <c:v>5.5450537506954163</c:v>
                </c:pt>
                <c:pt idx="385">
                  <c:v>6.0012614098857746</c:v>
                </c:pt>
                <c:pt idx="386">
                  <c:v>6.4735620424032669</c:v>
                </c:pt>
                <c:pt idx="387">
                  <c:v>6.9616654874233701</c:v>
                </c:pt>
                <c:pt idx="388">
                  <c:v>7.465272725141805</c:v>
                </c:pt>
                <c:pt idx="389">
                  <c:v>7.9840761510235243</c:v>
                </c:pt>
                <c:pt idx="390">
                  <c:v>8.51775985737196</c:v>
                </c:pt>
                <c:pt idx="391">
                  <c:v>9.0659999219042611</c:v>
                </c:pt>
                <c:pt idx="392">
                  <c:v>9.6284647030097865</c:v>
                </c:pt>
                <c:pt idx="393">
                  <c:v>10.20481514136279</c:v>
                </c:pt>
                <c:pt idx="394">
                  <c:v>10.794705067552673</c:v>
                </c:pt>
                <c:pt idx="395">
                  <c:v>11.397781515389678</c:v>
                </c:pt>
                <c:pt idx="396">
                  <c:v>12.013685040536668</c:v>
                </c:pt>
                <c:pt idx="397">
                  <c:v>12.64205004411323</c:v>
                </c:pt>
                <c:pt idx="398">
                  <c:v>13.282505100912488</c:v>
                </c:pt>
                <c:pt idx="399">
                  <c:v>13.934673291866254</c:v>
                </c:pt>
                <c:pt idx="400">
                  <c:v>14.598172540390618</c:v>
                </c:pt>
                <c:pt idx="401">
                  <c:v>15.272615952238819</c:v>
                </c:pt>
                <c:pt idx="402">
                  <c:v>15.957612158486297</c:v>
                </c:pt>
                <c:pt idx="403">
                  <c:v>16.652765661268628</c:v>
                </c:pt>
                <c:pt idx="404">
                  <c:v>17.357677181891638</c:v>
                </c:pt>
                <c:pt idx="405">
                  <c:v>18.071944010929709</c:v>
                </c:pt>
                <c:pt idx="406">
                  <c:v>18.795160359927582</c:v>
                </c:pt>
                <c:pt idx="407">
                  <c:v>19.526917714319577</c:v>
                </c:pt>
                <c:pt idx="408">
                  <c:v>20.26680518717896</c:v>
                </c:pt>
                <c:pt idx="409">
                  <c:v>21.014409873410944</c:v>
                </c:pt>
                <c:pt idx="410">
                  <c:v>21.769317204001652</c:v>
                </c:pt>
                <c:pt idx="411">
                  <c:v>22.531111299937411</c:v>
                </c:pt>
                <c:pt idx="412">
                  <c:v>23.299375325408665</c:v>
                </c:pt>
                <c:pt idx="413">
                  <c:v>24.073691839915661</c:v>
                </c:pt>
                <c:pt idx="414">
                  <c:v>24.853643148893521</c:v>
                </c:pt>
                <c:pt idx="415">
                  <c:v>25.63881165247826</c:v>
                </c:pt>
                <c:pt idx="416">
                  <c:v>26.428780192037362</c:v>
                </c:pt>
                <c:pt idx="417">
                  <c:v>27.223132394092012</c:v>
                </c:pt>
                <c:pt idx="418">
                  <c:v>28.021453011262562</c:v>
                </c:pt>
                <c:pt idx="419">
                  <c:v>28.823328259871737</c:v>
                </c:pt>
                <c:pt idx="420">
                  <c:v>29.628346153846167</c:v>
                </c:pt>
                <c:pt idx="421">
                  <c:v>30.436096834560814</c:v>
                </c:pt>
                <c:pt idx="422">
                  <c:v>31.246172896277535</c:v>
                </c:pt>
                <c:pt idx="423">
                  <c:v>32.05816970683329</c:v>
                </c:pt>
                <c:pt idx="424">
                  <c:v>32.87168572324169</c:v>
                </c:pt>
                <c:pt idx="425">
                  <c:v>33.686322801876905</c:v>
                </c:pt>
                <c:pt idx="426">
                  <c:v>34.501686502916563</c:v>
                </c:pt>
                <c:pt idx="427">
                  <c:v>35.317386388728231</c:v>
                </c:pt>
                <c:pt idx="428">
                  <c:v>36.133036315890706</c:v>
                </c:pt>
                <c:pt idx="429">
                  <c:v>36.948254720550864</c:v>
                </c:pt>
                <c:pt idx="430">
                  <c:v>37.762664896824319</c:v>
                </c:pt>
                <c:pt idx="431">
                  <c:v>38.575895267958224</c:v>
                </c:pt>
                <c:pt idx="432">
                  <c:v>39.387579649982101</c:v>
                </c:pt>
                <c:pt idx="433">
                  <c:v>40.197357507583789</c:v>
                </c:pt>
                <c:pt idx="434">
                  <c:v>41.00487420195649</c:v>
                </c:pt>
                <c:pt idx="435">
                  <c:v>41.809781230373048</c:v>
                </c:pt>
                <c:pt idx="436">
                  <c:v>42.611736457254764</c:v>
                </c:pt>
                <c:pt idx="437">
                  <c:v>43.410404336511526</c:v>
                </c:pt>
                <c:pt idx="438">
                  <c:v>44.205456124942046</c:v>
                </c:pt>
                <c:pt idx="439">
                  <c:v>44.996570086493413</c:v>
                </c:pt>
                <c:pt idx="440">
                  <c:v>45.783431687191495</c:v>
                </c:pt>
                <c:pt idx="441">
                  <c:v>46.565733780563839</c:v>
                </c:pt>
                <c:pt idx="442">
                  <c:v>47.34317678339012</c:v>
                </c:pt>
                <c:pt idx="443">
                  <c:v>48.115468841626196</c:v>
                </c:pt>
                <c:pt idx="444">
                  <c:v>48.88232598636008</c:v>
                </c:pt>
                <c:pt idx="445">
                  <c:v>49.643472279671229</c:v>
                </c:pt>
                <c:pt idx="446">
                  <c:v>50.398639950275566</c:v>
                </c:pt>
                <c:pt idx="447">
                  <c:v>51.147569518852791</c:v>
                </c:pt>
                <c:pt idx="448">
                  <c:v>51.890009912963855</c:v>
                </c:pt>
                <c:pt idx="449">
                  <c:v>52.625718571480718</c:v>
                </c:pt>
                <c:pt idx="450">
                  <c:v>53.354461538461521</c:v>
                </c:pt>
                <c:pt idx="451">
                  <c:v>54.076013546418963</c:v>
                </c:pt>
                <c:pt idx="452">
                  <c:v>54.790158088941695</c:v>
                </c:pt>
                <c:pt idx="453">
                  <c:v>55.496687482641406</c:v>
                </c:pt>
                <c:pt idx="454">
                  <c:v>56.195402918412391</c:v>
                </c:pt>
                <c:pt idx="455">
                  <c:v>56.886114502001618</c:v>
                </c:pt>
                <c:pt idx="456">
                  <c:v>57.568641283902096</c:v>
                </c:pt>
                <c:pt idx="457">
                  <c:v>58.242811278593948</c:v>
                </c:pt>
                <c:pt idx="458">
                  <c:v>58.908461473171577</c:v>
                </c:pt>
                <c:pt idx="459">
                  <c:v>59.565437825407059</c:v>
                </c:pt>
                <c:pt idx="460">
                  <c:v>60.213595251313393</c:v>
                </c:pt>
                <c:pt idx="461">
                  <c:v>60.852797602284291</c:v>
                </c:pt>
                <c:pt idx="462">
                  <c:v>61.482917631897799</c:v>
                </c:pt>
                <c:pt idx="463">
                  <c:v>62.103836952486716</c:v>
                </c:pt>
                <c:pt idx="464">
                  <c:v>62.71544598158718</c:v>
                </c:pt>
                <c:pt idx="465">
                  <c:v>63.317643878392502</c:v>
                </c:pt>
                <c:pt idx="466">
                  <c:v>63.910338470349117</c:v>
                </c:pt>
                <c:pt idx="467">
                  <c:v>64.4934461700432</c:v>
                </c:pt>
                <c:pt idx="468">
                  <c:v>65.066891882540219</c:v>
                </c:pt>
                <c:pt idx="469">
                  <c:v>65.630608903347948</c:v>
                </c:pt>
                <c:pt idx="470">
                  <c:v>66.184538807187351</c:v>
                </c:pt>
                <c:pt idx="471">
                  <c:v>66.728631327765299</c:v>
                </c:pt>
                <c:pt idx="472">
                  <c:v>67.262844228753025</c:v>
                </c:pt>
                <c:pt idx="473">
                  <c:v>67.78714316618688</c:v>
                </c:pt>
                <c:pt idx="474">
                  <c:v>68.301501542515567</c:v>
                </c:pt>
                <c:pt idx="475">
                  <c:v>68.805900352528994</c:v>
                </c:pt>
                <c:pt idx="476">
                  <c:v>69.300328021414046</c:v>
                </c:pt>
                <c:pt idx="477">
                  <c:v>69.784780235189658</c:v>
                </c:pt>
                <c:pt idx="478">
                  <c:v>70.259259763785039</c:v>
                </c:pt>
                <c:pt idx="479">
                  <c:v>70.723776277031419</c:v>
                </c:pt>
                <c:pt idx="480">
                  <c:v>71.178346153846121</c:v>
                </c:pt>
                <c:pt idx="481">
                  <c:v>71.622992284897251</c:v>
                </c:pt>
                <c:pt idx="482">
                  <c:v>72.057743869041914</c:v>
                </c:pt>
                <c:pt idx="483">
                  <c:v>72.482636203840741</c:v>
                </c:pt>
                <c:pt idx="484">
                  <c:v>72.897710470456417</c:v>
                </c:pt>
                <c:pt idx="485">
                  <c:v>73.303013513250178</c:v>
                </c:pt>
                <c:pt idx="486">
                  <c:v>73.698597614398039</c:v>
                </c:pt>
                <c:pt idx="487">
                  <c:v>74.084520263850877</c:v>
                </c:pt>
                <c:pt idx="488">
                  <c:v>74.460843924970831</c:v>
                </c:pt>
                <c:pt idx="489">
                  <c:v>74.827635796178882</c:v>
                </c:pt>
                <c:pt idx="490">
                  <c:v>75.184967568953084</c:v>
                </c:pt>
                <c:pt idx="491">
                  <c:v>75.532915182522089</c:v>
                </c:pt>
                <c:pt idx="492">
                  <c:v>75.871558575600076</c:v>
                </c:pt>
                <c:pt idx="493">
                  <c:v>76.200981435513171</c:v>
                </c:pt>
                <c:pt idx="494">
                  <c:v>76.52127094507027</c:v>
                </c:pt>
                <c:pt idx="495">
                  <c:v>76.83251752753182</c:v>
                </c:pt>
                <c:pt idx="496">
                  <c:v>77.134814590033542</c:v>
                </c:pt>
                <c:pt idx="497">
                  <c:v>77.428258265821682</c:v>
                </c:pt>
                <c:pt idx="498">
                  <c:v>77.712947155657716</c:v>
                </c:pt>
                <c:pt idx="499">
                  <c:v>77.98898206875117</c:v>
                </c:pt>
                <c:pt idx="500">
                  <c:v>78.256465763577694</c:v>
                </c:pt>
                <c:pt idx="501">
                  <c:v>78.515502688940515</c:v>
                </c:pt>
                <c:pt idx="502">
                  <c:v>78.766198725631071</c:v>
                </c:pt>
                <c:pt idx="503">
                  <c:v>79.008660929043273</c:v>
                </c:pt>
                <c:pt idx="504">
                  <c:v>79.242997273094801</c:v>
                </c:pt>
                <c:pt idx="505">
                  <c:v>79.469316395804896</c:v>
                </c:pt>
                <c:pt idx="506">
                  <c:v>79.687727346876628</c:v>
                </c:pt>
                <c:pt idx="507">
                  <c:v>79.898339337627519</c:v>
                </c:pt>
                <c:pt idx="508">
                  <c:v>80.101261493608803</c:v>
                </c:pt>
                <c:pt idx="509">
                  <c:v>80.296602610249778</c:v>
                </c:pt>
                <c:pt idx="510">
                  <c:v>80.484470911858807</c:v>
                </c:pt>
                <c:pt idx="511">
                  <c:v>80.664973814307302</c:v>
                </c:pt>
                <c:pt idx="512">
                  <c:v>80.83821769171864</c:v>
                </c:pt>
                <c:pt idx="513">
                  <c:v>81.00430764747675</c:v>
                </c:pt>
                <c:pt idx="514">
                  <c:v>81.163347289864035</c:v>
                </c:pt>
                <c:pt idx="515">
                  <c:v>81.315438512631388</c:v>
                </c:pt>
                <c:pt idx="516">
                  <c:v>81.460681280795527</c:v>
                </c:pt>
                <c:pt idx="517">
                  <c:v>81.599173421952855</c:v>
                </c:pt>
                <c:pt idx="518">
                  <c:v>81.731010423389677</c:v>
                </c:pt>
                <c:pt idx="519">
                  <c:v>81.856285235262192</c:v>
                </c:pt>
                <c:pt idx="520">
                  <c:v>81.975088080110183</c:v>
                </c:pt>
                <c:pt idx="521">
                  <c:v>82.087506268960055</c:v>
                </c:pt>
                <c:pt idx="522">
                  <c:v>82.193624024263983</c:v>
                </c:pt>
                <c:pt idx="523">
                  <c:v>82.293522309912134</c:v>
                </c:pt>
                <c:pt idx="524">
                  <c:v>82.387278668545875</c:v>
                </c:pt>
                <c:pt idx="525">
                  <c:v>82.474967066389539</c:v>
                </c:pt>
                <c:pt idx="526">
                  <c:v>82.556657745808224</c:v>
                </c:pt>
                <c:pt idx="527">
                  <c:v>82.632417085788916</c:v>
                </c:pt>
                <c:pt idx="528">
                  <c:v>82.702307470531224</c:v>
                </c:pt>
                <c:pt idx="529">
                  <c:v>82.766387166323128</c:v>
                </c:pt>
                <c:pt idx="530">
                  <c:v>82.824710206866314</c:v>
                </c:pt>
                <c:pt idx="531">
                  <c:v>82.877326287204056</c:v>
                </c:pt>
                <c:pt idx="532">
                  <c:v>82.924280666392903</c:v>
                </c:pt>
                <c:pt idx="533">
                  <c:v>82.965614079048393</c:v>
                </c:pt>
                <c:pt idx="534">
                  <c:v>83.001362655882204</c:v>
                </c:pt>
                <c:pt idx="535">
                  <c:v>83.031557853337119</c:v>
                </c:pt>
                <c:pt idx="536">
                  <c:v>83.056226392413251</c:v>
                </c:pt>
                <c:pt idx="537">
                  <c:v>83.075390206766969</c:v>
                </c:pt>
                <c:pt idx="538">
                  <c:v>83.089066400152191</c:v>
                </c:pt>
                <c:pt idx="539">
                  <c:v>83.097267213259727</c:v>
                </c:pt>
                <c:pt idx="540">
                  <c:v>83.1</c:v>
                </c:pt>
                <c:pt idx="541">
                  <c:v>83.097267213259727</c:v>
                </c:pt>
                <c:pt idx="542">
                  <c:v>83.089066400152191</c:v>
                </c:pt>
                <c:pt idx="543">
                  <c:v>83.075390206766969</c:v>
                </c:pt>
                <c:pt idx="544">
                  <c:v>83.056226392413237</c:v>
                </c:pt>
                <c:pt idx="545">
                  <c:v>83.031557853337119</c:v>
                </c:pt>
                <c:pt idx="546">
                  <c:v>83.001362655882204</c:v>
                </c:pt>
                <c:pt idx="547">
                  <c:v>82.965614079048393</c:v>
                </c:pt>
                <c:pt idx="548">
                  <c:v>82.924280666392917</c:v>
                </c:pt>
                <c:pt idx="549">
                  <c:v>82.87732628720407</c:v>
                </c:pt>
                <c:pt idx="550">
                  <c:v>82.824710206866314</c:v>
                </c:pt>
                <c:pt idx="551">
                  <c:v>82.766387166323113</c:v>
                </c:pt>
                <c:pt idx="552">
                  <c:v>82.702307470531224</c:v>
                </c:pt>
                <c:pt idx="553">
                  <c:v>82.632417085788916</c:v>
                </c:pt>
                <c:pt idx="554">
                  <c:v>82.556657745808209</c:v>
                </c:pt>
                <c:pt idx="555">
                  <c:v>82.474967066389539</c:v>
                </c:pt>
                <c:pt idx="556">
                  <c:v>82.387278668545889</c:v>
                </c:pt>
                <c:pt idx="557">
                  <c:v>82.293522309912134</c:v>
                </c:pt>
                <c:pt idx="558">
                  <c:v>82.193624024263997</c:v>
                </c:pt>
                <c:pt idx="559">
                  <c:v>82.087506268960055</c:v>
                </c:pt>
                <c:pt idx="560">
                  <c:v>81.975088080110183</c:v>
                </c:pt>
                <c:pt idx="561">
                  <c:v>81.856285235262192</c:v>
                </c:pt>
                <c:pt idx="562">
                  <c:v>81.731010423389662</c:v>
                </c:pt>
                <c:pt idx="563">
                  <c:v>81.599173421952869</c:v>
                </c:pt>
                <c:pt idx="564">
                  <c:v>81.460681280795541</c:v>
                </c:pt>
                <c:pt idx="565">
                  <c:v>81.315438512631388</c:v>
                </c:pt>
                <c:pt idx="566">
                  <c:v>81.163347289864035</c:v>
                </c:pt>
                <c:pt idx="567">
                  <c:v>81.00430764747675</c:v>
                </c:pt>
                <c:pt idx="568">
                  <c:v>80.838217691718654</c:v>
                </c:pt>
                <c:pt idx="569">
                  <c:v>80.664973814307302</c:v>
                </c:pt>
                <c:pt idx="570">
                  <c:v>80.484470911858821</c:v>
                </c:pt>
                <c:pt idx="571">
                  <c:v>80.296602610249806</c:v>
                </c:pt>
                <c:pt idx="572">
                  <c:v>80.101261493608789</c:v>
                </c:pt>
                <c:pt idx="573">
                  <c:v>79.898339337627519</c:v>
                </c:pt>
                <c:pt idx="574">
                  <c:v>79.687727346876628</c:v>
                </c:pt>
                <c:pt idx="575">
                  <c:v>79.469316395804881</c:v>
                </c:pt>
                <c:pt idx="576">
                  <c:v>79.242997273094815</c:v>
                </c:pt>
                <c:pt idx="577">
                  <c:v>79.008660929043273</c:v>
                </c:pt>
                <c:pt idx="578">
                  <c:v>78.766198725631071</c:v>
                </c:pt>
                <c:pt idx="579">
                  <c:v>78.515502688940529</c:v>
                </c:pt>
                <c:pt idx="580">
                  <c:v>78.25646576357768</c:v>
                </c:pt>
                <c:pt idx="581">
                  <c:v>77.988982068751184</c:v>
                </c:pt>
                <c:pt idx="582">
                  <c:v>77.712947155657744</c:v>
                </c:pt>
                <c:pt idx="583">
                  <c:v>77.428258265821697</c:v>
                </c:pt>
                <c:pt idx="584">
                  <c:v>77.134814590033557</c:v>
                </c:pt>
                <c:pt idx="585">
                  <c:v>76.832517527531792</c:v>
                </c:pt>
                <c:pt idx="586">
                  <c:v>76.52127094507027</c:v>
                </c:pt>
                <c:pt idx="587">
                  <c:v>76.200981435513185</c:v>
                </c:pt>
                <c:pt idx="588">
                  <c:v>75.871558575600091</c:v>
                </c:pt>
                <c:pt idx="589">
                  <c:v>75.532915182522103</c:v>
                </c:pt>
                <c:pt idx="590">
                  <c:v>75.184967568953084</c:v>
                </c:pt>
                <c:pt idx="591">
                  <c:v>74.827635796178896</c:v>
                </c:pt>
                <c:pt idx="592">
                  <c:v>74.46084392497086</c:v>
                </c:pt>
                <c:pt idx="593">
                  <c:v>74.084520263850848</c:v>
                </c:pt>
                <c:pt idx="594">
                  <c:v>73.698597614398054</c:v>
                </c:pt>
                <c:pt idx="595">
                  <c:v>73.303013513250193</c:v>
                </c:pt>
                <c:pt idx="596">
                  <c:v>72.897710470456431</c:v>
                </c:pt>
                <c:pt idx="597">
                  <c:v>72.482636203840769</c:v>
                </c:pt>
                <c:pt idx="598">
                  <c:v>72.057743869041886</c:v>
                </c:pt>
                <c:pt idx="599">
                  <c:v>71.622992284897279</c:v>
                </c:pt>
                <c:pt idx="600">
                  <c:v>71.178346153846149</c:v>
                </c:pt>
                <c:pt idx="601">
                  <c:v>70.723776277031448</c:v>
                </c:pt>
                <c:pt idx="602">
                  <c:v>70.259259763785067</c:v>
                </c:pt>
                <c:pt idx="603">
                  <c:v>69.784780235189615</c:v>
                </c:pt>
                <c:pt idx="604">
                  <c:v>69.300328021414046</c:v>
                </c:pt>
                <c:pt idx="605">
                  <c:v>68.805900352529008</c:v>
                </c:pt>
                <c:pt idx="606">
                  <c:v>68.301501542515581</c:v>
                </c:pt>
                <c:pt idx="607">
                  <c:v>67.787143166186894</c:v>
                </c:pt>
                <c:pt idx="608">
                  <c:v>67.262844228753011</c:v>
                </c:pt>
                <c:pt idx="609">
                  <c:v>66.728631327765314</c:v>
                </c:pt>
                <c:pt idx="610">
                  <c:v>66.18453880718738</c:v>
                </c:pt>
                <c:pt idx="611">
                  <c:v>65.63060890334792</c:v>
                </c:pt>
                <c:pt idx="612">
                  <c:v>65.066891882540261</c:v>
                </c:pt>
                <c:pt idx="613">
                  <c:v>64.493446170043228</c:v>
                </c:pt>
                <c:pt idx="614">
                  <c:v>63.910338470349132</c:v>
                </c:pt>
                <c:pt idx="615">
                  <c:v>63.317643878392531</c:v>
                </c:pt>
                <c:pt idx="616">
                  <c:v>62.715445981587138</c:v>
                </c:pt>
                <c:pt idx="617">
                  <c:v>62.103836952486745</c:v>
                </c:pt>
                <c:pt idx="618">
                  <c:v>61.48291763189782</c:v>
                </c:pt>
                <c:pt idx="619">
                  <c:v>60.852797602284312</c:v>
                </c:pt>
                <c:pt idx="620">
                  <c:v>60.213595251313414</c:v>
                </c:pt>
                <c:pt idx="621">
                  <c:v>59.565437825407017</c:v>
                </c:pt>
                <c:pt idx="622">
                  <c:v>58.908461473171606</c:v>
                </c:pt>
                <c:pt idx="623">
                  <c:v>58.24281127859394</c:v>
                </c:pt>
                <c:pt idx="624">
                  <c:v>57.568641283902124</c:v>
                </c:pt>
                <c:pt idx="625">
                  <c:v>56.886114502001647</c:v>
                </c:pt>
                <c:pt idx="626">
                  <c:v>56.195402918412384</c:v>
                </c:pt>
                <c:pt idx="627">
                  <c:v>55.496687482641441</c:v>
                </c:pt>
                <c:pt idx="628">
                  <c:v>54.790158088941681</c:v>
                </c:pt>
                <c:pt idx="629">
                  <c:v>54.076013546418963</c:v>
                </c:pt>
                <c:pt idx="630">
                  <c:v>53.354461538461557</c:v>
                </c:pt>
                <c:pt idx="631">
                  <c:v>52.625718571480718</c:v>
                </c:pt>
                <c:pt idx="632">
                  <c:v>51.89000991296389</c:v>
                </c:pt>
                <c:pt idx="633">
                  <c:v>51.147569518852777</c:v>
                </c:pt>
                <c:pt idx="634">
                  <c:v>50.398639950275559</c:v>
                </c:pt>
                <c:pt idx="635">
                  <c:v>49.643472279671258</c:v>
                </c:pt>
                <c:pt idx="636">
                  <c:v>48.882325986360073</c:v>
                </c:pt>
                <c:pt idx="637">
                  <c:v>48.115468841626225</c:v>
                </c:pt>
                <c:pt idx="638">
                  <c:v>47.343176783390149</c:v>
                </c:pt>
                <c:pt idx="639">
                  <c:v>46.565733780563832</c:v>
                </c:pt>
                <c:pt idx="640">
                  <c:v>45.783431687191531</c:v>
                </c:pt>
                <c:pt idx="641">
                  <c:v>44.996570086493406</c:v>
                </c:pt>
                <c:pt idx="642">
                  <c:v>44.205456124942074</c:v>
                </c:pt>
                <c:pt idx="643">
                  <c:v>43.410404336511554</c:v>
                </c:pt>
                <c:pt idx="644">
                  <c:v>42.611736457254757</c:v>
                </c:pt>
                <c:pt idx="645">
                  <c:v>41.809781230373076</c:v>
                </c:pt>
                <c:pt idx="646">
                  <c:v>41.004874201956483</c:v>
                </c:pt>
                <c:pt idx="647">
                  <c:v>40.197357507583781</c:v>
                </c:pt>
                <c:pt idx="648">
                  <c:v>39.387579649982129</c:v>
                </c:pt>
                <c:pt idx="649">
                  <c:v>38.575895267958217</c:v>
                </c:pt>
                <c:pt idx="650">
                  <c:v>37.762664896824347</c:v>
                </c:pt>
                <c:pt idx="651">
                  <c:v>36.94825472055085</c:v>
                </c:pt>
                <c:pt idx="652">
                  <c:v>36.133036315890706</c:v>
                </c:pt>
                <c:pt idx="653">
                  <c:v>35.317386388728266</c:v>
                </c:pt>
                <c:pt idx="654">
                  <c:v>34.501686502916556</c:v>
                </c:pt>
                <c:pt idx="655">
                  <c:v>33.686322801876941</c:v>
                </c:pt>
                <c:pt idx="656">
                  <c:v>32.871685723241718</c:v>
                </c:pt>
                <c:pt idx="657">
                  <c:v>32.058169706833283</c:v>
                </c:pt>
                <c:pt idx="658">
                  <c:v>31.246172896277567</c:v>
                </c:pt>
                <c:pt idx="659">
                  <c:v>30.436096834560814</c:v>
                </c:pt>
                <c:pt idx="660">
                  <c:v>29.628346153846195</c:v>
                </c:pt>
                <c:pt idx="661">
                  <c:v>28.823328259871769</c:v>
                </c:pt>
                <c:pt idx="662">
                  <c:v>28.021453011262558</c:v>
                </c:pt>
                <c:pt idx="663">
                  <c:v>27.223132394092048</c:v>
                </c:pt>
                <c:pt idx="664">
                  <c:v>26.428780192037351</c:v>
                </c:pt>
                <c:pt idx="665">
                  <c:v>25.638811652478253</c:v>
                </c:pt>
                <c:pt idx="666">
                  <c:v>24.853643148893553</c:v>
                </c:pt>
                <c:pt idx="667">
                  <c:v>24.073691839915654</c:v>
                </c:pt>
                <c:pt idx="668">
                  <c:v>23.299375325408697</c:v>
                </c:pt>
                <c:pt idx="669">
                  <c:v>22.531111299937404</c:v>
                </c:pt>
                <c:pt idx="670">
                  <c:v>21.769317204001645</c:v>
                </c:pt>
                <c:pt idx="671">
                  <c:v>21.014409873410973</c:v>
                </c:pt>
                <c:pt idx="672">
                  <c:v>20.266805187178957</c:v>
                </c:pt>
                <c:pt idx="673">
                  <c:v>19.526917714319609</c:v>
                </c:pt>
                <c:pt idx="674">
                  <c:v>18.795160359927607</c:v>
                </c:pt>
                <c:pt idx="675">
                  <c:v>18.071944010929702</c:v>
                </c:pt>
                <c:pt idx="676">
                  <c:v>17.35767718189167</c:v>
                </c:pt>
                <c:pt idx="677">
                  <c:v>16.652765661268617</c:v>
                </c:pt>
                <c:pt idx="678">
                  <c:v>15.957612158486324</c:v>
                </c:pt>
                <c:pt idx="679">
                  <c:v>15.272615952238844</c:v>
                </c:pt>
                <c:pt idx="680">
                  <c:v>14.59817254039061</c:v>
                </c:pt>
                <c:pt idx="681">
                  <c:v>13.934673291866286</c:v>
                </c:pt>
                <c:pt idx="682">
                  <c:v>13.282505100912481</c:v>
                </c:pt>
                <c:pt idx="683">
                  <c:v>12.642050044113223</c:v>
                </c:pt>
                <c:pt idx="684">
                  <c:v>12.013685040536693</c:v>
                </c:pt>
                <c:pt idx="685">
                  <c:v>11.397781515389672</c:v>
                </c:pt>
                <c:pt idx="686">
                  <c:v>10.7947050675527</c:v>
                </c:pt>
                <c:pt idx="687">
                  <c:v>10.204815141362783</c:v>
                </c:pt>
                <c:pt idx="688">
                  <c:v>9.6284647030097794</c:v>
                </c:pt>
                <c:pt idx="689">
                  <c:v>9.0659999219042806</c:v>
                </c:pt>
                <c:pt idx="690">
                  <c:v>8.5177598573719528</c:v>
                </c:pt>
                <c:pt idx="691">
                  <c:v>7.9840761510235509</c:v>
                </c:pt>
                <c:pt idx="692">
                  <c:v>7.4652727251418298</c:v>
                </c:pt>
                <c:pt idx="693">
                  <c:v>6.9616654874233692</c:v>
                </c:pt>
                <c:pt idx="694">
                  <c:v>6.4735620424032883</c:v>
                </c:pt>
                <c:pt idx="695">
                  <c:v>6.0012614098857728</c:v>
                </c:pt>
                <c:pt idx="696">
                  <c:v>5.5450537506954358</c:v>
                </c:pt>
                <c:pt idx="697">
                  <c:v>5.1052201000550834</c:v>
                </c:pt>
                <c:pt idx="698">
                  <c:v>4.6820321088896391</c:v>
                </c:pt>
                <c:pt idx="699">
                  <c:v>4.2757517933447451</c:v>
                </c:pt>
                <c:pt idx="700">
                  <c:v>3.886631292801197</c:v>
                </c:pt>
                <c:pt idx="701">
                  <c:v>3.514912636656824</c:v>
                </c:pt>
                <c:pt idx="702">
                  <c:v>3.1608275201367366</c:v>
                </c:pt>
                <c:pt idx="703">
                  <c:v>2.8245970893838868</c:v>
                </c:pt>
                <c:pt idx="704">
                  <c:v>2.506431736071602</c:v>
                </c:pt>
                <c:pt idx="705">
                  <c:v>2.2065309017679713</c:v>
                </c:pt>
                <c:pt idx="706">
                  <c:v>1.9250828922729077</c:v>
                </c:pt>
                <c:pt idx="707">
                  <c:v>1.6622647021358841</c:v>
                </c:pt>
                <c:pt idx="708">
                  <c:v>1.4182418495519789</c:v>
                </c:pt>
                <c:pt idx="709">
                  <c:v>1.1931682218222652</c:v>
                </c:pt>
                <c:pt idx="710">
                  <c:v>0.98718593155183743</c:v>
                </c:pt>
                <c:pt idx="711">
                  <c:v>0.80042518374811322</c:v>
                </c:pt>
                <c:pt idx="712">
                  <c:v>0.63300415396843013</c:v>
                </c:pt>
                <c:pt idx="713">
                  <c:v>0.48502887765453817</c:v>
                </c:pt>
                <c:pt idx="714">
                  <c:v>0.35659315077869991</c:v>
                </c:pt>
                <c:pt idx="715">
                  <c:v>0.24777844191307252</c:v>
                </c:pt>
                <c:pt idx="716">
                  <c:v>0.15865381582184207</c:v>
                </c:pt>
                <c:pt idx="717">
                  <c:v>8.9275868661900848E-2</c:v>
                </c:pt>
                <c:pt idx="718">
                  <c:v>3.96886748653364E-2</c:v>
                </c:pt>
                <c:pt idx="719">
                  <c:v>9.9237457636197693E-3</c:v>
                </c:pt>
                <c:pt idx="720">
                  <c:v>0</c:v>
                </c:pt>
              </c:numCache>
            </c:numRef>
          </c:val>
          <c:smooth val="0"/>
          <c:extLst>
            <c:ext xmlns:c16="http://schemas.microsoft.com/office/drawing/2014/chart" uri="{C3380CC4-5D6E-409C-BE32-E72D297353CC}">
              <c16:uniqueId val="{00000000-67DF-4B97-9573-32C6C639EFB5}"/>
            </c:ext>
          </c:extLst>
        </c:ser>
        <c:dLbls>
          <c:showLegendKey val="0"/>
          <c:showVal val="0"/>
          <c:showCatName val="0"/>
          <c:showSerName val="0"/>
          <c:showPercent val="0"/>
          <c:showBubbleSize val="0"/>
        </c:dLbls>
        <c:smooth val="0"/>
        <c:axId val="416915424"/>
        <c:axId val="416900544"/>
      </c:lineChart>
      <c:catAx>
        <c:axId val="416915424"/>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a:t>Crank Angle (°)</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endParaRPr lang="en-GB"/>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00544"/>
        <c:crosses val="autoZero"/>
        <c:auto val="1"/>
        <c:lblAlgn val="ctr"/>
        <c:lblOffset val="100"/>
        <c:noMultiLvlLbl val="0"/>
      </c:catAx>
      <c:valAx>
        <c:axId val="4169005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Piston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154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Piston velocity vs crank angle at 7250 rpm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tx>
            <c:strRef>
              <c:f>'Piston Position Vs Crank angle'!$D$1</c:f>
              <c:strCache>
                <c:ptCount val="1"/>
                <c:pt idx="0">
                  <c:v>velocity (m/s)</c:v>
                </c:pt>
              </c:strCache>
            </c:strRef>
          </c:tx>
          <c:spPr>
            <a:ln w="19050" cap="rnd">
              <a:noFill/>
              <a:round/>
            </a:ln>
            <a:effectLst/>
          </c:spPr>
          <c:marker>
            <c:symbol val="circle"/>
            <c:size val="5"/>
            <c:spPr>
              <a:solidFill>
                <a:schemeClr val="accent1"/>
              </a:solidFill>
              <a:ln w="9525">
                <a:solidFill>
                  <a:schemeClr val="accent1"/>
                </a:solidFill>
              </a:ln>
              <a:effectLst/>
            </c:spPr>
          </c:marker>
          <c:xVal>
            <c:numRef>
              <c:f>'Piston Position Vs Crank angle'!$A$2:$A$722</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'Piston Position Vs Crank angle'!$D$2:$D$722</c:f>
              <c:numCache>
                <c:formatCode>General</c:formatCode>
                <c:ptCount val="721"/>
                <c:pt idx="0">
                  <c:v>0</c:v>
                </c:pt>
                <c:pt idx="1">
                  <c:v>0.86322867832106664</c:v>
                </c:pt>
                <c:pt idx="2">
                  <c:v>1.7259086730375992</c:v>
                </c:pt>
                <c:pt idx="3">
                  <c:v>2.5874918158040989</c:v>
                </c:pt>
                <c:pt idx="4">
                  <c:v>3.4474309682129838</c:v>
                </c:pt>
                <c:pt idx="5">
                  <c:v>4.3051805353113997</c:v>
                </c:pt>
                <c:pt idx="6">
                  <c:v>5.1601969773768923</c:v>
                </c:pt>
                <c:pt idx="7">
                  <c:v>6.0119393193766326</c:v>
                </c:pt>
                <c:pt idx="8">
                  <c:v>6.8598696575352989</c:v>
                </c:pt>
                <c:pt idx="9">
                  <c:v>7.7034536624392356</c:v>
                </c:pt>
                <c:pt idx="10">
                  <c:v>8.5421610781124659</c:v>
                </c:pt>
                <c:pt idx="11">
                  <c:v>9.3754662165031188</c:v>
                </c:pt>
                <c:pt idx="12">
                  <c:v>10.202848446821344</c:v>
                </c:pt>
                <c:pt idx="13">
                  <c:v>11.023792679180344</c:v>
                </c:pt>
                <c:pt idx="14">
                  <c:v>11.837789841997935</c:v>
                </c:pt>
                <c:pt idx="15">
                  <c:v>12.644337352621136</c:v>
                </c:pt>
                <c:pt idx="16">
                  <c:v>13.442939580646442</c:v>
                </c:pt>
                <c:pt idx="17">
                  <c:v>14.233108303416813</c:v>
                </c:pt>
                <c:pt idx="18">
                  <c:v>15.014363153186441</c:v>
                </c:pt>
                <c:pt idx="19">
                  <c:v>15.786232055452071</c:v>
                </c:pt>
                <c:pt idx="20">
                  <c:v>16.548251657961742</c:v>
                </c:pt>
                <c:pt idx="21">
                  <c:v>17.299967749923887</c:v>
                </c:pt>
                <c:pt idx="22">
                  <c:v>18.040935670949914</c:v>
                </c:pt>
                <c:pt idx="23">
                  <c:v>18.770720709275309</c:v>
                </c:pt>
                <c:pt idx="24">
                  <c:v>19.488898488817764</c:v>
                </c:pt>
                <c:pt idx="25">
                  <c:v>20.195055344645965</c:v>
                </c:pt>
                <c:pt idx="26">
                  <c:v>20.888788686442894</c:v>
                </c:pt>
                <c:pt idx="27">
                  <c:v>21.56970734956349</c:v>
                </c:pt>
                <c:pt idx="28">
                  <c:v>22.23743193330316</c:v>
                </c:pt>
                <c:pt idx="29">
                  <c:v>22.891595126005445</c:v>
                </c:pt>
                <c:pt idx="30">
                  <c:v>23.531842016656064</c:v>
                </c:pt>
                <c:pt idx="31">
                  <c:v>24.157830392623111</c:v>
                </c:pt>
                <c:pt idx="32">
                  <c:v>24.769231023222734</c:v>
                </c:pt>
                <c:pt idx="33">
                  <c:v>25.365727928807516</c:v>
                </c:pt>
                <c:pt idx="34">
                  <c:v>25.947018635085083</c:v>
                </c:pt>
                <c:pt idx="35">
                  <c:v>26.51281441240204</c:v>
                </c:pt>
                <c:pt idx="36">
                  <c:v>27.062840499737682</c:v>
                </c:pt>
                <c:pt idx="37">
                  <c:v>27.596836313173771</c:v>
                </c:pt>
                <c:pt idx="38">
                  <c:v>28.114555638627813</c:v>
                </c:pt>
                <c:pt idx="39">
                  <c:v>28.615766808649592</c:v>
                </c:pt>
                <c:pt idx="40">
                  <c:v>29.100252863103609</c:v>
                </c:pt>
                <c:pt idx="41">
                  <c:v>29.567811693580648</c:v>
                </c:pt>
                <c:pt idx="42">
                  <c:v>30.018256171397908</c:v>
                </c:pt>
                <c:pt idx="43">
                  <c:v>30.451414259066446</c:v>
                </c:pt>
                <c:pt idx="44">
                  <c:v>30.867129105128743</c:v>
                </c:pt>
                <c:pt idx="45">
                  <c:v>31.26525912228216</c:v>
                </c:pt>
                <c:pt idx="46">
                  <c:v>31.645678048729476</c:v>
                </c:pt>
                <c:pt idx="47">
                  <c:v>32.008274992717084</c:v>
                </c:pt>
                <c:pt idx="48">
                  <c:v>32.352954460237392</c:v>
                </c:pt>
                <c:pt idx="49">
                  <c:v>32.679636365893778</c:v>
                </c:pt>
                <c:pt idx="50">
                  <c:v>32.988256026950189</c:v>
                </c:pt>
                <c:pt idx="51">
                  <c:v>33.278764140602142</c:v>
                </c:pt>
                <c:pt idx="52">
                  <c:v>33.551126744527316</c:v>
                </c:pt>
                <c:pt idx="53">
                  <c:v>33.805325160796016</c:v>
                </c:pt>
                <c:pt idx="54">
                  <c:v>34.041355923236928</c:v>
                </c:pt>
                <c:pt idx="55">
                  <c:v>34.259230688378061</c:v>
                </c:pt>
                <c:pt idx="56">
                  <c:v>34.458976130098719</c:v>
                </c:pt>
                <c:pt idx="57">
                  <c:v>34.640633818148565</c:v>
                </c:pt>
                <c:pt idx="58">
                  <c:v>34.804260080709469</c:v>
                </c:pt>
                <c:pt idx="59">
                  <c:v>34.94992585119271</c:v>
                </c:pt>
                <c:pt idx="60">
                  <c:v>35.077716499486897</c:v>
                </c:pt>
                <c:pt idx="61">
                  <c:v>35.187731647882735</c:v>
                </c:pt>
                <c:pt idx="62">
                  <c:v>35.280084971926733</c:v>
                </c:pt>
                <c:pt idx="63">
                  <c:v>35.354903986470823</c:v>
                </c:pt>
                <c:pt idx="64">
                  <c:v>35.412329817198007</c:v>
                </c:pt>
                <c:pt idx="65">
                  <c:v>35.452516957928026</c:v>
                </c:pt>
                <c:pt idx="66">
                  <c:v>35.475633014016957</c:v>
                </c:pt>
                <c:pt idx="67">
                  <c:v>35.481858432188076</c:v>
                </c:pt>
                <c:pt idx="68">
                  <c:v>35.471386217141493</c:v>
                </c:pt>
                <c:pt idx="69">
                  <c:v>35.444421635305304</c:v>
                </c:pt>
                <c:pt idx="70">
                  <c:v>35.401181906110544</c:v>
                </c:pt>
                <c:pt idx="71">
                  <c:v>35.341895881182225</c:v>
                </c:pt>
                <c:pt idx="72">
                  <c:v>35.266803711856348</c:v>
                </c:pt>
                <c:pt idx="73">
                  <c:v>35.176156505442655</c:v>
                </c:pt>
                <c:pt idx="74">
                  <c:v>35.070215970666084</c:v>
                </c:pt>
                <c:pt idx="75">
                  <c:v>34.949254052737778</c:v>
                </c:pt>
                <c:pt idx="76">
                  <c:v>34.813552558512363</c:v>
                </c:pt>
                <c:pt idx="77">
                  <c:v>34.663402772197756</c:v>
                </c:pt>
                <c:pt idx="78">
                  <c:v>34.499105062105436</c:v>
                </c:pt>
                <c:pt idx="79">
                  <c:v>34.320968478925984</c:v>
                </c:pt>
                <c:pt idx="80">
                  <c:v>34.129310346032227</c:v>
                </c:pt>
                <c:pt idx="81">
                  <c:v>33.924455842320569</c:v>
                </c:pt>
                <c:pt idx="82">
                  <c:v>33.706737578105802</c:v>
                </c:pt>
                <c:pt idx="83">
                  <c:v>33.476495164596301</c:v>
                </c:pt>
                <c:pt idx="84">
                  <c:v>33.234074777479933</c:v>
                </c:pt>
                <c:pt idx="85">
                  <c:v>32.979828715162135</c:v>
                </c:pt>
                <c:pt idx="86">
                  <c:v>32.714114952198187</c:v>
                </c:pt>
                <c:pt idx="87">
                  <c:v>32.437296688469658</c:v>
                </c:pt>
                <c:pt idx="88">
                  <c:v>32.149741894657879</c:v>
                </c:pt>
                <c:pt idx="89">
                  <c:v>31.851822854574554</c:v>
                </c:pt>
                <c:pt idx="90">
                  <c:v>31.543915704907143</c:v>
                </c:pt>
                <c:pt idx="91">
                  <c:v>31.226399972943309</c:v>
                </c:pt>
                <c:pt idx="92">
                  <c:v>30.899658112837816</c:v>
                </c:pt>
                <c:pt idx="93">
                  <c:v>30.564075040988108</c:v>
                </c:pt>
                <c:pt idx="94">
                  <c:v>30.220037671084931</c:v>
                </c:pt>
                <c:pt idx="95">
                  <c:v>29.867934449400771</c:v>
                </c:pt>
                <c:pt idx="96">
                  <c:v>29.508154890882704</c:v>
                </c:pt>
                <c:pt idx="97">
                  <c:v>29.141089116611376</c:v>
                </c:pt>
                <c:pt idx="98">
                  <c:v>28.767127393184719</c:v>
                </c:pt>
                <c:pt idx="99">
                  <c:v>28.386659674584795</c:v>
                </c:pt>
                <c:pt idx="100">
                  <c:v>28.000075147080246</c:v>
                </c:pt>
                <c:pt idx="101">
                  <c:v>27.607761777711129</c:v>
                </c:pt>
                <c:pt idx="102">
                  <c:v>27.210105866903067</c:v>
                </c:pt>
                <c:pt idx="103">
                  <c:v>26.807491605742971</c:v>
                </c:pt>
                <c:pt idx="104">
                  <c:v>26.400300638450993</c:v>
                </c:pt>
                <c:pt idx="105">
                  <c:v>25.988911630572286</c:v>
                </c:pt>
                <c:pt idx="106">
                  <c:v>25.573699843402977</c:v>
                </c:pt>
                <c:pt idx="107">
                  <c:v>25.155036715157383</c:v>
                </c:pt>
                <c:pt idx="108">
                  <c:v>24.733289449377661</c:v>
                </c:pt>
                <c:pt idx="109">
                  <c:v>24.308820611075138</c:v>
                </c:pt>
                <c:pt idx="110">
                  <c:v>23.881987731077391</c:v>
                </c:pt>
                <c:pt idx="111">
                  <c:v>23.453142919052468</c:v>
                </c:pt>
                <c:pt idx="112">
                  <c:v>23.022632485669682</c:v>
                </c:pt>
                <c:pt idx="113">
                  <c:v>22.590796574335286</c:v>
                </c:pt>
                <c:pt idx="114">
                  <c:v>22.157968802940982</c:v>
                </c:pt>
                <c:pt idx="115">
                  <c:v>21.724475916042234</c:v>
                </c:pt>
                <c:pt idx="116">
                  <c:v>21.290637447868818</c:v>
                </c:pt>
                <c:pt idx="117">
                  <c:v>20.856765396569713</c:v>
                </c:pt>
                <c:pt idx="118">
                  <c:v>20.423163910058623</c:v>
                </c:pt>
                <c:pt idx="119">
                  <c:v>19.990128983828537</c:v>
                </c:pt>
                <c:pt idx="120">
                  <c:v>19.557948171082145</c:v>
                </c:pt>
                <c:pt idx="121">
                  <c:v>19.126900305507267</c:v>
                </c:pt>
                <c:pt idx="122">
                  <c:v>18.697255237020915</c:v>
                </c:pt>
                <c:pt idx="123">
                  <c:v>18.269273580765741</c:v>
                </c:pt>
                <c:pt idx="124">
                  <c:v>17.843206479655571</c:v>
                </c:pt>
                <c:pt idx="125">
                  <c:v>17.419295380730599</c:v>
                </c:pt>
                <c:pt idx="126">
                  <c:v>16.997771825564879</c:v>
                </c:pt>
                <c:pt idx="127">
                  <c:v>16.578857254958837</c:v>
                </c:pt>
                <c:pt idx="128">
                  <c:v>16.162762828133804</c:v>
                </c:pt>
                <c:pt idx="129">
                  <c:v>15.749689256613074</c:v>
                </c:pt>
                <c:pt idx="130">
                  <c:v>15.339826652965066</c:v>
                </c:pt>
                <c:pt idx="131">
                  <c:v>14.933354394572081</c:v>
                </c:pt>
                <c:pt idx="132">
                  <c:v>14.530441002556032</c:v>
                </c:pt>
                <c:pt idx="133">
                  <c:v>14.13124403597703</c:v>
                </c:pt>
                <c:pt idx="134">
                  <c:v>13.735910001405003</c:v>
                </c:pt>
                <c:pt idx="135">
                  <c:v>13.344574277951168</c:v>
                </c:pt>
                <c:pt idx="136">
                  <c:v>12.957361057804814</c:v>
                </c:pt>
                <c:pt idx="137">
                  <c:v>12.574383302326389</c:v>
                </c:pt>
                <c:pt idx="138">
                  <c:v>12.195742713716665</c:v>
                </c:pt>
                <c:pt idx="139">
                  <c:v>11.821529722258905</c:v>
                </c:pt>
                <c:pt idx="140">
                  <c:v>11.451823489118251</c:v>
                </c:pt>
                <c:pt idx="141">
                  <c:v>11.086691924660641</c:v>
                </c:pt>
                <c:pt idx="142">
                  <c:v>10.726191722234685</c:v>
                </c:pt>
                <c:pt idx="143">
                  <c:v>10.370368407336436</c:v>
                </c:pt>
                <c:pt idx="144">
                  <c:v>10.019256402065285</c:v>
                </c:pt>
                <c:pt idx="145">
                  <c:v>9.6728791047547311</c:v>
                </c:pt>
                <c:pt idx="146">
                  <c:v>9.3312489846420554</c:v>
                </c:pt>
                <c:pt idx="147">
                  <c:v>8.9943676914245003</c:v>
                </c:pt>
                <c:pt idx="148">
                  <c:v>8.6622261795341338</c:v>
                </c:pt>
                <c:pt idx="149">
                  <c:v>8.334804846937903</c:v>
                </c:pt>
                <c:pt idx="150">
                  <c:v>8.0120736882511565</c:v>
                </c:pt>
                <c:pt idx="151">
                  <c:v>7.693992461951364</c:v>
                </c:pt>
                <c:pt idx="152">
                  <c:v>7.3805108714351846</c:v>
                </c:pt>
                <c:pt idx="153">
                  <c:v>7.0715687596626502</c:v>
                </c:pt>
                <c:pt idx="154">
                  <c:v>6.7670963171136869</c:v>
                </c:pt>
                <c:pt idx="155">
                  <c:v>6.4670143027599423</c:v>
                </c:pt>
                <c:pt idx="156">
                  <c:v>6.1712342777422151</c:v>
                </c:pt>
                <c:pt idx="157">
                  <c:v>5.8796588514224553</c:v>
                </c:pt>
                <c:pt idx="158">
                  <c:v>5.5921819394777579</c:v>
                </c:pt>
                <c:pt idx="159">
                  <c:v>5.308689033671012</c:v>
                </c:pt>
                <c:pt idx="160">
                  <c:v>5.0290574829288452</c:v>
                </c:pt>
                <c:pt idx="161">
                  <c:v>4.7531567853454533</c:v>
                </c:pt>
                <c:pt idx="162">
                  <c:v>4.48084889070741</c:v>
                </c:pt>
                <c:pt idx="163">
                  <c:v>4.211988513131157</c:v>
                </c:pt>
                <c:pt idx="164">
                  <c:v>3.9464234533835416</c:v>
                </c:pt>
                <c:pt idx="165">
                  <c:v>3.6839949304554658</c:v>
                </c:pt>
                <c:pt idx="166">
                  <c:v>3.4245379219364516</c:v>
                </c:pt>
                <c:pt idx="167">
                  <c:v>3.1678815127255682</c:v>
                </c:pt>
                <c:pt idx="168">
                  <c:v>2.9138492516187995</c:v>
                </c:pt>
                <c:pt idx="169">
                  <c:v>2.6622595152882056</c:v>
                </c:pt>
                <c:pt idx="170">
                  <c:v>2.4129258791605039</c:v>
                </c:pt>
                <c:pt idx="171">
                  <c:v>2.1656574947036233</c:v>
                </c:pt>
                <c:pt idx="172">
                  <c:v>1.9202594726143296</c:v>
                </c:pt>
                <c:pt idx="173">
                  <c:v>1.6765332713919854</c:v>
                </c:pt>
                <c:pt idx="174">
                  <c:v>1.4342770907797977</c:v>
                </c:pt>
                <c:pt idx="175">
                  <c:v>1.1932862695499615</c:v>
                </c:pt>
                <c:pt idx="176">
                  <c:v>0.95335368709921664</c:v>
                </c:pt>
                <c:pt idx="177">
                  <c:v>0.71427016832226187</c:v>
                </c:pt>
                <c:pt idx="178">
                  <c:v>0.47582489121749205</c:v>
                </c:pt>
                <c:pt idx="179">
                  <c:v>0.23780579668971669</c:v>
                </c:pt>
                <c:pt idx="180">
                  <c:v>0</c:v>
                </c:pt>
                <c:pt idx="181">
                  <c:v>-0.23780579668971669</c:v>
                </c:pt>
                <c:pt idx="182">
                  <c:v>-0.47582489121749205</c:v>
                </c:pt>
                <c:pt idx="183">
                  <c:v>-0.71427016832226187</c:v>
                </c:pt>
                <c:pt idx="184">
                  <c:v>-0.95335368709921664</c:v>
                </c:pt>
                <c:pt idx="185">
                  <c:v>-1.1932862695499615</c:v>
                </c:pt>
                <c:pt idx="186">
                  <c:v>-1.4342770907797977</c:v>
                </c:pt>
                <c:pt idx="187">
                  <c:v>-1.6765332713922945</c:v>
                </c:pt>
                <c:pt idx="188">
                  <c:v>-1.9202594726143296</c:v>
                </c:pt>
                <c:pt idx="189">
                  <c:v>-2.1656574947033143</c:v>
                </c:pt>
                <c:pt idx="190">
                  <c:v>-2.4129258791605039</c:v>
                </c:pt>
                <c:pt idx="191">
                  <c:v>-2.6622595152882056</c:v>
                </c:pt>
                <c:pt idx="192">
                  <c:v>-2.9138492516187995</c:v>
                </c:pt>
                <c:pt idx="193">
                  <c:v>-3.1678815127255682</c:v>
                </c:pt>
                <c:pt idx="194">
                  <c:v>-3.4245379219364516</c:v>
                </c:pt>
                <c:pt idx="195">
                  <c:v>-3.6839949304554658</c:v>
                </c:pt>
                <c:pt idx="196">
                  <c:v>-3.9464234533835416</c:v>
                </c:pt>
                <c:pt idx="197">
                  <c:v>-4.211988513131157</c:v>
                </c:pt>
                <c:pt idx="198">
                  <c:v>-4.4808488907077191</c:v>
                </c:pt>
                <c:pt idx="199">
                  <c:v>-4.7531567853454533</c:v>
                </c:pt>
                <c:pt idx="200">
                  <c:v>-5.0290574829285362</c:v>
                </c:pt>
                <c:pt idx="201">
                  <c:v>-5.308689033671012</c:v>
                </c:pt>
                <c:pt idx="202">
                  <c:v>-5.5921819394777579</c:v>
                </c:pt>
                <c:pt idx="203">
                  <c:v>-5.8796588514227643</c:v>
                </c:pt>
                <c:pt idx="204">
                  <c:v>-6.1712342777422151</c:v>
                </c:pt>
                <c:pt idx="205">
                  <c:v>-6.4670143027599423</c:v>
                </c:pt>
                <c:pt idx="206">
                  <c:v>-6.7670963171136869</c:v>
                </c:pt>
                <c:pt idx="207">
                  <c:v>-7.0715687596623411</c:v>
                </c:pt>
                <c:pt idx="208">
                  <c:v>-7.3805108714351846</c:v>
                </c:pt>
                <c:pt idx="209">
                  <c:v>-7.693992461951364</c:v>
                </c:pt>
                <c:pt idx="210">
                  <c:v>-8.0120736882508474</c:v>
                </c:pt>
                <c:pt idx="211">
                  <c:v>-8.334804846937903</c:v>
                </c:pt>
                <c:pt idx="212">
                  <c:v>-8.6622261795344428</c:v>
                </c:pt>
                <c:pt idx="213">
                  <c:v>-8.9943676914241912</c:v>
                </c:pt>
                <c:pt idx="214">
                  <c:v>-9.3312489846420554</c:v>
                </c:pt>
                <c:pt idx="215">
                  <c:v>-9.6728791047550402</c:v>
                </c:pt>
                <c:pt idx="216">
                  <c:v>-10.019256402065285</c:v>
                </c:pt>
                <c:pt idx="217">
                  <c:v>-10.370368407336127</c:v>
                </c:pt>
                <c:pt idx="218">
                  <c:v>-10.726191722234685</c:v>
                </c:pt>
                <c:pt idx="219">
                  <c:v>-11.086691924660951</c:v>
                </c:pt>
                <c:pt idx="220">
                  <c:v>-11.45182348911856</c:v>
                </c:pt>
                <c:pt idx="221">
                  <c:v>-11.821529722259214</c:v>
                </c:pt>
                <c:pt idx="222">
                  <c:v>-12.195742713716356</c:v>
                </c:pt>
                <c:pt idx="223">
                  <c:v>-12.57438330232608</c:v>
                </c:pt>
                <c:pt idx="224">
                  <c:v>-12.957361057804505</c:v>
                </c:pt>
                <c:pt idx="225">
                  <c:v>-13.344574277951168</c:v>
                </c:pt>
                <c:pt idx="226">
                  <c:v>-13.735910001405312</c:v>
                </c:pt>
                <c:pt idx="227">
                  <c:v>-14.131244035976721</c:v>
                </c:pt>
                <c:pt idx="228">
                  <c:v>-14.530441002556032</c:v>
                </c:pt>
                <c:pt idx="229">
                  <c:v>-14.933354394572081</c:v>
                </c:pt>
                <c:pt idx="230">
                  <c:v>-15.339826652964756</c:v>
                </c:pt>
                <c:pt idx="231">
                  <c:v>-15.749689256613383</c:v>
                </c:pt>
                <c:pt idx="232">
                  <c:v>-16.162762828134422</c:v>
                </c:pt>
                <c:pt idx="233">
                  <c:v>-16.578857254958219</c:v>
                </c:pt>
                <c:pt idx="234">
                  <c:v>-16.997771825564261</c:v>
                </c:pt>
                <c:pt idx="235">
                  <c:v>-17.419295380731217</c:v>
                </c:pt>
                <c:pt idx="236">
                  <c:v>-17.84320647965588</c:v>
                </c:pt>
                <c:pt idx="237">
                  <c:v>-18.269273580765123</c:v>
                </c:pt>
                <c:pt idx="238">
                  <c:v>-18.697255237020915</c:v>
                </c:pt>
                <c:pt idx="239">
                  <c:v>-19.126900305507576</c:v>
                </c:pt>
                <c:pt idx="240">
                  <c:v>-19.557948171082145</c:v>
                </c:pt>
                <c:pt idx="241">
                  <c:v>-19.990128983828846</c:v>
                </c:pt>
                <c:pt idx="242">
                  <c:v>-20.423163910058623</c:v>
                </c:pt>
                <c:pt idx="243">
                  <c:v>-20.856765396569404</c:v>
                </c:pt>
                <c:pt idx="244">
                  <c:v>-21.290637447868818</c:v>
                </c:pt>
                <c:pt idx="245">
                  <c:v>-21.724475916042543</c:v>
                </c:pt>
                <c:pt idx="246">
                  <c:v>-22.157968802940982</c:v>
                </c:pt>
                <c:pt idx="247">
                  <c:v>-22.590796574334977</c:v>
                </c:pt>
                <c:pt idx="248">
                  <c:v>-23.022632485669373</c:v>
                </c:pt>
                <c:pt idx="249">
                  <c:v>-23.453142919052777</c:v>
                </c:pt>
                <c:pt idx="250">
                  <c:v>-23.8819877310777</c:v>
                </c:pt>
                <c:pt idx="251">
                  <c:v>-24.308820611075447</c:v>
                </c:pt>
                <c:pt idx="252">
                  <c:v>-24.733289449377043</c:v>
                </c:pt>
                <c:pt idx="253">
                  <c:v>-25.155036715157074</c:v>
                </c:pt>
                <c:pt idx="254">
                  <c:v>-25.573699843403595</c:v>
                </c:pt>
                <c:pt idx="255">
                  <c:v>-25.988911630572286</c:v>
                </c:pt>
                <c:pt idx="256">
                  <c:v>-26.400300638450684</c:v>
                </c:pt>
                <c:pt idx="257">
                  <c:v>-26.807491605742506</c:v>
                </c:pt>
                <c:pt idx="258">
                  <c:v>-27.210105866903533</c:v>
                </c:pt>
                <c:pt idx="259">
                  <c:v>-27.607761777711595</c:v>
                </c:pt>
                <c:pt idx="260">
                  <c:v>-28.000075147079936</c:v>
                </c:pt>
                <c:pt idx="261">
                  <c:v>-28.386659674584333</c:v>
                </c:pt>
                <c:pt idx="262">
                  <c:v>-28.767127393185028</c:v>
                </c:pt>
                <c:pt idx="263">
                  <c:v>-29.141089116611994</c:v>
                </c:pt>
                <c:pt idx="264">
                  <c:v>-29.508154890882548</c:v>
                </c:pt>
                <c:pt idx="265">
                  <c:v>-29.867934449400309</c:v>
                </c:pt>
                <c:pt idx="266">
                  <c:v>-30.220037671084313</c:v>
                </c:pt>
                <c:pt idx="267">
                  <c:v>-30.564075040988573</c:v>
                </c:pt>
                <c:pt idx="268">
                  <c:v>-30.899658112838434</c:v>
                </c:pt>
                <c:pt idx="269">
                  <c:v>-31.226399972942847</c:v>
                </c:pt>
                <c:pt idx="270">
                  <c:v>-31.543915704906524</c:v>
                </c:pt>
                <c:pt idx="271">
                  <c:v>-31.851822854574863</c:v>
                </c:pt>
                <c:pt idx="272">
                  <c:v>-32.149741894658497</c:v>
                </c:pt>
                <c:pt idx="273">
                  <c:v>-32.437296688469658</c:v>
                </c:pt>
                <c:pt idx="274">
                  <c:v>-32.714114952198187</c:v>
                </c:pt>
                <c:pt idx="275">
                  <c:v>-32.97982871516183</c:v>
                </c:pt>
                <c:pt idx="276">
                  <c:v>-33.234074777480089</c:v>
                </c:pt>
                <c:pt idx="277">
                  <c:v>-33.476495164596614</c:v>
                </c:pt>
                <c:pt idx="278">
                  <c:v>-33.706737578105496</c:v>
                </c:pt>
                <c:pt idx="279">
                  <c:v>-33.9244558423201</c:v>
                </c:pt>
                <c:pt idx="280">
                  <c:v>-34.129310346032533</c:v>
                </c:pt>
                <c:pt idx="281">
                  <c:v>-34.320968478926446</c:v>
                </c:pt>
                <c:pt idx="282">
                  <c:v>-34.499105062105279</c:v>
                </c:pt>
                <c:pt idx="283">
                  <c:v>-34.66340277219745</c:v>
                </c:pt>
                <c:pt idx="284">
                  <c:v>-34.813552558511901</c:v>
                </c:pt>
                <c:pt idx="285">
                  <c:v>-34.949254052738247</c:v>
                </c:pt>
                <c:pt idx="286">
                  <c:v>-35.070215970666538</c:v>
                </c:pt>
                <c:pt idx="287">
                  <c:v>-35.176156505442187</c:v>
                </c:pt>
                <c:pt idx="288">
                  <c:v>-35.266803711855879</c:v>
                </c:pt>
                <c:pt idx="289">
                  <c:v>-35.34189588118268</c:v>
                </c:pt>
                <c:pt idx="290">
                  <c:v>-35.401181906111006</c:v>
                </c:pt>
                <c:pt idx="291">
                  <c:v>-35.444421635305147</c:v>
                </c:pt>
                <c:pt idx="292">
                  <c:v>-35.471386217141344</c:v>
                </c:pt>
                <c:pt idx="293">
                  <c:v>-35.481858432187622</c:v>
                </c:pt>
                <c:pt idx="294">
                  <c:v>-35.475633014017262</c:v>
                </c:pt>
                <c:pt idx="295">
                  <c:v>-35.452516957928488</c:v>
                </c:pt>
                <c:pt idx="296">
                  <c:v>-35.412329817197701</c:v>
                </c:pt>
                <c:pt idx="297">
                  <c:v>-35.354903986470362</c:v>
                </c:pt>
                <c:pt idx="298">
                  <c:v>-35.280084971926968</c:v>
                </c:pt>
                <c:pt idx="299">
                  <c:v>-35.187731647883197</c:v>
                </c:pt>
                <c:pt idx="300">
                  <c:v>-35.077716499486819</c:v>
                </c:pt>
                <c:pt idx="301">
                  <c:v>-34.949925851192397</c:v>
                </c:pt>
                <c:pt idx="302">
                  <c:v>-34.804260080708936</c:v>
                </c:pt>
                <c:pt idx="303">
                  <c:v>-34.640633818149027</c:v>
                </c:pt>
                <c:pt idx="304">
                  <c:v>-34.458976130099174</c:v>
                </c:pt>
                <c:pt idx="305">
                  <c:v>-34.259230688377599</c:v>
                </c:pt>
                <c:pt idx="306">
                  <c:v>-34.041355923236544</c:v>
                </c:pt>
                <c:pt idx="307">
                  <c:v>-33.805325160796635</c:v>
                </c:pt>
                <c:pt idx="308">
                  <c:v>-33.551126744527785</c:v>
                </c:pt>
                <c:pt idx="309">
                  <c:v>-33.27876414060168</c:v>
                </c:pt>
                <c:pt idx="310">
                  <c:v>-32.988256026949877</c:v>
                </c:pt>
                <c:pt idx="311">
                  <c:v>-32.679636365893394</c:v>
                </c:pt>
                <c:pt idx="312">
                  <c:v>-32.352954460237932</c:v>
                </c:pt>
                <c:pt idx="313">
                  <c:v>-32.008274992717624</c:v>
                </c:pt>
                <c:pt idx="314">
                  <c:v>-31.645678048728932</c:v>
                </c:pt>
                <c:pt idx="315">
                  <c:v>-31.265259122281694</c:v>
                </c:pt>
                <c:pt idx="316">
                  <c:v>-30.867129105129361</c:v>
                </c:pt>
                <c:pt idx="317">
                  <c:v>-30.451414259066908</c:v>
                </c:pt>
                <c:pt idx="318">
                  <c:v>-30.018256171397486</c:v>
                </c:pt>
                <c:pt idx="319">
                  <c:v>-29.567811693580374</c:v>
                </c:pt>
                <c:pt idx="320">
                  <c:v>-29.100252863103261</c:v>
                </c:pt>
                <c:pt idx="321">
                  <c:v>-28.615766808650019</c:v>
                </c:pt>
                <c:pt idx="322">
                  <c:v>-28.114555638628278</c:v>
                </c:pt>
                <c:pt idx="323">
                  <c:v>-27.596836313173462</c:v>
                </c:pt>
                <c:pt idx="324">
                  <c:v>-27.062840499737373</c:v>
                </c:pt>
                <c:pt idx="325">
                  <c:v>-26.512814412402467</c:v>
                </c:pt>
                <c:pt idx="326">
                  <c:v>-25.947018635085431</c:v>
                </c:pt>
                <c:pt idx="327">
                  <c:v>-25.365727928807207</c:v>
                </c:pt>
                <c:pt idx="328">
                  <c:v>-24.769231023222424</c:v>
                </c:pt>
                <c:pt idx="329">
                  <c:v>-24.157830392622728</c:v>
                </c:pt>
                <c:pt idx="330">
                  <c:v>-23.531842016656451</c:v>
                </c:pt>
                <c:pt idx="331">
                  <c:v>-22.891595126005797</c:v>
                </c:pt>
                <c:pt idx="332">
                  <c:v>-22.237431933302908</c:v>
                </c:pt>
                <c:pt idx="333">
                  <c:v>-21.569707349563281</c:v>
                </c:pt>
                <c:pt idx="334">
                  <c:v>-20.888788686443164</c:v>
                </c:pt>
                <c:pt idx="335">
                  <c:v>-20.19505534464637</c:v>
                </c:pt>
                <c:pt idx="336">
                  <c:v>-19.488898488817515</c:v>
                </c:pt>
                <c:pt idx="337">
                  <c:v>-18.770720709275018</c:v>
                </c:pt>
                <c:pt idx="338">
                  <c:v>-18.040935670949743</c:v>
                </c:pt>
                <c:pt idx="339">
                  <c:v>-17.299967749924079</c:v>
                </c:pt>
                <c:pt idx="340">
                  <c:v>-16.548251657962034</c:v>
                </c:pt>
                <c:pt idx="341">
                  <c:v>-15.786232055452015</c:v>
                </c:pt>
                <c:pt idx="342">
                  <c:v>-15.014363153186288</c:v>
                </c:pt>
                <c:pt idx="343">
                  <c:v>-14.2331083034169</c:v>
                </c:pt>
                <c:pt idx="344">
                  <c:v>-13.442939580646597</c:v>
                </c:pt>
                <c:pt idx="345">
                  <c:v>-12.644337352621058</c:v>
                </c:pt>
                <c:pt idx="346">
                  <c:v>-11.8377898419978</c:v>
                </c:pt>
                <c:pt idx="347">
                  <c:v>-11.023792679180218</c:v>
                </c:pt>
                <c:pt idx="348">
                  <c:v>-10.202848446821493</c:v>
                </c:pt>
                <c:pt idx="349">
                  <c:v>-9.3754662165032592</c:v>
                </c:pt>
                <c:pt idx="350">
                  <c:v>-8.5421610781123345</c:v>
                </c:pt>
                <c:pt idx="351">
                  <c:v>-7.7034536624391228</c:v>
                </c:pt>
                <c:pt idx="352">
                  <c:v>-6.859869657535528</c:v>
                </c:pt>
                <c:pt idx="353">
                  <c:v>-6.0119393193767596</c:v>
                </c:pt>
                <c:pt idx="354">
                  <c:v>-5.1601969773767786</c:v>
                </c:pt>
                <c:pt idx="355">
                  <c:v>-4.3051805353113863</c:v>
                </c:pt>
                <c:pt idx="356">
                  <c:v>-3.4474309682129691</c:v>
                </c:pt>
                <c:pt idx="357">
                  <c:v>-2.5874918158041282</c:v>
                </c:pt>
                <c:pt idx="358">
                  <c:v>-1.7259086730376136</c:v>
                </c:pt>
                <c:pt idx="359">
                  <c:v>-0.86322867832105232</c:v>
                </c:pt>
                <c:pt idx="360">
                  <c:v>0</c:v>
                </c:pt>
                <c:pt idx="361">
                  <c:v>0.86322867832106664</c:v>
                </c:pt>
                <c:pt idx="362">
                  <c:v>1.7259086730375992</c:v>
                </c:pt>
                <c:pt idx="363">
                  <c:v>2.5874918158039986</c:v>
                </c:pt>
                <c:pt idx="364">
                  <c:v>3.4474309682129691</c:v>
                </c:pt>
                <c:pt idx="365">
                  <c:v>4.3051805353113721</c:v>
                </c:pt>
                <c:pt idx="366">
                  <c:v>5.1601969773769216</c:v>
                </c:pt>
                <c:pt idx="367">
                  <c:v>6.0119393193767596</c:v>
                </c:pt>
                <c:pt idx="368">
                  <c:v>6.859869657535258</c:v>
                </c:pt>
                <c:pt idx="369">
                  <c:v>7.7034536624391068</c:v>
                </c:pt>
                <c:pt idx="370">
                  <c:v>8.5421610781126223</c:v>
                </c:pt>
                <c:pt idx="371">
                  <c:v>9.3754662165033462</c:v>
                </c:pt>
                <c:pt idx="372">
                  <c:v>10.202848446821195</c:v>
                </c:pt>
                <c:pt idx="373">
                  <c:v>11.023792679180108</c:v>
                </c:pt>
                <c:pt idx="374">
                  <c:v>11.8377898419978</c:v>
                </c:pt>
                <c:pt idx="375">
                  <c:v>12.64433735262139</c:v>
                </c:pt>
                <c:pt idx="376">
                  <c:v>13.442939580646479</c:v>
                </c:pt>
                <c:pt idx="377">
                  <c:v>14.233108303416573</c:v>
                </c:pt>
                <c:pt idx="378">
                  <c:v>15.014363153186364</c:v>
                </c:pt>
                <c:pt idx="379">
                  <c:v>15.786232055452341</c:v>
                </c:pt>
                <c:pt idx="380">
                  <c:v>16.548251657961938</c:v>
                </c:pt>
                <c:pt idx="381">
                  <c:v>17.299967749923724</c:v>
                </c:pt>
                <c:pt idx="382">
                  <c:v>18.040935670949743</c:v>
                </c:pt>
                <c:pt idx="383">
                  <c:v>18.770720709275519</c:v>
                </c:pt>
                <c:pt idx="384">
                  <c:v>19.488898488817977</c:v>
                </c:pt>
                <c:pt idx="385">
                  <c:v>20.195055344645752</c:v>
                </c:pt>
                <c:pt idx="386">
                  <c:v>20.888788686442702</c:v>
                </c:pt>
                <c:pt idx="387">
                  <c:v>21.569707349563203</c:v>
                </c:pt>
                <c:pt idx="388">
                  <c:v>22.237431933303352</c:v>
                </c:pt>
                <c:pt idx="389">
                  <c:v>22.891595126005871</c:v>
                </c:pt>
                <c:pt idx="390">
                  <c:v>23.531842016656025</c:v>
                </c:pt>
                <c:pt idx="391">
                  <c:v>24.157830392622728</c:v>
                </c:pt>
                <c:pt idx="392">
                  <c:v>24.769231023223</c:v>
                </c:pt>
                <c:pt idx="393">
                  <c:v>25.365727928807786</c:v>
                </c:pt>
                <c:pt idx="394">
                  <c:v>25.947018635084813</c:v>
                </c:pt>
                <c:pt idx="395">
                  <c:v>26.512814412401887</c:v>
                </c:pt>
                <c:pt idx="396">
                  <c:v>27.062840499737256</c:v>
                </c:pt>
                <c:pt idx="397">
                  <c:v>27.59683631317408</c:v>
                </c:pt>
                <c:pt idx="398">
                  <c:v>28.114555638628278</c:v>
                </c:pt>
                <c:pt idx="399">
                  <c:v>28.615766808649326</c:v>
                </c:pt>
                <c:pt idx="400">
                  <c:v>29.100252863103297</c:v>
                </c:pt>
                <c:pt idx="401">
                  <c:v>29.567811693581032</c:v>
                </c:pt>
                <c:pt idx="402">
                  <c:v>30.018256171398335</c:v>
                </c:pt>
                <c:pt idx="403">
                  <c:v>30.451414259066173</c:v>
                </c:pt>
                <c:pt idx="404">
                  <c:v>30.867129105128512</c:v>
                </c:pt>
                <c:pt idx="405">
                  <c:v>31.265259122281773</c:v>
                </c:pt>
                <c:pt idx="406">
                  <c:v>31.645678048729629</c:v>
                </c:pt>
                <c:pt idx="407">
                  <c:v>32.008274992717475</c:v>
                </c:pt>
                <c:pt idx="408">
                  <c:v>32.352954460237235</c:v>
                </c:pt>
                <c:pt idx="409">
                  <c:v>32.67963636589355</c:v>
                </c:pt>
                <c:pt idx="410">
                  <c:v>32.988256026950658</c:v>
                </c:pt>
                <c:pt idx="411">
                  <c:v>33.278764140602526</c:v>
                </c:pt>
                <c:pt idx="412">
                  <c:v>33.551126744526933</c:v>
                </c:pt>
                <c:pt idx="413">
                  <c:v>33.805325160795633</c:v>
                </c:pt>
                <c:pt idx="414">
                  <c:v>34.041355923236544</c:v>
                </c:pt>
                <c:pt idx="415">
                  <c:v>34.25923068837853</c:v>
                </c:pt>
                <c:pt idx="416">
                  <c:v>34.458976130099103</c:v>
                </c:pt>
                <c:pt idx="417">
                  <c:v>34.640633818148096</c:v>
                </c:pt>
                <c:pt idx="418">
                  <c:v>34.804260080709014</c:v>
                </c:pt>
                <c:pt idx="419">
                  <c:v>34.949925851193399</c:v>
                </c:pt>
                <c:pt idx="420">
                  <c:v>35.077716499487437</c:v>
                </c:pt>
                <c:pt idx="421">
                  <c:v>35.187731647882266</c:v>
                </c:pt>
                <c:pt idx="422">
                  <c:v>35.28008497192635</c:v>
                </c:pt>
                <c:pt idx="423">
                  <c:v>35.354903986470362</c:v>
                </c:pt>
                <c:pt idx="424">
                  <c:v>35.412329817198625</c:v>
                </c:pt>
                <c:pt idx="425">
                  <c:v>35.452516957928488</c:v>
                </c:pt>
                <c:pt idx="426">
                  <c:v>35.475633014016339</c:v>
                </c:pt>
                <c:pt idx="427">
                  <c:v>35.481858432187622</c:v>
                </c:pt>
                <c:pt idx="428">
                  <c:v>35.471386217142268</c:v>
                </c:pt>
                <c:pt idx="429">
                  <c:v>35.444421635306078</c:v>
                </c:pt>
                <c:pt idx="430">
                  <c:v>35.401181906110075</c:v>
                </c:pt>
                <c:pt idx="431">
                  <c:v>35.341895881181756</c:v>
                </c:pt>
                <c:pt idx="432">
                  <c:v>35.266803711856042</c:v>
                </c:pt>
                <c:pt idx="433">
                  <c:v>35.176156505442961</c:v>
                </c:pt>
                <c:pt idx="434">
                  <c:v>35.070215970666389</c:v>
                </c:pt>
                <c:pt idx="435">
                  <c:v>34.949254052737473</c:v>
                </c:pt>
                <c:pt idx="436">
                  <c:v>34.813552558511901</c:v>
                </c:pt>
                <c:pt idx="437">
                  <c:v>34.663402772198374</c:v>
                </c:pt>
                <c:pt idx="438">
                  <c:v>34.499105062106054</c:v>
                </c:pt>
                <c:pt idx="439">
                  <c:v>34.320968478925522</c:v>
                </c:pt>
                <c:pt idx="440">
                  <c:v>34.129310346031758</c:v>
                </c:pt>
                <c:pt idx="441">
                  <c:v>33.9244558423201</c:v>
                </c:pt>
                <c:pt idx="442">
                  <c:v>33.706737578106264</c:v>
                </c:pt>
                <c:pt idx="443">
                  <c:v>33.476495164596614</c:v>
                </c:pt>
                <c:pt idx="444">
                  <c:v>33.234074777479471</c:v>
                </c:pt>
                <c:pt idx="445">
                  <c:v>32.97982871516183</c:v>
                </c:pt>
                <c:pt idx="446">
                  <c:v>32.714114952198962</c:v>
                </c:pt>
                <c:pt idx="447">
                  <c:v>32.437296688470283</c:v>
                </c:pt>
                <c:pt idx="448">
                  <c:v>32.149741894657417</c:v>
                </c:pt>
                <c:pt idx="449">
                  <c:v>31.851822854574245</c:v>
                </c:pt>
                <c:pt idx="450">
                  <c:v>31.543915704906833</c:v>
                </c:pt>
                <c:pt idx="451">
                  <c:v>31.226399972943774</c:v>
                </c:pt>
                <c:pt idx="452">
                  <c:v>30.899658112838125</c:v>
                </c:pt>
                <c:pt idx="453">
                  <c:v>30.564075040987646</c:v>
                </c:pt>
                <c:pt idx="454">
                  <c:v>30.220037671084622</c:v>
                </c:pt>
                <c:pt idx="455">
                  <c:v>29.86793444940108</c:v>
                </c:pt>
                <c:pt idx="456">
                  <c:v>29.508154890883166</c:v>
                </c:pt>
                <c:pt idx="457">
                  <c:v>29.141089116611219</c:v>
                </c:pt>
                <c:pt idx="458">
                  <c:v>28.767127393185181</c:v>
                </c:pt>
                <c:pt idx="459">
                  <c:v>28.386659674584486</c:v>
                </c:pt>
                <c:pt idx="460">
                  <c:v>28.00007514707978</c:v>
                </c:pt>
                <c:pt idx="461">
                  <c:v>27.60776177771082</c:v>
                </c:pt>
                <c:pt idx="462">
                  <c:v>27.210105866902758</c:v>
                </c:pt>
                <c:pt idx="463">
                  <c:v>26.807491605744055</c:v>
                </c:pt>
                <c:pt idx="464">
                  <c:v>26.40030063845084</c:v>
                </c:pt>
                <c:pt idx="465">
                  <c:v>25.988911630572129</c:v>
                </c:pt>
                <c:pt idx="466">
                  <c:v>25.573699843402668</c:v>
                </c:pt>
                <c:pt idx="467">
                  <c:v>25.155036715156456</c:v>
                </c:pt>
                <c:pt idx="468">
                  <c:v>24.73328944937828</c:v>
                </c:pt>
                <c:pt idx="469">
                  <c:v>24.308820611075138</c:v>
                </c:pt>
                <c:pt idx="470">
                  <c:v>23.881987731077391</c:v>
                </c:pt>
                <c:pt idx="471">
                  <c:v>23.453142919053395</c:v>
                </c:pt>
                <c:pt idx="472">
                  <c:v>23.022632485669373</c:v>
                </c:pt>
                <c:pt idx="473">
                  <c:v>22.590796574335286</c:v>
                </c:pt>
                <c:pt idx="474">
                  <c:v>22.157968802940982</c:v>
                </c:pt>
                <c:pt idx="475">
                  <c:v>21.724475916041925</c:v>
                </c:pt>
                <c:pt idx="476">
                  <c:v>21.290637447869436</c:v>
                </c:pt>
                <c:pt idx="477">
                  <c:v>20.856765396569095</c:v>
                </c:pt>
                <c:pt idx="478">
                  <c:v>20.423163910058314</c:v>
                </c:pt>
                <c:pt idx="479">
                  <c:v>19.990128983828537</c:v>
                </c:pt>
                <c:pt idx="480">
                  <c:v>19.557948171081836</c:v>
                </c:pt>
                <c:pt idx="481">
                  <c:v>19.126900305508503</c:v>
                </c:pt>
                <c:pt idx="482">
                  <c:v>18.697255237020915</c:v>
                </c:pt>
                <c:pt idx="483">
                  <c:v>18.269273580765432</c:v>
                </c:pt>
                <c:pt idx="484">
                  <c:v>17.843206479655262</c:v>
                </c:pt>
                <c:pt idx="485">
                  <c:v>17.41929538073029</c:v>
                </c:pt>
                <c:pt idx="486">
                  <c:v>16.997771825565188</c:v>
                </c:pt>
                <c:pt idx="487">
                  <c:v>16.578857254958219</c:v>
                </c:pt>
                <c:pt idx="488">
                  <c:v>16.162762828134113</c:v>
                </c:pt>
                <c:pt idx="489">
                  <c:v>15.749689256614001</c:v>
                </c:pt>
                <c:pt idx="490">
                  <c:v>15.339826652964756</c:v>
                </c:pt>
                <c:pt idx="491">
                  <c:v>14.933354394572081</c:v>
                </c:pt>
                <c:pt idx="492">
                  <c:v>14.530441002556032</c:v>
                </c:pt>
                <c:pt idx="493">
                  <c:v>14.131244035976721</c:v>
                </c:pt>
                <c:pt idx="494">
                  <c:v>13.735910001405621</c:v>
                </c:pt>
                <c:pt idx="495">
                  <c:v>13.344574277951168</c:v>
                </c:pt>
                <c:pt idx="496">
                  <c:v>12.957361057804505</c:v>
                </c:pt>
                <c:pt idx="497">
                  <c:v>12.574383302325771</c:v>
                </c:pt>
                <c:pt idx="498">
                  <c:v>12.195742713716356</c:v>
                </c:pt>
                <c:pt idx="499">
                  <c:v>11.821529722259523</c:v>
                </c:pt>
                <c:pt idx="500">
                  <c:v>11.451823489118251</c:v>
                </c:pt>
                <c:pt idx="501">
                  <c:v>11.086691924660951</c:v>
                </c:pt>
                <c:pt idx="502">
                  <c:v>10.726191722234994</c:v>
                </c:pt>
                <c:pt idx="503">
                  <c:v>10.370368407336127</c:v>
                </c:pt>
                <c:pt idx="504">
                  <c:v>10.019256402065285</c:v>
                </c:pt>
                <c:pt idx="505">
                  <c:v>9.6728791047547311</c:v>
                </c:pt>
                <c:pt idx="506">
                  <c:v>9.3312489846420554</c:v>
                </c:pt>
                <c:pt idx="507">
                  <c:v>8.9943676914248094</c:v>
                </c:pt>
                <c:pt idx="508">
                  <c:v>8.6622261795341338</c:v>
                </c:pt>
                <c:pt idx="509">
                  <c:v>8.3348048469375939</c:v>
                </c:pt>
                <c:pt idx="510">
                  <c:v>8.0120736882511565</c:v>
                </c:pt>
                <c:pt idx="511">
                  <c:v>7.693992461951364</c:v>
                </c:pt>
                <c:pt idx="512">
                  <c:v>7.3805108714354937</c:v>
                </c:pt>
                <c:pt idx="513">
                  <c:v>7.0715687596623411</c:v>
                </c:pt>
                <c:pt idx="514">
                  <c:v>6.7670963171133778</c:v>
                </c:pt>
                <c:pt idx="515">
                  <c:v>6.4670143027599423</c:v>
                </c:pt>
                <c:pt idx="516">
                  <c:v>6.171234277741906</c:v>
                </c:pt>
                <c:pt idx="517">
                  <c:v>5.8796588514227643</c:v>
                </c:pt>
                <c:pt idx="518">
                  <c:v>5.592181939478067</c:v>
                </c:pt>
                <c:pt idx="519">
                  <c:v>5.308689033671012</c:v>
                </c:pt>
                <c:pt idx="520">
                  <c:v>5.0290574829285362</c:v>
                </c:pt>
                <c:pt idx="521">
                  <c:v>4.7531567853451442</c:v>
                </c:pt>
                <c:pt idx="522">
                  <c:v>4.4808488907077191</c:v>
                </c:pt>
                <c:pt idx="523">
                  <c:v>4.211988513131157</c:v>
                </c:pt>
                <c:pt idx="524">
                  <c:v>3.9464234533835416</c:v>
                </c:pt>
                <c:pt idx="525">
                  <c:v>3.6839949304560839</c:v>
                </c:pt>
                <c:pt idx="526">
                  <c:v>3.4245379219364516</c:v>
                </c:pt>
                <c:pt idx="527">
                  <c:v>3.1678815127252591</c:v>
                </c:pt>
                <c:pt idx="528">
                  <c:v>2.9138492516191086</c:v>
                </c:pt>
                <c:pt idx="529">
                  <c:v>2.6622595152882056</c:v>
                </c:pt>
                <c:pt idx="530">
                  <c:v>2.4129258791601949</c:v>
                </c:pt>
                <c:pt idx="531">
                  <c:v>2.1656574947033143</c:v>
                </c:pt>
                <c:pt idx="532">
                  <c:v>1.9202594726143296</c:v>
                </c:pt>
                <c:pt idx="533">
                  <c:v>1.6765332713922945</c:v>
                </c:pt>
                <c:pt idx="534">
                  <c:v>1.4342770907797977</c:v>
                </c:pt>
                <c:pt idx="535">
                  <c:v>1.1932862695502706</c:v>
                </c:pt>
                <c:pt idx="536">
                  <c:v>0.95335368709921664</c:v>
                </c:pt>
                <c:pt idx="537">
                  <c:v>0.71427016832195267</c:v>
                </c:pt>
                <c:pt idx="538">
                  <c:v>0.47582489121749205</c:v>
                </c:pt>
                <c:pt idx="539">
                  <c:v>0.23780579668971669</c:v>
                </c:pt>
                <c:pt idx="540">
                  <c:v>0</c:v>
                </c:pt>
                <c:pt idx="541">
                  <c:v>-0.23780579668971669</c:v>
                </c:pt>
                <c:pt idx="542">
                  <c:v>-0.47582489121749205</c:v>
                </c:pt>
                <c:pt idx="543">
                  <c:v>-0.71427016832226187</c:v>
                </c:pt>
                <c:pt idx="544">
                  <c:v>-0.95335368709921664</c:v>
                </c:pt>
                <c:pt idx="545">
                  <c:v>-1.1932862695499615</c:v>
                </c:pt>
                <c:pt idx="546">
                  <c:v>-1.4342770907797977</c:v>
                </c:pt>
                <c:pt idx="547">
                  <c:v>-1.6765332713919854</c:v>
                </c:pt>
                <c:pt idx="548">
                  <c:v>-1.9202594726140205</c:v>
                </c:pt>
                <c:pt idx="549">
                  <c:v>-2.1656574947036233</c:v>
                </c:pt>
                <c:pt idx="550">
                  <c:v>-2.412925879160813</c:v>
                </c:pt>
                <c:pt idx="551">
                  <c:v>-2.6622595152882056</c:v>
                </c:pt>
                <c:pt idx="552">
                  <c:v>-2.9138492516187995</c:v>
                </c:pt>
                <c:pt idx="553">
                  <c:v>-3.1678815127255682</c:v>
                </c:pt>
                <c:pt idx="554">
                  <c:v>-3.4245379219364516</c:v>
                </c:pt>
                <c:pt idx="555">
                  <c:v>-3.6839949304554658</c:v>
                </c:pt>
                <c:pt idx="556">
                  <c:v>-3.9464234533835416</c:v>
                </c:pt>
                <c:pt idx="557">
                  <c:v>-4.211988513131157</c:v>
                </c:pt>
                <c:pt idx="558">
                  <c:v>-4.4808488907077191</c:v>
                </c:pt>
                <c:pt idx="559">
                  <c:v>-4.7531567853454533</c:v>
                </c:pt>
                <c:pt idx="560">
                  <c:v>-5.0290574829285362</c:v>
                </c:pt>
                <c:pt idx="561">
                  <c:v>-5.3086890336713211</c:v>
                </c:pt>
                <c:pt idx="562">
                  <c:v>-5.5921819394777579</c:v>
                </c:pt>
                <c:pt idx="563">
                  <c:v>-5.8796588514221462</c:v>
                </c:pt>
                <c:pt idx="564">
                  <c:v>-6.1712342777422151</c:v>
                </c:pt>
                <c:pt idx="565">
                  <c:v>-6.4670143027602514</c:v>
                </c:pt>
                <c:pt idx="566">
                  <c:v>-6.7670963171133778</c:v>
                </c:pt>
                <c:pt idx="567">
                  <c:v>-7.071568759662032</c:v>
                </c:pt>
                <c:pt idx="568">
                  <c:v>-7.3805108714354937</c:v>
                </c:pt>
                <c:pt idx="569">
                  <c:v>-7.693992461951364</c:v>
                </c:pt>
                <c:pt idx="570">
                  <c:v>-8.0120736882505383</c:v>
                </c:pt>
                <c:pt idx="571">
                  <c:v>-8.3348048469382121</c:v>
                </c:pt>
                <c:pt idx="572">
                  <c:v>-8.6622261795347519</c:v>
                </c:pt>
                <c:pt idx="573">
                  <c:v>-8.9943676914245003</c:v>
                </c:pt>
                <c:pt idx="574">
                  <c:v>-9.3312489846423645</c:v>
                </c:pt>
                <c:pt idx="575">
                  <c:v>-9.672879104754422</c:v>
                </c:pt>
                <c:pt idx="576">
                  <c:v>-10.019256402064975</c:v>
                </c:pt>
                <c:pt idx="577">
                  <c:v>-10.370368407336436</c:v>
                </c:pt>
                <c:pt idx="578">
                  <c:v>-10.726191722234685</c:v>
                </c:pt>
                <c:pt idx="579">
                  <c:v>-11.08669192466126</c:v>
                </c:pt>
                <c:pt idx="580">
                  <c:v>-11.451823489118251</c:v>
                </c:pt>
                <c:pt idx="581">
                  <c:v>-11.821529722258596</c:v>
                </c:pt>
                <c:pt idx="582">
                  <c:v>-12.195742713716356</c:v>
                </c:pt>
                <c:pt idx="583">
                  <c:v>-12.57438330232608</c:v>
                </c:pt>
                <c:pt idx="584">
                  <c:v>-12.957361057805432</c:v>
                </c:pt>
                <c:pt idx="585">
                  <c:v>-13.344574277951477</c:v>
                </c:pt>
                <c:pt idx="586">
                  <c:v>-13.735910001404694</c:v>
                </c:pt>
                <c:pt idx="587">
                  <c:v>-14.131244035976412</c:v>
                </c:pt>
                <c:pt idx="588">
                  <c:v>-14.530441002556032</c:v>
                </c:pt>
                <c:pt idx="589">
                  <c:v>-14.93335439457239</c:v>
                </c:pt>
                <c:pt idx="590">
                  <c:v>-15.339826652964756</c:v>
                </c:pt>
                <c:pt idx="591">
                  <c:v>-15.749689256613383</c:v>
                </c:pt>
                <c:pt idx="592">
                  <c:v>-16.16276282813504</c:v>
                </c:pt>
                <c:pt idx="593">
                  <c:v>-16.578857254958528</c:v>
                </c:pt>
                <c:pt idx="594">
                  <c:v>-16.997771825564261</c:v>
                </c:pt>
                <c:pt idx="595">
                  <c:v>-17.41929538073029</c:v>
                </c:pt>
                <c:pt idx="596">
                  <c:v>-17.843206479654953</c:v>
                </c:pt>
                <c:pt idx="597">
                  <c:v>-18.26927358076636</c:v>
                </c:pt>
                <c:pt idx="598">
                  <c:v>-18.697255237020915</c:v>
                </c:pt>
                <c:pt idx="599">
                  <c:v>-19.126900305507267</c:v>
                </c:pt>
                <c:pt idx="600">
                  <c:v>-19.557948171081836</c:v>
                </c:pt>
                <c:pt idx="601">
                  <c:v>-19.990128983828537</c:v>
                </c:pt>
                <c:pt idx="602">
                  <c:v>-20.423163910059859</c:v>
                </c:pt>
                <c:pt idx="603">
                  <c:v>-20.856765396569713</c:v>
                </c:pt>
                <c:pt idx="604">
                  <c:v>-21.2906374478682</c:v>
                </c:pt>
                <c:pt idx="605">
                  <c:v>-21.724475916041616</c:v>
                </c:pt>
                <c:pt idx="606">
                  <c:v>-22.157968802940982</c:v>
                </c:pt>
                <c:pt idx="607">
                  <c:v>-22.590796574335904</c:v>
                </c:pt>
                <c:pt idx="608">
                  <c:v>-23.022632485669373</c:v>
                </c:pt>
                <c:pt idx="609">
                  <c:v>-23.453142919052468</c:v>
                </c:pt>
                <c:pt idx="610">
                  <c:v>-23.881987731078318</c:v>
                </c:pt>
                <c:pt idx="611">
                  <c:v>-24.308820611074829</c:v>
                </c:pt>
                <c:pt idx="612">
                  <c:v>-24.733289449377043</c:v>
                </c:pt>
                <c:pt idx="613">
                  <c:v>-25.155036715157074</c:v>
                </c:pt>
                <c:pt idx="614">
                  <c:v>-25.573699843402668</c:v>
                </c:pt>
                <c:pt idx="615">
                  <c:v>-25.988911630573366</c:v>
                </c:pt>
                <c:pt idx="616">
                  <c:v>-26.40030063845084</c:v>
                </c:pt>
                <c:pt idx="617">
                  <c:v>-26.807491605742662</c:v>
                </c:pt>
                <c:pt idx="618">
                  <c:v>-27.210105866902914</c:v>
                </c:pt>
                <c:pt idx="619">
                  <c:v>-27.60776177771082</c:v>
                </c:pt>
                <c:pt idx="620">
                  <c:v>-28.000075147081173</c:v>
                </c:pt>
                <c:pt idx="621">
                  <c:v>-28.386659674584333</c:v>
                </c:pt>
                <c:pt idx="622">
                  <c:v>-28.767127393184406</c:v>
                </c:pt>
                <c:pt idx="623">
                  <c:v>-29.141089116611219</c:v>
                </c:pt>
                <c:pt idx="624">
                  <c:v>-29.508154890882395</c:v>
                </c:pt>
                <c:pt idx="625">
                  <c:v>-29.867934449401854</c:v>
                </c:pt>
                <c:pt idx="626">
                  <c:v>-30.220037671084469</c:v>
                </c:pt>
                <c:pt idx="627">
                  <c:v>-30.564075040987799</c:v>
                </c:pt>
                <c:pt idx="628">
                  <c:v>-30.899658112838896</c:v>
                </c:pt>
                <c:pt idx="629">
                  <c:v>-31.226399972942694</c:v>
                </c:pt>
                <c:pt idx="630">
                  <c:v>-31.543915704906833</c:v>
                </c:pt>
                <c:pt idx="631">
                  <c:v>-31.851822854574245</c:v>
                </c:pt>
                <c:pt idx="632">
                  <c:v>-32.149741894657723</c:v>
                </c:pt>
                <c:pt idx="633">
                  <c:v>-32.437296688471207</c:v>
                </c:pt>
                <c:pt idx="634">
                  <c:v>-32.714114952198031</c:v>
                </c:pt>
                <c:pt idx="635">
                  <c:v>-32.97982871516183</c:v>
                </c:pt>
                <c:pt idx="636">
                  <c:v>-33.234074777479471</c:v>
                </c:pt>
                <c:pt idx="637">
                  <c:v>-33.476495164595846</c:v>
                </c:pt>
                <c:pt idx="638">
                  <c:v>-33.706737578107038</c:v>
                </c:pt>
                <c:pt idx="639">
                  <c:v>-33.924455842319951</c:v>
                </c:pt>
                <c:pt idx="640">
                  <c:v>-34.129310346031758</c:v>
                </c:pt>
                <c:pt idx="641">
                  <c:v>-34.320968478925671</c:v>
                </c:pt>
                <c:pt idx="642">
                  <c:v>-34.499105062105279</c:v>
                </c:pt>
                <c:pt idx="643">
                  <c:v>-34.663402772199142</c:v>
                </c:pt>
                <c:pt idx="644">
                  <c:v>-34.813552558511901</c:v>
                </c:pt>
                <c:pt idx="645">
                  <c:v>-34.949254052737473</c:v>
                </c:pt>
                <c:pt idx="646">
                  <c:v>-35.070215970667157</c:v>
                </c:pt>
                <c:pt idx="647">
                  <c:v>-35.176156505442187</c:v>
                </c:pt>
                <c:pt idx="648">
                  <c:v>-35.266803711856042</c:v>
                </c:pt>
                <c:pt idx="649">
                  <c:v>-35.341895881181756</c:v>
                </c:pt>
                <c:pt idx="650">
                  <c:v>-35.401181906110232</c:v>
                </c:pt>
                <c:pt idx="651">
                  <c:v>-35.444421635306696</c:v>
                </c:pt>
                <c:pt idx="652">
                  <c:v>-35.47138621714118</c:v>
                </c:pt>
                <c:pt idx="653">
                  <c:v>-35.481858432187771</c:v>
                </c:pt>
                <c:pt idx="654">
                  <c:v>-35.475633014016339</c:v>
                </c:pt>
                <c:pt idx="655">
                  <c:v>-35.452516957927713</c:v>
                </c:pt>
                <c:pt idx="656">
                  <c:v>-35.412329817199556</c:v>
                </c:pt>
                <c:pt idx="657">
                  <c:v>-35.354903986470283</c:v>
                </c:pt>
                <c:pt idx="658">
                  <c:v>-35.2800849719262</c:v>
                </c:pt>
                <c:pt idx="659">
                  <c:v>-35.187731647882352</c:v>
                </c:pt>
                <c:pt idx="660">
                  <c:v>-35.077716499486741</c:v>
                </c:pt>
                <c:pt idx="661">
                  <c:v>-34.949925851194102</c:v>
                </c:pt>
                <c:pt idx="662">
                  <c:v>-34.804260080708936</c:v>
                </c:pt>
                <c:pt idx="663">
                  <c:v>-34.64063381814826</c:v>
                </c:pt>
                <c:pt idx="664">
                  <c:v>-34.458976130100027</c:v>
                </c:pt>
                <c:pt idx="665">
                  <c:v>-34.259230688377599</c:v>
                </c:pt>
                <c:pt idx="666">
                  <c:v>-34.041355923236544</c:v>
                </c:pt>
                <c:pt idx="667">
                  <c:v>-33.805325160795633</c:v>
                </c:pt>
                <c:pt idx="668">
                  <c:v>-33.551126744526933</c:v>
                </c:pt>
                <c:pt idx="669">
                  <c:v>-33.278764140603379</c:v>
                </c:pt>
                <c:pt idx="670">
                  <c:v>-32.988256026949877</c:v>
                </c:pt>
                <c:pt idx="671">
                  <c:v>-32.679636365893472</c:v>
                </c:pt>
                <c:pt idx="672">
                  <c:v>-32.352954460237157</c:v>
                </c:pt>
                <c:pt idx="673">
                  <c:v>-32.008274992716856</c:v>
                </c:pt>
                <c:pt idx="674">
                  <c:v>-31.645678048730478</c:v>
                </c:pt>
                <c:pt idx="675">
                  <c:v>-31.26525912228162</c:v>
                </c:pt>
                <c:pt idx="676">
                  <c:v>-30.867129105128587</c:v>
                </c:pt>
                <c:pt idx="677">
                  <c:v>-30.45141425906629</c:v>
                </c:pt>
                <c:pt idx="678">
                  <c:v>-30.018256171397564</c:v>
                </c:pt>
                <c:pt idx="679">
                  <c:v>-29.567811693581763</c:v>
                </c:pt>
                <c:pt idx="680">
                  <c:v>-29.100252863103144</c:v>
                </c:pt>
                <c:pt idx="681">
                  <c:v>-28.615766808649326</c:v>
                </c:pt>
                <c:pt idx="682">
                  <c:v>-28.114555638629124</c:v>
                </c:pt>
                <c:pt idx="683">
                  <c:v>-27.596836313173384</c:v>
                </c:pt>
                <c:pt idx="684">
                  <c:v>-27.062840499737217</c:v>
                </c:pt>
                <c:pt idx="685">
                  <c:v>-26.512814412401848</c:v>
                </c:pt>
                <c:pt idx="686">
                  <c:v>-25.947018635084849</c:v>
                </c:pt>
                <c:pt idx="687">
                  <c:v>-25.365727928808518</c:v>
                </c:pt>
                <c:pt idx="688">
                  <c:v>-24.769231023222424</c:v>
                </c:pt>
                <c:pt idx="689">
                  <c:v>-24.157830392622728</c:v>
                </c:pt>
                <c:pt idx="690">
                  <c:v>-23.531842016655872</c:v>
                </c:pt>
                <c:pt idx="691">
                  <c:v>-22.891595126005178</c:v>
                </c:pt>
                <c:pt idx="692">
                  <c:v>-22.237431933303952</c:v>
                </c:pt>
                <c:pt idx="693">
                  <c:v>-21.569707349563281</c:v>
                </c:pt>
                <c:pt idx="694">
                  <c:v>-20.888788686442719</c:v>
                </c:pt>
                <c:pt idx="695">
                  <c:v>-20.195055344645787</c:v>
                </c:pt>
                <c:pt idx="696">
                  <c:v>-19.488898488817497</c:v>
                </c:pt>
                <c:pt idx="697">
                  <c:v>-18.77072070927608</c:v>
                </c:pt>
                <c:pt idx="698">
                  <c:v>-18.040935670949857</c:v>
                </c:pt>
                <c:pt idx="699">
                  <c:v>-17.299967749923614</c:v>
                </c:pt>
                <c:pt idx="700">
                  <c:v>-16.548251657962286</c:v>
                </c:pt>
                <c:pt idx="701">
                  <c:v>-15.786232055452015</c:v>
                </c:pt>
                <c:pt idx="702">
                  <c:v>-15.014363153186384</c:v>
                </c:pt>
                <c:pt idx="703">
                  <c:v>-14.233108303416678</c:v>
                </c:pt>
                <c:pt idx="704">
                  <c:v>-13.442939580646161</c:v>
                </c:pt>
                <c:pt idx="705">
                  <c:v>-12.6443373526216</c:v>
                </c:pt>
                <c:pt idx="706">
                  <c:v>-11.837789841997898</c:v>
                </c:pt>
                <c:pt idx="707">
                  <c:v>-11.023792679180204</c:v>
                </c:pt>
                <c:pt idx="708">
                  <c:v>-10.202848446821211</c:v>
                </c:pt>
                <c:pt idx="709">
                  <c:v>-9.3754662165030762</c:v>
                </c:pt>
                <c:pt idx="710">
                  <c:v>-8.5421610781128052</c:v>
                </c:pt>
                <c:pt idx="711">
                  <c:v>-7.7034536624391086</c:v>
                </c:pt>
                <c:pt idx="712">
                  <c:v>-6.859869657535258</c:v>
                </c:pt>
                <c:pt idx="713">
                  <c:v>-6.0119393193766326</c:v>
                </c:pt>
                <c:pt idx="714">
                  <c:v>-5.1601969773768781</c:v>
                </c:pt>
                <c:pt idx="715">
                  <c:v>-4.3051805353116581</c:v>
                </c:pt>
                <c:pt idx="716">
                  <c:v>-3.4474309682129838</c:v>
                </c:pt>
                <c:pt idx="717">
                  <c:v>-2.5874918158039986</c:v>
                </c:pt>
                <c:pt idx="718">
                  <c:v>-1.7259086730376136</c:v>
                </c:pt>
                <c:pt idx="719">
                  <c:v>-0.86322867832106664</c:v>
                </c:pt>
                <c:pt idx="720">
                  <c:v>-0.21584147035873</c:v>
                </c:pt>
              </c:numCache>
            </c:numRef>
          </c:yVal>
          <c:smooth val="0"/>
          <c:extLst>
            <c:ext xmlns:c16="http://schemas.microsoft.com/office/drawing/2014/chart" uri="{C3380CC4-5D6E-409C-BE32-E72D297353CC}">
              <c16:uniqueId val="{00000000-7FAE-441F-9C86-96868DFE8C74}"/>
            </c:ext>
          </c:extLst>
        </c:ser>
        <c:dLbls>
          <c:showLegendKey val="0"/>
          <c:showVal val="0"/>
          <c:showCatName val="0"/>
          <c:showSerName val="0"/>
          <c:showPercent val="0"/>
          <c:showBubbleSize val="0"/>
        </c:dLbls>
        <c:axId val="665089584"/>
        <c:axId val="665090064"/>
      </c:scatterChart>
      <c:valAx>
        <c:axId val="6650895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Crank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5090064"/>
        <c:crosses val="autoZero"/>
        <c:crossBetween val="midCat"/>
      </c:valAx>
      <c:valAx>
        <c:axId val="665090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Piston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50895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Valve Lift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angle'!$B$1</c:f>
              <c:strCache>
                <c:ptCount val="1"/>
                <c:pt idx="0">
                  <c:v>Intake Rise</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angle'!$B$2:$B$361</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6A85-47A9-AB6E-2C2A6153BFEE}"/>
            </c:ext>
          </c:extLst>
        </c:ser>
        <c:ser>
          <c:idx val="1"/>
          <c:order val="1"/>
          <c:tx>
            <c:strRef>
              <c:f>'Crank angle'!$C$1</c:f>
              <c:strCache>
                <c:ptCount val="1"/>
                <c:pt idx="0">
                  <c:v>Exhaust Rise</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angle'!$C$2:$C$361</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6A85-47A9-AB6E-2C2A6153BFEE}"/>
            </c:ext>
          </c:extLst>
        </c:ser>
        <c:dLbls>
          <c:showLegendKey val="0"/>
          <c:showVal val="0"/>
          <c:showCatName val="0"/>
          <c:showSerName val="0"/>
          <c:showPercent val="0"/>
          <c:showBubbleSize val="0"/>
        </c:dLbls>
        <c:smooth val="0"/>
        <c:axId val="1061881519"/>
        <c:axId val="1061881039"/>
      </c:lineChart>
      <c:catAx>
        <c:axId val="106188151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1881039"/>
        <c:crosses val="autoZero"/>
        <c:auto val="1"/>
        <c:lblAlgn val="ctr"/>
        <c:lblOffset val="100"/>
        <c:noMultiLvlLbl val="0"/>
      </c:catAx>
      <c:valAx>
        <c:axId val="10618810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18815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oddFooter>Page &amp;P&amp;R</c:oddFooter>
    </c:headerFooter>
    <c:pageMargins b="0.74803149606299213" l="0.70866141732283472" r="0.70866141732283472" t="0.74803149606299213" header="0.31496062992125984" footer="0.31496062992125984"/>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Valve Velocity vs Crank Angle</a:t>
            </a:r>
            <a:endParaRPr lang="en-GB"/>
          </a:p>
        </c:rich>
      </c:tx>
      <c:layout>
        <c:manualLayout>
          <c:xMode val="edge"/>
          <c:yMode val="edge"/>
          <c:x val="0.26899300087489064"/>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angle'!$E$1</c:f>
              <c:strCache>
                <c:ptCount val="1"/>
                <c:pt idx="0">
                  <c:v>intake velocity</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angle'!$E$2:$E$361</c:f>
              <c:numCache>
                <c:formatCode>General</c:formatCode>
                <c:ptCount val="360"/>
                <c:pt idx="0">
                  <c:v>0</c:v>
                </c:pt>
                <c:pt idx="1">
                  <c:v>0</c:v>
                </c:pt>
                <c:pt idx="2">
                  <c:v>0</c:v>
                </c:pt>
                <c:pt idx="3">
                  <c:v>0</c:v>
                </c:pt>
                <c:pt idx="4">
                  <c:v>5.0000000000000001E-3</c:v>
                </c:pt>
                <c:pt idx="5">
                  <c:v>5.0000000000000001E-3</c:v>
                </c:pt>
                <c:pt idx="6">
                  <c:v>0</c:v>
                </c:pt>
                <c:pt idx="7">
                  <c:v>0</c:v>
                </c:pt>
                <c:pt idx="8">
                  <c:v>0</c:v>
                </c:pt>
                <c:pt idx="9">
                  <c:v>0</c:v>
                </c:pt>
                <c:pt idx="10">
                  <c:v>0</c:v>
                </c:pt>
                <c:pt idx="11">
                  <c:v>0</c:v>
                </c:pt>
                <c:pt idx="12">
                  <c:v>0</c:v>
                </c:pt>
                <c:pt idx="13">
                  <c:v>0</c:v>
                </c:pt>
                <c:pt idx="14">
                  <c:v>-5.0000000000000001E-3</c:v>
                </c:pt>
                <c:pt idx="15">
                  <c:v>-5.0000000000000001E-3</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5.0000000000000001E-3</c:v>
                </c:pt>
                <c:pt idx="65">
                  <c:v>5.0000000000000001E-3</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5.0000000000000001E-3</c:v>
                </c:pt>
                <c:pt idx="98">
                  <c:v>9.9999999999999985E-3</c:v>
                </c:pt>
                <c:pt idx="99">
                  <c:v>0.01</c:v>
                </c:pt>
                <c:pt idx="100">
                  <c:v>1.0000000000000002E-2</c:v>
                </c:pt>
                <c:pt idx="101">
                  <c:v>1.5000000000000003E-2</c:v>
                </c:pt>
                <c:pt idx="102">
                  <c:v>1.9999999999999997E-2</c:v>
                </c:pt>
                <c:pt idx="103">
                  <c:v>1.4999999999999999E-2</c:v>
                </c:pt>
                <c:pt idx="104">
                  <c:v>1.4999999999999999E-2</c:v>
                </c:pt>
                <c:pt idx="105">
                  <c:v>2.0000000000000004E-2</c:v>
                </c:pt>
                <c:pt idx="106">
                  <c:v>1.4999999999999999E-2</c:v>
                </c:pt>
                <c:pt idx="107">
                  <c:v>1.4999999999999999E-2</c:v>
                </c:pt>
                <c:pt idx="108">
                  <c:v>2.0000000000000004E-2</c:v>
                </c:pt>
                <c:pt idx="109">
                  <c:v>1.4999999999999999E-2</c:v>
                </c:pt>
                <c:pt idx="110">
                  <c:v>1.4999999999999999E-2</c:v>
                </c:pt>
                <c:pt idx="111">
                  <c:v>1.999999999999999E-2</c:v>
                </c:pt>
                <c:pt idx="112">
                  <c:v>2.0000000000000004E-2</c:v>
                </c:pt>
                <c:pt idx="113">
                  <c:v>1.5000000000000013E-2</c:v>
                </c:pt>
                <c:pt idx="114">
                  <c:v>1.4999999999999986E-2</c:v>
                </c:pt>
                <c:pt idx="115">
                  <c:v>1.4999999999999986E-2</c:v>
                </c:pt>
                <c:pt idx="116">
                  <c:v>1.5000000000000013E-2</c:v>
                </c:pt>
                <c:pt idx="117">
                  <c:v>2.0000000000000018E-2</c:v>
                </c:pt>
                <c:pt idx="118">
                  <c:v>1.999999999999999E-2</c:v>
                </c:pt>
                <c:pt idx="119">
                  <c:v>1.999999999999999E-2</c:v>
                </c:pt>
                <c:pt idx="120">
                  <c:v>2.0000000000000018E-2</c:v>
                </c:pt>
                <c:pt idx="121">
                  <c:v>2.4999999999999994E-2</c:v>
                </c:pt>
                <c:pt idx="122">
                  <c:v>3.4999999999999976E-2</c:v>
                </c:pt>
                <c:pt idx="123">
                  <c:v>3.5000000000000003E-2</c:v>
                </c:pt>
                <c:pt idx="124">
                  <c:v>4.0000000000000036E-2</c:v>
                </c:pt>
                <c:pt idx="125">
                  <c:v>4.4999999999999984E-2</c:v>
                </c:pt>
                <c:pt idx="126">
                  <c:v>4.9999999999999989E-2</c:v>
                </c:pt>
                <c:pt idx="127">
                  <c:v>0.06</c:v>
                </c:pt>
                <c:pt idx="128">
                  <c:v>5.4999999999999993E-2</c:v>
                </c:pt>
                <c:pt idx="129">
                  <c:v>0.06</c:v>
                </c:pt>
                <c:pt idx="130">
                  <c:v>7.5000000000000011E-2</c:v>
                </c:pt>
                <c:pt idx="131">
                  <c:v>8.0000000000000016E-2</c:v>
                </c:pt>
                <c:pt idx="132">
                  <c:v>7.5000000000000011E-2</c:v>
                </c:pt>
                <c:pt idx="133">
                  <c:v>7.999999999999996E-2</c:v>
                </c:pt>
                <c:pt idx="134">
                  <c:v>8.9999999999999969E-2</c:v>
                </c:pt>
                <c:pt idx="135">
                  <c:v>9.5000000000000084E-2</c:v>
                </c:pt>
                <c:pt idx="136">
                  <c:v>0.10499999999999998</c:v>
                </c:pt>
                <c:pt idx="137">
                  <c:v>0.10999999999999999</c:v>
                </c:pt>
                <c:pt idx="138">
                  <c:v>0.10999999999999999</c:v>
                </c:pt>
                <c:pt idx="139">
                  <c:v>0.12</c:v>
                </c:pt>
                <c:pt idx="140">
                  <c:v>0.12</c:v>
                </c:pt>
                <c:pt idx="141">
                  <c:v>0.13</c:v>
                </c:pt>
                <c:pt idx="142">
                  <c:v>0.14500000000000013</c:v>
                </c:pt>
                <c:pt idx="143">
                  <c:v>0.12999999999999989</c:v>
                </c:pt>
                <c:pt idx="144">
                  <c:v>0.14999999999999991</c:v>
                </c:pt>
                <c:pt idx="145">
                  <c:v>0.17500000000000004</c:v>
                </c:pt>
                <c:pt idx="146">
                  <c:v>0.15500000000000003</c:v>
                </c:pt>
                <c:pt idx="147">
                  <c:v>0.16500000000000004</c:v>
                </c:pt>
                <c:pt idx="148">
                  <c:v>0.18999999999999995</c:v>
                </c:pt>
                <c:pt idx="149">
                  <c:v>0.18999999999999995</c:v>
                </c:pt>
                <c:pt idx="150">
                  <c:v>0.18500000000000005</c:v>
                </c:pt>
                <c:pt idx="151">
                  <c:v>0.19500000000000006</c:v>
                </c:pt>
                <c:pt idx="152">
                  <c:v>0.22999999999999976</c:v>
                </c:pt>
                <c:pt idx="153">
                  <c:v>0.21999999999999997</c:v>
                </c:pt>
                <c:pt idx="154">
                  <c:v>0.20000000000000018</c:v>
                </c:pt>
                <c:pt idx="155">
                  <c:v>0.22999999999999998</c:v>
                </c:pt>
                <c:pt idx="156">
                  <c:v>0.24500000000000011</c:v>
                </c:pt>
                <c:pt idx="157">
                  <c:v>0.26500000000000012</c:v>
                </c:pt>
                <c:pt idx="158">
                  <c:v>0.21499999999999986</c:v>
                </c:pt>
                <c:pt idx="159">
                  <c:v>0.25999999999999979</c:v>
                </c:pt>
                <c:pt idx="160">
                  <c:v>0.33000000000000007</c:v>
                </c:pt>
                <c:pt idx="161">
                  <c:v>0.27499999999999991</c:v>
                </c:pt>
                <c:pt idx="162">
                  <c:v>0.28500000000000014</c:v>
                </c:pt>
                <c:pt idx="163">
                  <c:v>0.31000000000000005</c:v>
                </c:pt>
                <c:pt idx="164">
                  <c:v>0.29000000000000004</c:v>
                </c:pt>
                <c:pt idx="165">
                  <c:v>0.28000000000000025</c:v>
                </c:pt>
                <c:pt idx="166">
                  <c:v>0.30499999999999972</c:v>
                </c:pt>
                <c:pt idx="167">
                  <c:v>0.2799999999999998</c:v>
                </c:pt>
                <c:pt idx="168">
                  <c:v>0.26499999999999968</c:v>
                </c:pt>
                <c:pt idx="169">
                  <c:v>0.25999999999999979</c:v>
                </c:pt>
                <c:pt idx="170">
                  <c:v>0.21500000000000075</c:v>
                </c:pt>
                <c:pt idx="171">
                  <c:v>0.16999999999999993</c:v>
                </c:pt>
                <c:pt idx="172">
                  <c:v>0.10999999999999943</c:v>
                </c:pt>
                <c:pt idx="173">
                  <c:v>6.0000000000000497E-2</c:v>
                </c:pt>
                <c:pt idx="174">
                  <c:v>3.0000000000000249E-2</c:v>
                </c:pt>
                <c:pt idx="175">
                  <c:v>-9.9999999999997868E-3</c:v>
                </c:pt>
                <c:pt idx="176">
                  <c:v>-5.9999999999999609E-2</c:v>
                </c:pt>
                <c:pt idx="177">
                  <c:v>-0.125</c:v>
                </c:pt>
                <c:pt idx="178">
                  <c:v>-0.19500000000000028</c:v>
                </c:pt>
                <c:pt idx="179">
                  <c:v>-0.23000000000000043</c:v>
                </c:pt>
                <c:pt idx="180">
                  <c:v>-0.25499999999999989</c:v>
                </c:pt>
                <c:pt idx="181">
                  <c:v>-0.2849999999999997</c:v>
                </c:pt>
                <c:pt idx="182">
                  <c:v>-0.31000000000000005</c:v>
                </c:pt>
                <c:pt idx="183">
                  <c:v>-0.31500000000000039</c:v>
                </c:pt>
                <c:pt idx="184">
                  <c:v>-0.31000000000000005</c:v>
                </c:pt>
                <c:pt idx="185">
                  <c:v>-0.30499999999999972</c:v>
                </c:pt>
                <c:pt idx="186">
                  <c:v>-0.31499999999999995</c:v>
                </c:pt>
                <c:pt idx="187">
                  <c:v>-0.30000000000000027</c:v>
                </c:pt>
                <c:pt idx="188">
                  <c:v>-0.30500000000000016</c:v>
                </c:pt>
                <c:pt idx="189">
                  <c:v>-0.32499999999999973</c:v>
                </c:pt>
                <c:pt idx="190">
                  <c:v>-0.29499999999999993</c:v>
                </c:pt>
                <c:pt idx="191">
                  <c:v>-0.27</c:v>
                </c:pt>
                <c:pt idx="192">
                  <c:v>-0.25499999999999989</c:v>
                </c:pt>
                <c:pt idx="193">
                  <c:v>-0.25499999999999989</c:v>
                </c:pt>
                <c:pt idx="194">
                  <c:v>-0.24000000000000021</c:v>
                </c:pt>
                <c:pt idx="195">
                  <c:v>-0.2350000000000001</c:v>
                </c:pt>
                <c:pt idx="196">
                  <c:v>-0.24</c:v>
                </c:pt>
                <c:pt idx="197">
                  <c:v>-0.21500000000000008</c:v>
                </c:pt>
                <c:pt idx="198">
                  <c:v>-0.20999999999999996</c:v>
                </c:pt>
                <c:pt idx="199">
                  <c:v>-0.19999999999999996</c:v>
                </c:pt>
                <c:pt idx="200">
                  <c:v>-0.15999999999999992</c:v>
                </c:pt>
                <c:pt idx="201">
                  <c:v>-0.16500000000000004</c:v>
                </c:pt>
                <c:pt idx="202">
                  <c:v>-0.19000000000000017</c:v>
                </c:pt>
                <c:pt idx="203">
                  <c:v>-0.16999999999999993</c:v>
                </c:pt>
                <c:pt idx="204">
                  <c:v>-0.13500000000000001</c:v>
                </c:pt>
                <c:pt idx="205">
                  <c:v>-0.14500000000000013</c:v>
                </c:pt>
                <c:pt idx="206">
                  <c:v>-0.14999999999999991</c:v>
                </c:pt>
                <c:pt idx="207">
                  <c:v>-0.1349999999999999</c:v>
                </c:pt>
                <c:pt idx="208">
                  <c:v>-0.13</c:v>
                </c:pt>
                <c:pt idx="209">
                  <c:v>-0.12000000000000011</c:v>
                </c:pt>
                <c:pt idx="210">
                  <c:v>-0.11499999999999999</c:v>
                </c:pt>
                <c:pt idx="211">
                  <c:v>-0.10999999999999999</c:v>
                </c:pt>
                <c:pt idx="212">
                  <c:v>-9.9999999999999978E-2</c:v>
                </c:pt>
                <c:pt idx="213">
                  <c:v>-9.4999999999999973E-2</c:v>
                </c:pt>
                <c:pt idx="214">
                  <c:v>-9.0000000000000024E-2</c:v>
                </c:pt>
                <c:pt idx="215">
                  <c:v>-8.4999999999999964E-2</c:v>
                </c:pt>
                <c:pt idx="216">
                  <c:v>-7.0000000000000007E-2</c:v>
                </c:pt>
                <c:pt idx="217">
                  <c:v>-6.5000000000000002E-2</c:v>
                </c:pt>
                <c:pt idx="218">
                  <c:v>-7.0000000000000007E-2</c:v>
                </c:pt>
                <c:pt idx="219">
                  <c:v>-6.5000000000000002E-2</c:v>
                </c:pt>
                <c:pt idx="220">
                  <c:v>-0.06</c:v>
                </c:pt>
                <c:pt idx="221">
                  <c:v>-5.0000000000000017E-2</c:v>
                </c:pt>
                <c:pt idx="222">
                  <c:v>-4.4999999999999984E-2</c:v>
                </c:pt>
                <c:pt idx="223">
                  <c:v>-4.5000000000000012E-2</c:v>
                </c:pt>
                <c:pt idx="224">
                  <c:v>-3.5000000000000003E-2</c:v>
                </c:pt>
                <c:pt idx="225">
                  <c:v>-0.03</c:v>
                </c:pt>
                <c:pt idx="226">
                  <c:v>-0.03</c:v>
                </c:pt>
                <c:pt idx="227">
                  <c:v>-2.4999999999999994E-2</c:v>
                </c:pt>
                <c:pt idx="228">
                  <c:v>-2.5000000000000008E-2</c:v>
                </c:pt>
                <c:pt idx="229">
                  <c:v>-1.999999999999999E-2</c:v>
                </c:pt>
                <c:pt idx="230">
                  <c:v>-1.4999999999999999E-2</c:v>
                </c:pt>
                <c:pt idx="231">
                  <c:v>-2.0000000000000004E-2</c:v>
                </c:pt>
                <c:pt idx="232">
                  <c:v>-1.999999999999999E-2</c:v>
                </c:pt>
                <c:pt idx="233">
                  <c:v>-2.0000000000000004E-2</c:v>
                </c:pt>
                <c:pt idx="234">
                  <c:v>-2.0000000000000004E-2</c:v>
                </c:pt>
                <c:pt idx="235">
                  <c:v>-1.4999999999999999E-2</c:v>
                </c:pt>
                <c:pt idx="236">
                  <c:v>-1.4999999999999999E-2</c:v>
                </c:pt>
                <c:pt idx="237">
                  <c:v>-1.9999999999999997E-2</c:v>
                </c:pt>
                <c:pt idx="238">
                  <c:v>-2.0000000000000004E-2</c:v>
                </c:pt>
                <c:pt idx="239">
                  <c:v>-1.5000000000000001E-2</c:v>
                </c:pt>
                <c:pt idx="240">
                  <c:v>-1.4999999999999999E-2</c:v>
                </c:pt>
                <c:pt idx="241">
                  <c:v>-0.01</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97FD-4877-A2BB-8CE35A49D92A}"/>
            </c:ext>
          </c:extLst>
        </c:ser>
        <c:ser>
          <c:idx val="1"/>
          <c:order val="1"/>
          <c:tx>
            <c:strRef>
              <c:f>'Crank angle'!$F$1</c:f>
              <c:strCache>
                <c:ptCount val="1"/>
                <c:pt idx="0">
                  <c:v>exhaust velocity </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angle'!$F$2:$F$361</c:f>
              <c:numCache>
                <c:formatCode>General</c:formatCode>
                <c:ptCount val="360"/>
                <c:pt idx="0">
                  <c:v>0</c:v>
                </c:pt>
                <c:pt idx="1">
                  <c:v>0</c:v>
                </c:pt>
                <c:pt idx="2">
                  <c:v>0</c:v>
                </c:pt>
                <c:pt idx="3">
                  <c:v>5.0000000000000001E-3</c:v>
                </c:pt>
                <c:pt idx="4">
                  <c:v>5.0000000000000001E-3</c:v>
                </c:pt>
                <c:pt idx="5">
                  <c:v>0</c:v>
                </c:pt>
                <c:pt idx="6">
                  <c:v>0</c:v>
                </c:pt>
                <c:pt idx="7">
                  <c:v>0</c:v>
                </c:pt>
                <c:pt idx="8">
                  <c:v>0</c:v>
                </c:pt>
                <c:pt idx="9">
                  <c:v>5.0000000000000001E-3</c:v>
                </c:pt>
                <c:pt idx="10">
                  <c:v>5.0000000000000001E-3</c:v>
                </c:pt>
                <c:pt idx="11">
                  <c:v>0</c:v>
                </c:pt>
                <c:pt idx="12">
                  <c:v>0</c:v>
                </c:pt>
                <c:pt idx="13">
                  <c:v>0</c:v>
                </c:pt>
                <c:pt idx="14">
                  <c:v>0</c:v>
                </c:pt>
                <c:pt idx="15">
                  <c:v>4.9999999999999992E-3</c:v>
                </c:pt>
                <c:pt idx="16">
                  <c:v>4.9999999999999992E-3</c:v>
                </c:pt>
                <c:pt idx="17">
                  <c:v>0</c:v>
                </c:pt>
                <c:pt idx="18">
                  <c:v>0</c:v>
                </c:pt>
                <c:pt idx="19">
                  <c:v>0</c:v>
                </c:pt>
                <c:pt idx="20">
                  <c:v>0</c:v>
                </c:pt>
                <c:pt idx="21">
                  <c:v>5.000000000000001E-3</c:v>
                </c:pt>
                <c:pt idx="22">
                  <c:v>5.000000000000001E-3</c:v>
                </c:pt>
                <c:pt idx="23">
                  <c:v>0</c:v>
                </c:pt>
                <c:pt idx="24">
                  <c:v>0</c:v>
                </c:pt>
                <c:pt idx="25">
                  <c:v>0</c:v>
                </c:pt>
                <c:pt idx="26">
                  <c:v>0</c:v>
                </c:pt>
                <c:pt idx="27">
                  <c:v>5.000000000000001E-3</c:v>
                </c:pt>
                <c:pt idx="28">
                  <c:v>5.000000000000001E-3</c:v>
                </c:pt>
                <c:pt idx="29">
                  <c:v>0</c:v>
                </c:pt>
                <c:pt idx="30">
                  <c:v>0</c:v>
                </c:pt>
                <c:pt idx="31">
                  <c:v>0</c:v>
                </c:pt>
                <c:pt idx="32">
                  <c:v>0</c:v>
                </c:pt>
                <c:pt idx="33">
                  <c:v>4.9999999999999975E-3</c:v>
                </c:pt>
                <c:pt idx="34">
                  <c:v>4.9999999999999975E-3</c:v>
                </c:pt>
                <c:pt idx="35">
                  <c:v>0</c:v>
                </c:pt>
                <c:pt idx="36">
                  <c:v>0</c:v>
                </c:pt>
                <c:pt idx="37">
                  <c:v>0</c:v>
                </c:pt>
                <c:pt idx="38">
                  <c:v>0</c:v>
                </c:pt>
                <c:pt idx="39">
                  <c:v>5.0000000000000044E-3</c:v>
                </c:pt>
                <c:pt idx="40">
                  <c:v>5.0000000000000044E-3</c:v>
                </c:pt>
                <c:pt idx="41">
                  <c:v>0</c:v>
                </c:pt>
                <c:pt idx="42">
                  <c:v>0</c:v>
                </c:pt>
                <c:pt idx="43">
                  <c:v>0</c:v>
                </c:pt>
                <c:pt idx="44">
                  <c:v>0</c:v>
                </c:pt>
                <c:pt idx="45">
                  <c:v>4.9999999999999975E-3</c:v>
                </c:pt>
                <c:pt idx="46">
                  <c:v>4.9999999999999975E-3</c:v>
                </c:pt>
                <c:pt idx="47">
                  <c:v>0</c:v>
                </c:pt>
                <c:pt idx="48">
                  <c:v>0</c:v>
                </c:pt>
                <c:pt idx="49">
                  <c:v>0</c:v>
                </c:pt>
                <c:pt idx="50">
                  <c:v>0</c:v>
                </c:pt>
                <c:pt idx="51">
                  <c:v>0</c:v>
                </c:pt>
                <c:pt idx="52">
                  <c:v>0</c:v>
                </c:pt>
                <c:pt idx="53">
                  <c:v>0</c:v>
                </c:pt>
                <c:pt idx="54">
                  <c:v>4.9999999999999975E-3</c:v>
                </c:pt>
                <c:pt idx="55">
                  <c:v>4.9999999999999975E-3</c:v>
                </c:pt>
                <c:pt idx="56">
                  <c:v>0</c:v>
                </c:pt>
                <c:pt idx="57">
                  <c:v>0</c:v>
                </c:pt>
                <c:pt idx="58">
                  <c:v>0</c:v>
                </c:pt>
                <c:pt idx="59">
                  <c:v>0</c:v>
                </c:pt>
                <c:pt idx="60">
                  <c:v>5.0000000000000044E-3</c:v>
                </c:pt>
                <c:pt idx="61">
                  <c:v>5.0000000000000044E-3</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4.9999999999999975E-3</c:v>
                </c:pt>
                <c:pt idx="78">
                  <c:v>4.9999999999999975E-3</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4.9999999999999975E-3</c:v>
                </c:pt>
                <c:pt idx="110">
                  <c:v>1.0000000000000002E-2</c:v>
                </c:pt>
                <c:pt idx="111">
                  <c:v>1.0000000000000009E-2</c:v>
                </c:pt>
                <c:pt idx="112">
                  <c:v>9.999999999999995E-3</c:v>
                </c:pt>
                <c:pt idx="113">
                  <c:v>9.999999999999995E-3</c:v>
                </c:pt>
                <c:pt idx="114">
                  <c:v>1.4999999999999999E-2</c:v>
                </c:pt>
                <c:pt idx="115">
                  <c:v>2.0000000000000004E-2</c:v>
                </c:pt>
                <c:pt idx="116">
                  <c:v>2.0000000000000004E-2</c:v>
                </c:pt>
                <c:pt idx="117">
                  <c:v>1.4999999999999999E-2</c:v>
                </c:pt>
                <c:pt idx="118">
                  <c:v>1.4999999999999999E-2</c:v>
                </c:pt>
                <c:pt idx="119">
                  <c:v>2.0000000000000004E-2</c:v>
                </c:pt>
                <c:pt idx="120">
                  <c:v>1.999999999999999E-2</c:v>
                </c:pt>
                <c:pt idx="121">
                  <c:v>1.4999999999999986E-2</c:v>
                </c:pt>
                <c:pt idx="122">
                  <c:v>1.5000000000000013E-2</c:v>
                </c:pt>
                <c:pt idx="123">
                  <c:v>2.0000000000000018E-2</c:v>
                </c:pt>
                <c:pt idx="124">
                  <c:v>1.999999999999999E-2</c:v>
                </c:pt>
                <c:pt idx="125">
                  <c:v>1.999999999999999E-2</c:v>
                </c:pt>
                <c:pt idx="126">
                  <c:v>2.0000000000000018E-2</c:v>
                </c:pt>
                <c:pt idx="127">
                  <c:v>1.4999999999999986E-2</c:v>
                </c:pt>
                <c:pt idx="128">
                  <c:v>1.4999999999999986E-2</c:v>
                </c:pt>
                <c:pt idx="129">
                  <c:v>2.0000000000000018E-2</c:v>
                </c:pt>
                <c:pt idx="130">
                  <c:v>1.999999999999999E-2</c:v>
                </c:pt>
                <c:pt idx="131">
                  <c:v>1.999999999999999E-2</c:v>
                </c:pt>
                <c:pt idx="132">
                  <c:v>2.0000000000000018E-2</c:v>
                </c:pt>
                <c:pt idx="133">
                  <c:v>2.0000000000000018E-2</c:v>
                </c:pt>
                <c:pt idx="134">
                  <c:v>2.5000000000000022E-2</c:v>
                </c:pt>
                <c:pt idx="135">
                  <c:v>2.9999999999999971E-2</c:v>
                </c:pt>
                <c:pt idx="136">
                  <c:v>3.4999999999999976E-2</c:v>
                </c:pt>
                <c:pt idx="137">
                  <c:v>4.0000000000000036E-2</c:v>
                </c:pt>
                <c:pt idx="138">
                  <c:v>3.999999999999998E-2</c:v>
                </c:pt>
                <c:pt idx="139">
                  <c:v>4.9999999999999989E-2</c:v>
                </c:pt>
                <c:pt idx="140">
                  <c:v>5.4999999999999993E-2</c:v>
                </c:pt>
                <c:pt idx="141">
                  <c:v>0.06</c:v>
                </c:pt>
                <c:pt idx="142">
                  <c:v>7.0000000000000007E-2</c:v>
                </c:pt>
                <c:pt idx="143">
                  <c:v>7.5000000000000011E-2</c:v>
                </c:pt>
                <c:pt idx="144">
                  <c:v>7.5000000000000067E-2</c:v>
                </c:pt>
                <c:pt idx="145">
                  <c:v>7.999999999999996E-2</c:v>
                </c:pt>
                <c:pt idx="146">
                  <c:v>8.9999999999999969E-2</c:v>
                </c:pt>
                <c:pt idx="147">
                  <c:v>8.9999999999999969E-2</c:v>
                </c:pt>
                <c:pt idx="148">
                  <c:v>9.4999999999999973E-2</c:v>
                </c:pt>
                <c:pt idx="149">
                  <c:v>9.000000000000008E-2</c:v>
                </c:pt>
                <c:pt idx="150">
                  <c:v>0.10499999999999998</c:v>
                </c:pt>
                <c:pt idx="151">
                  <c:v>0.125</c:v>
                </c:pt>
                <c:pt idx="152">
                  <c:v>0.12</c:v>
                </c:pt>
                <c:pt idx="153">
                  <c:v>0.125</c:v>
                </c:pt>
                <c:pt idx="154">
                  <c:v>0.13500000000000012</c:v>
                </c:pt>
                <c:pt idx="155">
                  <c:v>0.1399999999999999</c:v>
                </c:pt>
                <c:pt idx="156">
                  <c:v>0.14500000000000002</c:v>
                </c:pt>
                <c:pt idx="157">
                  <c:v>0.14500000000000002</c:v>
                </c:pt>
                <c:pt idx="158">
                  <c:v>0.10499999999999998</c:v>
                </c:pt>
                <c:pt idx="159">
                  <c:v>0.15500000000000003</c:v>
                </c:pt>
                <c:pt idx="160">
                  <c:v>0.22499999999999987</c:v>
                </c:pt>
                <c:pt idx="161">
                  <c:v>0.17999999999999994</c:v>
                </c:pt>
                <c:pt idx="162">
                  <c:v>0.17999999999999994</c:v>
                </c:pt>
                <c:pt idx="163">
                  <c:v>0.19500000000000006</c:v>
                </c:pt>
                <c:pt idx="164">
                  <c:v>0.19000000000000017</c:v>
                </c:pt>
                <c:pt idx="165">
                  <c:v>0.21500000000000008</c:v>
                </c:pt>
                <c:pt idx="166">
                  <c:v>0.21500000000000008</c:v>
                </c:pt>
                <c:pt idx="167">
                  <c:v>0.21999999999999975</c:v>
                </c:pt>
                <c:pt idx="168">
                  <c:v>0.21499999999999986</c:v>
                </c:pt>
                <c:pt idx="169">
                  <c:v>0.25</c:v>
                </c:pt>
                <c:pt idx="170">
                  <c:v>0.25999999999999979</c:v>
                </c:pt>
                <c:pt idx="171">
                  <c:v>0.23500000000000032</c:v>
                </c:pt>
                <c:pt idx="172">
                  <c:v>0.26000000000000023</c:v>
                </c:pt>
                <c:pt idx="173">
                  <c:v>0.29499999999999993</c:v>
                </c:pt>
                <c:pt idx="174">
                  <c:v>0.29499999999999993</c:v>
                </c:pt>
                <c:pt idx="175">
                  <c:v>0.23499999999999988</c:v>
                </c:pt>
                <c:pt idx="176">
                  <c:v>0.25499999999999989</c:v>
                </c:pt>
                <c:pt idx="177">
                  <c:v>0.28500000000000014</c:v>
                </c:pt>
                <c:pt idx="178">
                  <c:v>0.26000000000000023</c:v>
                </c:pt>
                <c:pt idx="179">
                  <c:v>0.23499999999999988</c:v>
                </c:pt>
                <c:pt idx="180">
                  <c:v>0.21499999999999986</c:v>
                </c:pt>
                <c:pt idx="181">
                  <c:v>0.19499999999999984</c:v>
                </c:pt>
                <c:pt idx="182">
                  <c:v>0.13499999999999979</c:v>
                </c:pt>
                <c:pt idx="183">
                  <c:v>7.5000000000000178E-2</c:v>
                </c:pt>
                <c:pt idx="184">
                  <c:v>4.0000000000000036E-2</c:v>
                </c:pt>
                <c:pt idx="185">
                  <c:v>-4.9999999999998934E-3</c:v>
                </c:pt>
                <c:pt idx="186">
                  <c:v>-4.9999999999999822E-2</c:v>
                </c:pt>
                <c:pt idx="187">
                  <c:v>-0.10999999999999988</c:v>
                </c:pt>
                <c:pt idx="188">
                  <c:v>-0.25499999999999989</c:v>
                </c:pt>
                <c:pt idx="189">
                  <c:v>-0.28500000000000014</c:v>
                </c:pt>
                <c:pt idx="190">
                  <c:v>-0.25</c:v>
                </c:pt>
                <c:pt idx="191">
                  <c:v>-0.30500000000000016</c:v>
                </c:pt>
                <c:pt idx="192">
                  <c:v>-0.27</c:v>
                </c:pt>
                <c:pt idx="193">
                  <c:v>-0.25999999999999979</c:v>
                </c:pt>
                <c:pt idx="194">
                  <c:v>-0.2799999999999998</c:v>
                </c:pt>
                <c:pt idx="195">
                  <c:v>-0.27</c:v>
                </c:pt>
                <c:pt idx="196">
                  <c:v>-0.28000000000000025</c:v>
                </c:pt>
                <c:pt idx="197">
                  <c:v>-0.28000000000000025</c:v>
                </c:pt>
                <c:pt idx="198">
                  <c:v>-0.29000000000000004</c:v>
                </c:pt>
                <c:pt idx="199">
                  <c:v>-0.25999999999999979</c:v>
                </c:pt>
                <c:pt idx="200">
                  <c:v>-0.23999999999999977</c:v>
                </c:pt>
                <c:pt idx="201">
                  <c:v>-0.25499999999999989</c:v>
                </c:pt>
                <c:pt idx="202">
                  <c:v>-0.2200000000000002</c:v>
                </c:pt>
                <c:pt idx="203">
                  <c:v>-0.21000000000000019</c:v>
                </c:pt>
                <c:pt idx="204">
                  <c:v>-0.21999999999999997</c:v>
                </c:pt>
                <c:pt idx="205">
                  <c:v>-0.18500000000000005</c:v>
                </c:pt>
                <c:pt idx="206">
                  <c:v>-0.18500000000000005</c:v>
                </c:pt>
                <c:pt idx="207">
                  <c:v>-0.19499999999999984</c:v>
                </c:pt>
                <c:pt idx="208">
                  <c:v>-0.16999999999999993</c:v>
                </c:pt>
                <c:pt idx="209">
                  <c:v>-0.16000000000000014</c:v>
                </c:pt>
                <c:pt idx="210">
                  <c:v>-0.16500000000000004</c:v>
                </c:pt>
                <c:pt idx="211">
                  <c:v>-0.15500000000000003</c:v>
                </c:pt>
                <c:pt idx="212">
                  <c:v>-0.1399999999999999</c:v>
                </c:pt>
                <c:pt idx="213">
                  <c:v>-0.1399999999999999</c:v>
                </c:pt>
                <c:pt idx="214">
                  <c:v>-0.13000000000000012</c:v>
                </c:pt>
                <c:pt idx="215">
                  <c:v>-0.11499999999999999</c:v>
                </c:pt>
                <c:pt idx="216">
                  <c:v>-0.12</c:v>
                </c:pt>
                <c:pt idx="217">
                  <c:v>-0.12</c:v>
                </c:pt>
                <c:pt idx="218">
                  <c:v>-0.10499999999999998</c:v>
                </c:pt>
                <c:pt idx="219">
                  <c:v>-8.9999999999999969E-2</c:v>
                </c:pt>
                <c:pt idx="220">
                  <c:v>-8.4999999999999964E-2</c:v>
                </c:pt>
                <c:pt idx="221">
                  <c:v>-9.000000000000008E-2</c:v>
                </c:pt>
                <c:pt idx="222">
                  <c:v>-8.9999999999999969E-2</c:v>
                </c:pt>
                <c:pt idx="223">
                  <c:v>-8.4999999999999964E-2</c:v>
                </c:pt>
                <c:pt idx="224">
                  <c:v>-6.5000000000000058E-2</c:v>
                </c:pt>
                <c:pt idx="225">
                  <c:v>-0.06</c:v>
                </c:pt>
                <c:pt idx="226">
                  <c:v>-6.5000000000000002E-2</c:v>
                </c:pt>
                <c:pt idx="227">
                  <c:v>-4.9999999999999989E-2</c:v>
                </c:pt>
                <c:pt idx="228">
                  <c:v>-4.4999999999999984E-2</c:v>
                </c:pt>
                <c:pt idx="229">
                  <c:v>-5.0000000000000044E-2</c:v>
                </c:pt>
                <c:pt idx="230">
                  <c:v>-3.4999999999999976E-2</c:v>
                </c:pt>
                <c:pt idx="231">
                  <c:v>-2.4999999999999967E-2</c:v>
                </c:pt>
                <c:pt idx="232">
                  <c:v>-3.0000000000000027E-2</c:v>
                </c:pt>
                <c:pt idx="233">
                  <c:v>-3.0000000000000027E-2</c:v>
                </c:pt>
                <c:pt idx="234">
                  <c:v>-2.0000000000000018E-2</c:v>
                </c:pt>
                <c:pt idx="235">
                  <c:v>-1.9999999999999962E-2</c:v>
                </c:pt>
                <c:pt idx="236">
                  <c:v>-2.4999999999999967E-2</c:v>
                </c:pt>
                <c:pt idx="237">
                  <c:v>-2.0000000000000018E-2</c:v>
                </c:pt>
                <c:pt idx="238">
                  <c:v>-1.5000000000000013E-2</c:v>
                </c:pt>
                <c:pt idx="239">
                  <c:v>-1.5000000000000013E-2</c:v>
                </c:pt>
                <c:pt idx="240">
                  <c:v>-1.999999999999999E-2</c:v>
                </c:pt>
                <c:pt idx="241">
                  <c:v>-1.999999999999999E-2</c:v>
                </c:pt>
                <c:pt idx="242">
                  <c:v>-2.0000000000000018E-2</c:v>
                </c:pt>
                <c:pt idx="243">
                  <c:v>-1.999999999999999E-2</c:v>
                </c:pt>
                <c:pt idx="244">
                  <c:v>-1.999999999999999E-2</c:v>
                </c:pt>
                <c:pt idx="245">
                  <c:v>-2.0000000000000018E-2</c:v>
                </c:pt>
                <c:pt idx="246">
                  <c:v>-1.999999999999999E-2</c:v>
                </c:pt>
                <c:pt idx="247">
                  <c:v>-1.999999999999999E-2</c:v>
                </c:pt>
                <c:pt idx="248">
                  <c:v>-2.0000000000000018E-2</c:v>
                </c:pt>
                <c:pt idx="249">
                  <c:v>-1.999999999999999E-2</c:v>
                </c:pt>
                <c:pt idx="250">
                  <c:v>-1.999999999999999E-2</c:v>
                </c:pt>
                <c:pt idx="251">
                  <c:v>-2.0000000000000018E-2</c:v>
                </c:pt>
                <c:pt idx="252">
                  <c:v>-2.0000000000000004E-2</c:v>
                </c:pt>
                <c:pt idx="253">
                  <c:v>-1.999999999999999E-2</c:v>
                </c:pt>
                <c:pt idx="254">
                  <c:v>-1.4999999999999999E-2</c:v>
                </c:pt>
                <c:pt idx="255">
                  <c:v>-1.4999999999999999E-2</c:v>
                </c:pt>
                <c:pt idx="256">
                  <c:v>-2.0000000000000004E-2</c:v>
                </c:pt>
                <c:pt idx="257">
                  <c:v>-2.0000000000000004E-2</c:v>
                </c:pt>
                <c:pt idx="258">
                  <c:v>-1.9999999999999997E-2</c:v>
                </c:pt>
                <c:pt idx="259">
                  <c:v>-1.4999999999999999E-2</c:v>
                </c:pt>
                <c:pt idx="260">
                  <c:v>-1.0000000000000002E-2</c:v>
                </c:pt>
                <c:pt idx="261">
                  <c:v>-1.0000000000000002E-2</c:v>
                </c:pt>
                <c:pt idx="262">
                  <c:v>-9.999999999999995E-3</c:v>
                </c:pt>
                <c:pt idx="263">
                  <c:v>-4.9999999999999975E-3</c:v>
                </c:pt>
                <c:pt idx="264">
                  <c:v>0</c:v>
                </c:pt>
                <c:pt idx="265">
                  <c:v>-5.0000000000000044E-3</c:v>
                </c:pt>
                <c:pt idx="266">
                  <c:v>-5.0000000000000044E-3</c:v>
                </c:pt>
                <c:pt idx="267">
                  <c:v>0</c:v>
                </c:pt>
                <c:pt idx="268">
                  <c:v>0</c:v>
                </c:pt>
                <c:pt idx="269">
                  <c:v>0</c:v>
                </c:pt>
                <c:pt idx="270">
                  <c:v>-4.9999999999999975E-3</c:v>
                </c:pt>
                <c:pt idx="271">
                  <c:v>-4.9999999999999975E-3</c:v>
                </c:pt>
                <c:pt idx="272">
                  <c:v>0</c:v>
                </c:pt>
                <c:pt idx="273">
                  <c:v>0</c:v>
                </c:pt>
                <c:pt idx="274">
                  <c:v>0</c:v>
                </c:pt>
                <c:pt idx="275">
                  <c:v>-5.000000000000001E-3</c:v>
                </c:pt>
                <c:pt idx="276">
                  <c:v>-5.000000000000001E-3</c:v>
                </c:pt>
                <c:pt idx="277">
                  <c:v>0</c:v>
                </c:pt>
                <c:pt idx="278">
                  <c:v>0</c:v>
                </c:pt>
                <c:pt idx="279">
                  <c:v>0</c:v>
                </c:pt>
                <c:pt idx="280">
                  <c:v>0</c:v>
                </c:pt>
                <c:pt idx="281">
                  <c:v>-5.000000000000001E-3</c:v>
                </c:pt>
                <c:pt idx="282">
                  <c:v>-5.000000000000001E-3</c:v>
                </c:pt>
                <c:pt idx="283">
                  <c:v>0</c:v>
                </c:pt>
                <c:pt idx="284">
                  <c:v>0</c:v>
                </c:pt>
                <c:pt idx="285">
                  <c:v>0</c:v>
                </c:pt>
                <c:pt idx="286">
                  <c:v>0</c:v>
                </c:pt>
                <c:pt idx="287">
                  <c:v>-4.9999999999999992E-3</c:v>
                </c:pt>
                <c:pt idx="288">
                  <c:v>-4.9999999999999992E-3</c:v>
                </c:pt>
                <c:pt idx="289">
                  <c:v>0</c:v>
                </c:pt>
                <c:pt idx="290">
                  <c:v>0</c:v>
                </c:pt>
                <c:pt idx="291">
                  <c:v>0</c:v>
                </c:pt>
                <c:pt idx="292">
                  <c:v>-5.0000000000000001E-3</c:v>
                </c:pt>
                <c:pt idx="293">
                  <c:v>-5.0000000000000001E-3</c:v>
                </c:pt>
                <c:pt idx="294">
                  <c:v>0</c:v>
                </c:pt>
                <c:pt idx="295">
                  <c:v>0</c:v>
                </c:pt>
                <c:pt idx="296">
                  <c:v>0</c:v>
                </c:pt>
                <c:pt idx="297">
                  <c:v>0</c:v>
                </c:pt>
                <c:pt idx="298">
                  <c:v>-5.0000000000000001E-3</c:v>
                </c:pt>
                <c:pt idx="299">
                  <c:v>-5.0000000000000001E-3</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97FD-4877-A2BB-8CE35A49D92A}"/>
            </c:ext>
          </c:extLst>
        </c:ser>
        <c:dLbls>
          <c:showLegendKey val="0"/>
          <c:showVal val="0"/>
          <c:showCatName val="0"/>
          <c:showSerName val="0"/>
          <c:showPercent val="0"/>
          <c:showBubbleSize val="0"/>
        </c:dLbls>
        <c:smooth val="0"/>
        <c:axId val="1167584895"/>
        <c:axId val="1167589695"/>
      </c:lineChart>
      <c:catAx>
        <c:axId val="116758489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a:t>
                </a:r>
              </a:p>
            </c:rich>
          </c:tx>
          <c:layout>
            <c:manualLayout>
              <c:xMode val="edge"/>
              <c:yMode val="edge"/>
              <c:x val="0.45948490813648296"/>
              <c:y val="0.7727770487022455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7589695"/>
        <c:crosses val="autoZero"/>
        <c:auto val="1"/>
        <c:lblAlgn val="ctr"/>
        <c:lblOffset val="100"/>
        <c:noMultiLvlLbl val="0"/>
      </c:catAx>
      <c:valAx>
        <c:axId val="11675896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velocity (mm/deg)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75848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a:t>Piston</a:t>
            </a:r>
            <a:r>
              <a:rPr lang="en-US" baseline="0"/>
              <a:t> Position Vs </a:t>
            </a:r>
            <a:r>
              <a:rPr lang="en-GB"/>
              <a:t>Crank angl</a:t>
            </a:r>
            <a:r>
              <a:rPr lang="en-US"/>
              <a:t>e</a:t>
            </a:r>
            <a:endParaRPr lang="en-GB"/>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GB"/>
        </a:p>
      </c:txPr>
    </c:title>
    <c:autoTitleDeleted val="0"/>
    <c:plotArea>
      <c:layout/>
      <c:lineChart>
        <c:grouping val="standard"/>
        <c:varyColors val="0"/>
        <c:ser>
          <c:idx val="0"/>
          <c:order val="0"/>
          <c:tx>
            <c:strRef>
              <c:f>'Piston Position Vs Crank angle'!$B$1</c:f>
              <c:strCache>
                <c:ptCount val="1"/>
                <c:pt idx="0">
                  <c:v>piston postion (MM)</c:v>
                </c:pt>
              </c:strCache>
            </c:strRef>
          </c:tx>
          <c:spPr>
            <a:ln w="28575" cap="rnd">
              <a:solidFill>
                <a:schemeClr val="accent1"/>
              </a:solidFill>
              <a:round/>
            </a:ln>
            <a:effectLst/>
          </c:spPr>
          <c:marker>
            <c:symbol val="none"/>
          </c:marker>
          <c:cat>
            <c:numRef>
              <c:f>'Piston Position Vs Crank angle'!$A$2:$A$722</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cat>
          <c:val>
            <c:numRef>
              <c:f>'Piston Position Vs Crank angle'!$B$2:$B$722</c:f>
              <c:numCache>
                <c:formatCode>General</c:formatCode>
                <c:ptCount val="721"/>
                <c:pt idx="0">
                  <c:v>0</c:v>
                </c:pt>
                <c:pt idx="1">
                  <c:v>9.9237457636197693E-3</c:v>
                </c:pt>
                <c:pt idx="2">
                  <c:v>3.96886748653364E-2</c:v>
                </c:pt>
                <c:pt idx="3">
                  <c:v>8.9275868661900196E-2</c:v>
                </c:pt>
                <c:pt idx="4">
                  <c:v>0.15865381582184671</c:v>
                </c:pt>
                <c:pt idx="5">
                  <c:v>0.24777844191307186</c:v>
                </c:pt>
                <c:pt idx="6">
                  <c:v>0.35659315077869269</c:v>
                </c:pt>
                <c:pt idx="7">
                  <c:v>0.48502887765453817</c:v>
                </c:pt>
                <c:pt idx="8">
                  <c:v>0.63300415396842291</c:v>
                </c:pt>
                <c:pt idx="9">
                  <c:v>0.80042518374811511</c:v>
                </c:pt>
                <c:pt idx="10">
                  <c:v>0.98718593155183609</c:v>
                </c:pt>
                <c:pt idx="11">
                  <c:v>1.1931682218222515</c:v>
                </c:pt>
                <c:pt idx="12">
                  <c:v>1.4182418495519795</c:v>
                </c:pt>
                <c:pt idx="13">
                  <c:v>1.6622647021358765</c:v>
                </c:pt>
                <c:pt idx="14">
                  <c:v>1.9250828922729148</c:v>
                </c:pt>
                <c:pt idx="15">
                  <c:v>2.2065309017679655</c:v>
                </c:pt>
                <c:pt idx="16">
                  <c:v>2.5064317360715878</c:v>
                </c:pt>
                <c:pt idx="17">
                  <c:v>2.8245970893838939</c:v>
                </c:pt>
                <c:pt idx="18">
                  <c:v>3.1608275201367286</c:v>
                </c:pt>
                <c:pt idx="19">
                  <c:v>3.5149126366568337</c:v>
                </c:pt>
                <c:pt idx="20">
                  <c:v>3.8866312928011917</c:v>
                </c:pt>
                <c:pt idx="21">
                  <c:v>4.27575179334473</c:v>
                </c:pt>
                <c:pt idx="22">
                  <c:v>4.6820321088896462</c:v>
                </c:pt>
                <c:pt idx="23">
                  <c:v>5.105220100055071</c:v>
                </c:pt>
                <c:pt idx="24">
                  <c:v>5.5450537506954074</c:v>
                </c:pt>
                <c:pt idx="25">
                  <c:v>6.0012614098857728</c:v>
                </c:pt>
                <c:pt idx="26">
                  <c:v>6.4735620424032678</c:v>
                </c:pt>
                <c:pt idx="27">
                  <c:v>6.9616654874233772</c:v>
                </c:pt>
                <c:pt idx="28">
                  <c:v>7.4652727251418192</c:v>
                </c:pt>
                <c:pt idx="29">
                  <c:v>7.9840761510235225</c:v>
                </c:pt>
                <c:pt idx="30">
                  <c:v>8.5177598573719546</c:v>
                </c:pt>
                <c:pt idx="31">
                  <c:v>9.0659999219042611</c:v>
                </c:pt>
                <c:pt idx="32">
                  <c:v>9.628464703009799</c:v>
                </c:pt>
                <c:pt idx="33">
                  <c:v>10.204815141362777</c:v>
                </c:pt>
                <c:pt idx="34">
                  <c:v>10.794705067552673</c:v>
                </c:pt>
                <c:pt idx="35">
                  <c:v>11.397781515389678</c:v>
                </c:pt>
                <c:pt idx="36">
                  <c:v>12.013685040536675</c:v>
                </c:pt>
                <c:pt idx="37">
                  <c:v>12.642050044113249</c:v>
                </c:pt>
                <c:pt idx="38">
                  <c:v>13.282505100912481</c:v>
                </c:pt>
                <c:pt idx="39">
                  <c:v>13.934673291866252</c:v>
                </c:pt>
                <c:pt idx="40">
                  <c:v>14.598172540390623</c:v>
                </c:pt>
                <c:pt idx="41">
                  <c:v>15.272615952238832</c:v>
                </c:pt>
                <c:pt idx="42">
                  <c:v>15.957612158486285</c:v>
                </c:pt>
                <c:pt idx="43">
                  <c:v>16.652765661268621</c:v>
                </c:pt>
                <c:pt idx="44">
                  <c:v>17.357677181891638</c:v>
                </c:pt>
                <c:pt idx="45">
                  <c:v>18.071944010929712</c:v>
                </c:pt>
                <c:pt idx="46">
                  <c:v>18.7951603599276</c:v>
                </c:pt>
                <c:pt idx="47">
                  <c:v>19.526917714319573</c:v>
                </c:pt>
                <c:pt idx="48">
                  <c:v>20.26680518717896</c:v>
                </c:pt>
                <c:pt idx="49">
                  <c:v>21.014409873410948</c:v>
                </c:pt>
                <c:pt idx="50">
                  <c:v>21.769317204001663</c:v>
                </c:pt>
                <c:pt idx="51">
                  <c:v>22.531111299937393</c:v>
                </c:pt>
                <c:pt idx="52">
                  <c:v>23.299375325408658</c:v>
                </c:pt>
                <c:pt idx="53">
                  <c:v>24.073691839915661</c:v>
                </c:pt>
                <c:pt idx="54">
                  <c:v>24.853643148893532</c:v>
                </c:pt>
                <c:pt idx="55">
                  <c:v>25.638811652478278</c:v>
                </c:pt>
                <c:pt idx="56">
                  <c:v>26.428780192037351</c:v>
                </c:pt>
                <c:pt idx="57">
                  <c:v>27.223132394092012</c:v>
                </c:pt>
                <c:pt idx="58">
                  <c:v>28.021453011262572</c:v>
                </c:pt>
                <c:pt idx="59">
                  <c:v>28.823328259871758</c:v>
                </c:pt>
                <c:pt idx="60">
                  <c:v>29.628346153846145</c:v>
                </c:pt>
                <c:pt idx="61">
                  <c:v>30.436096834560811</c:v>
                </c:pt>
                <c:pt idx="62">
                  <c:v>31.246172896277535</c:v>
                </c:pt>
                <c:pt idx="63">
                  <c:v>32.058169706833304</c:v>
                </c:pt>
                <c:pt idx="64">
                  <c:v>32.871685723241711</c:v>
                </c:pt>
                <c:pt idx="65">
                  <c:v>33.686322801876891</c:v>
                </c:pt>
                <c:pt idx="66">
                  <c:v>34.501686502916563</c:v>
                </c:pt>
                <c:pt idx="67">
                  <c:v>35.317386388728245</c:v>
                </c:pt>
                <c:pt idx="68">
                  <c:v>36.133036315890728</c:v>
                </c:pt>
                <c:pt idx="69">
                  <c:v>36.948254720550842</c:v>
                </c:pt>
                <c:pt idx="70">
                  <c:v>37.762664896824305</c:v>
                </c:pt>
                <c:pt idx="71">
                  <c:v>38.575895267958224</c:v>
                </c:pt>
                <c:pt idx="72">
                  <c:v>39.387579649982108</c:v>
                </c:pt>
                <c:pt idx="73">
                  <c:v>40.197357507583803</c:v>
                </c:pt>
                <c:pt idx="74">
                  <c:v>41.004874201956483</c:v>
                </c:pt>
                <c:pt idx="75">
                  <c:v>41.809781230373048</c:v>
                </c:pt>
                <c:pt idx="76">
                  <c:v>42.611736457254771</c:v>
                </c:pt>
                <c:pt idx="77">
                  <c:v>43.410404336511547</c:v>
                </c:pt>
                <c:pt idx="78">
                  <c:v>44.205456124942025</c:v>
                </c:pt>
                <c:pt idx="79">
                  <c:v>44.996570086493406</c:v>
                </c:pt>
                <c:pt idx="80">
                  <c:v>45.783431687191495</c:v>
                </c:pt>
                <c:pt idx="81">
                  <c:v>46.565733780563853</c:v>
                </c:pt>
                <c:pt idx="82">
                  <c:v>47.343176783390142</c:v>
                </c:pt>
                <c:pt idx="83">
                  <c:v>48.115468841626189</c:v>
                </c:pt>
                <c:pt idx="84">
                  <c:v>48.882325986360087</c:v>
                </c:pt>
                <c:pt idx="85">
                  <c:v>49.643472279671244</c:v>
                </c:pt>
                <c:pt idx="86">
                  <c:v>50.398639950275587</c:v>
                </c:pt>
                <c:pt idx="87">
                  <c:v>51.147569518852769</c:v>
                </c:pt>
                <c:pt idx="88">
                  <c:v>51.890009912963848</c:v>
                </c:pt>
                <c:pt idx="89">
                  <c:v>52.625718571480718</c:v>
                </c:pt>
                <c:pt idx="90">
                  <c:v>53.354461538461528</c:v>
                </c:pt>
                <c:pt idx="91">
                  <c:v>54.076013546418977</c:v>
                </c:pt>
                <c:pt idx="92">
                  <c:v>54.790158088941681</c:v>
                </c:pt>
                <c:pt idx="93">
                  <c:v>55.496687482641406</c:v>
                </c:pt>
                <c:pt idx="94">
                  <c:v>56.195402918412398</c:v>
                </c:pt>
                <c:pt idx="95">
                  <c:v>56.886114502001632</c:v>
                </c:pt>
                <c:pt idx="96">
                  <c:v>57.568641283902089</c:v>
                </c:pt>
                <c:pt idx="97">
                  <c:v>58.24281127859394</c:v>
                </c:pt>
                <c:pt idx="98">
                  <c:v>58.908461473171577</c:v>
                </c:pt>
                <c:pt idx="99">
                  <c:v>59.565437825407031</c:v>
                </c:pt>
                <c:pt idx="100">
                  <c:v>60.213595251313407</c:v>
                </c:pt>
                <c:pt idx="101">
                  <c:v>60.852797602284284</c:v>
                </c:pt>
                <c:pt idx="102">
                  <c:v>61.482917631897827</c:v>
                </c:pt>
                <c:pt idx="103">
                  <c:v>62.103836952486724</c:v>
                </c:pt>
                <c:pt idx="104">
                  <c:v>62.715445981587159</c:v>
                </c:pt>
                <c:pt idx="105">
                  <c:v>63.317643878392516</c:v>
                </c:pt>
                <c:pt idx="106">
                  <c:v>63.910338470349103</c:v>
                </c:pt>
                <c:pt idx="107">
                  <c:v>64.493446170043228</c:v>
                </c:pt>
                <c:pt idx="108">
                  <c:v>65.066891882540247</c:v>
                </c:pt>
                <c:pt idx="109">
                  <c:v>65.630608903347948</c:v>
                </c:pt>
                <c:pt idx="110">
                  <c:v>66.18453880718738</c:v>
                </c:pt>
                <c:pt idx="111">
                  <c:v>66.728631327765299</c:v>
                </c:pt>
                <c:pt idx="112">
                  <c:v>67.262844228753011</c:v>
                </c:pt>
                <c:pt idx="113">
                  <c:v>67.787143166186894</c:v>
                </c:pt>
                <c:pt idx="114">
                  <c:v>68.301501542515553</c:v>
                </c:pt>
                <c:pt idx="115">
                  <c:v>68.805900352529008</c:v>
                </c:pt>
                <c:pt idx="116">
                  <c:v>69.300328021414046</c:v>
                </c:pt>
                <c:pt idx="117">
                  <c:v>69.784780235189643</c:v>
                </c:pt>
                <c:pt idx="118">
                  <c:v>70.259259763785067</c:v>
                </c:pt>
                <c:pt idx="119">
                  <c:v>70.723776277031419</c:v>
                </c:pt>
                <c:pt idx="120">
                  <c:v>71.178346153846149</c:v>
                </c:pt>
                <c:pt idx="121">
                  <c:v>71.622992284897265</c:v>
                </c:pt>
                <c:pt idx="122">
                  <c:v>72.057743869041886</c:v>
                </c:pt>
                <c:pt idx="123">
                  <c:v>72.482636203840755</c:v>
                </c:pt>
                <c:pt idx="124">
                  <c:v>72.897710470456403</c:v>
                </c:pt>
                <c:pt idx="125">
                  <c:v>73.303013513250207</c:v>
                </c:pt>
                <c:pt idx="126">
                  <c:v>73.698597614398039</c:v>
                </c:pt>
                <c:pt idx="127">
                  <c:v>74.084520263850891</c:v>
                </c:pt>
                <c:pt idx="128">
                  <c:v>74.46084392497086</c:v>
                </c:pt>
                <c:pt idx="129">
                  <c:v>74.827635796178882</c:v>
                </c:pt>
                <c:pt idx="130">
                  <c:v>75.18496756895307</c:v>
                </c:pt>
                <c:pt idx="131">
                  <c:v>75.532915182522103</c:v>
                </c:pt>
                <c:pt idx="132">
                  <c:v>75.871558575600062</c:v>
                </c:pt>
                <c:pt idx="133">
                  <c:v>76.200981435513185</c:v>
                </c:pt>
                <c:pt idx="134">
                  <c:v>76.52127094507027</c:v>
                </c:pt>
                <c:pt idx="135">
                  <c:v>76.832517527531806</c:v>
                </c:pt>
                <c:pt idx="136">
                  <c:v>77.134814590033542</c:v>
                </c:pt>
                <c:pt idx="137">
                  <c:v>77.428258265821682</c:v>
                </c:pt>
                <c:pt idx="138">
                  <c:v>77.712947155657744</c:v>
                </c:pt>
                <c:pt idx="139">
                  <c:v>77.988982068751184</c:v>
                </c:pt>
                <c:pt idx="140">
                  <c:v>78.256465763577694</c:v>
                </c:pt>
                <c:pt idx="141">
                  <c:v>78.515502688940529</c:v>
                </c:pt>
                <c:pt idx="142">
                  <c:v>78.766198725631057</c:v>
                </c:pt>
                <c:pt idx="143">
                  <c:v>79.008660929043273</c:v>
                </c:pt>
                <c:pt idx="144">
                  <c:v>79.242997273094801</c:v>
                </c:pt>
                <c:pt idx="145">
                  <c:v>79.469316395804896</c:v>
                </c:pt>
                <c:pt idx="146">
                  <c:v>79.687727346876628</c:v>
                </c:pt>
                <c:pt idx="147">
                  <c:v>79.898339337627519</c:v>
                </c:pt>
                <c:pt idx="148">
                  <c:v>80.101261493608789</c:v>
                </c:pt>
                <c:pt idx="149">
                  <c:v>80.296602610249778</c:v>
                </c:pt>
                <c:pt idx="150">
                  <c:v>80.484470911858807</c:v>
                </c:pt>
                <c:pt idx="151">
                  <c:v>80.664973814307302</c:v>
                </c:pt>
                <c:pt idx="152">
                  <c:v>80.83821769171864</c:v>
                </c:pt>
                <c:pt idx="153">
                  <c:v>81.004307647476736</c:v>
                </c:pt>
                <c:pt idx="154">
                  <c:v>81.163347289864049</c:v>
                </c:pt>
                <c:pt idx="155">
                  <c:v>81.315438512631388</c:v>
                </c:pt>
                <c:pt idx="156">
                  <c:v>81.460681280795541</c:v>
                </c:pt>
                <c:pt idx="157">
                  <c:v>81.599173421952869</c:v>
                </c:pt>
                <c:pt idx="158">
                  <c:v>81.731010423389677</c:v>
                </c:pt>
                <c:pt idx="159">
                  <c:v>81.856285235262192</c:v>
                </c:pt>
                <c:pt idx="160">
                  <c:v>81.975088080110183</c:v>
                </c:pt>
                <c:pt idx="161">
                  <c:v>82.08750626896007</c:v>
                </c:pt>
                <c:pt idx="162">
                  <c:v>82.193624024263997</c:v>
                </c:pt>
                <c:pt idx="163">
                  <c:v>82.293522309912134</c:v>
                </c:pt>
                <c:pt idx="164">
                  <c:v>82.387278668545889</c:v>
                </c:pt>
                <c:pt idx="165">
                  <c:v>82.474967066389539</c:v>
                </c:pt>
                <c:pt idx="166">
                  <c:v>82.556657745808209</c:v>
                </c:pt>
                <c:pt idx="167">
                  <c:v>82.632417085788916</c:v>
                </c:pt>
                <c:pt idx="168">
                  <c:v>82.702307470531224</c:v>
                </c:pt>
                <c:pt idx="169">
                  <c:v>82.766387166323113</c:v>
                </c:pt>
                <c:pt idx="170">
                  <c:v>82.824710206866314</c:v>
                </c:pt>
                <c:pt idx="171">
                  <c:v>82.877326287204056</c:v>
                </c:pt>
                <c:pt idx="172">
                  <c:v>82.924280666392917</c:v>
                </c:pt>
                <c:pt idx="173">
                  <c:v>82.965614079048393</c:v>
                </c:pt>
                <c:pt idx="174">
                  <c:v>83.001362655882204</c:v>
                </c:pt>
                <c:pt idx="175">
                  <c:v>83.031557853337119</c:v>
                </c:pt>
                <c:pt idx="176">
                  <c:v>83.056226392413237</c:v>
                </c:pt>
                <c:pt idx="177">
                  <c:v>83.075390206766969</c:v>
                </c:pt>
                <c:pt idx="178">
                  <c:v>83.089066400152191</c:v>
                </c:pt>
                <c:pt idx="179">
                  <c:v>83.097267213259727</c:v>
                </c:pt>
                <c:pt idx="180">
                  <c:v>83.1</c:v>
                </c:pt>
                <c:pt idx="181">
                  <c:v>83.097267213259727</c:v>
                </c:pt>
                <c:pt idx="182">
                  <c:v>83.089066400152191</c:v>
                </c:pt>
                <c:pt idx="183">
                  <c:v>83.075390206766969</c:v>
                </c:pt>
                <c:pt idx="184">
                  <c:v>83.056226392413237</c:v>
                </c:pt>
                <c:pt idx="185">
                  <c:v>83.031557853337119</c:v>
                </c:pt>
                <c:pt idx="186">
                  <c:v>83.001362655882204</c:v>
                </c:pt>
                <c:pt idx="187">
                  <c:v>82.965614079048393</c:v>
                </c:pt>
                <c:pt idx="188">
                  <c:v>82.924280666392903</c:v>
                </c:pt>
                <c:pt idx="189">
                  <c:v>82.877326287204056</c:v>
                </c:pt>
                <c:pt idx="190">
                  <c:v>82.824710206866314</c:v>
                </c:pt>
                <c:pt idx="191">
                  <c:v>82.766387166323113</c:v>
                </c:pt>
                <c:pt idx="192">
                  <c:v>82.702307470531224</c:v>
                </c:pt>
                <c:pt idx="193">
                  <c:v>82.632417085788916</c:v>
                </c:pt>
                <c:pt idx="194">
                  <c:v>82.556657745808209</c:v>
                </c:pt>
                <c:pt idx="195">
                  <c:v>82.474967066389539</c:v>
                </c:pt>
                <c:pt idx="196">
                  <c:v>82.387278668545889</c:v>
                </c:pt>
                <c:pt idx="197">
                  <c:v>82.293522309912134</c:v>
                </c:pt>
                <c:pt idx="198">
                  <c:v>82.193624024263997</c:v>
                </c:pt>
                <c:pt idx="199">
                  <c:v>82.087506268960055</c:v>
                </c:pt>
                <c:pt idx="200">
                  <c:v>81.975088080110183</c:v>
                </c:pt>
                <c:pt idx="201">
                  <c:v>81.856285235262192</c:v>
                </c:pt>
                <c:pt idx="202">
                  <c:v>81.731010423389677</c:v>
                </c:pt>
                <c:pt idx="203">
                  <c:v>81.599173421952869</c:v>
                </c:pt>
                <c:pt idx="204">
                  <c:v>81.460681280795527</c:v>
                </c:pt>
                <c:pt idx="205">
                  <c:v>81.315438512631388</c:v>
                </c:pt>
                <c:pt idx="206">
                  <c:v>81.163347289864035</c:v>
                </c:pt>
                <c:pt idx="207">
                  <c:v>81.004307647476736</c:v>
                </c:pt>
                <c:pt idx="208">
                  <c:v>80.83821769171864</c:v>
                </c:pt>
                <c:pt idx="209">
                  <c:v>80.664973814307302</c:v>
                </c:pt>
                <c:pt idx="210">
                  <c:v>80.484470911858807</c:v>
                </c:pt>
                <c:pt idx="211">
                  <c:v>80.296602610249792</c:v>
                </c:pt>
                <c:pt idx="212">
                  <c:v>80.101261493608789</c:v>
                </c:pt>
                <c:pt idx="213">
                  <c:v>79.898339337627519</c:v>
                </c:pt>
                <c:pt idx="214">
                  <c:v>79.687727346876642</c:v>
                </c:pt>
                <c:pt idx="215">
                  <c:v>79.469316395804896</c:v>
                </c:pt>
                <c:pt idx="216">
                  <c:v>79.242997273094801</c:v>
                </c:pt>
                <c:pt idx="217">
                  <c:v>79.008660929043273</c:v>
                </c:pt>
                <c:pt idx="218">
                  <c:v>78.766198725631071</c:v>
                </c:pt>
                <c:pt idx="219">
                  <c:v>78.515502688940529</c:v>
                </c:pt>
                <c:pt idx="220">
                  <c:v>78.256465763577694</c:v>
                </c:pt>
                <c:pt idx="221">
                  <c:v>77.98898206875117</c:v>
                </c:pt>
                <c:pt idx="222">
                  <c:v>77.71294715565773</c:v>
                </c:pt>
                <c:pt idx="223">
                  <c:v>77.428258265821682</c:v>
                </c:pt>
                <c:pt idx="224">
                  <c:v>77.134814590033542</c:v>
                </c:pt>
                <c:pt idx="225">
                  <c:v>76.83251752753182</c:v>
                </c:pt>
                <c:pt idx="226">
                  <c:v>76.52127094507027</c:v>
                </c:pt>
                <c:pt idx="227">
                  <c:v>76.200981435513185</c:v>
                </c:pt>
                <c:pt idx="228">
                  <c:v>75.871558575600076</c:v>
                </c:pt>
                <c:pt idx="229">
                  <c:v>75.532915182522103</c:v>
                </c:pt>
                <c:pt idx="230">
                  <c:v>75.184967568953084</c:v>
                </c:pt>
                <c:pt idx="231">
                  <c:v>74.827635796178896</c:v>
                </c:pt>
                <c:pt idx="232">
                  <c:v>74.46084392497086</c:v>
                </c:pt>
                <c:pt idx="233">
                  <c:v>74.084520263850877</c:v>
                </c:pt>
                <c:pt idx="234">
                  <c:v>73.698597614398068</c:v>
                </c:pt>
                <c:pt idx="235">
                  <c:v>73.303013513250221</c:v>
                </c:pt>
                <c:pt idx="236">
                  <c:v>72.897710470456403</c:v>
                </c:pt>
                <c:pt idx="237">
                  <c:v>72.482636203840755</c:v>
                </c:pt>
                <c:pt idx="238">
                  <c:v>72.057743869041914</c:v>
                </c:pt>
                <c:pt idx="239">
                  <c:v>71.622992284897265</c:v>
                </c:pt>
                <c:pt idx="240">
                  <c:v>71.178346153846164</c:v>
                </c:pt>
                <c:pt idx="241">
                  <c:v>70.723776277031419</c:v>
                </c:pt>
                <c:pt idx="242">
                  <c:v>70.259259763785067</c:v>
                </c:pt>
                <c:pt idx="243">
                  <c:v>69.784780235189643</c:v>
                </c:pt>
                <c:pt idx="244">
                  <c:v>69.30032802141406</c:v>
                </c:pt>
                <c:pt idx="245">
                  <c:v>68.805900352529008</c:v>
                </c:pt>
                <c:pt idx="246">
                  <c:v>68.301501542515553</c:v>
                </c:pt>
                <c:pt idx="247">
                  <c:v>67.787143166186894</c:v>
                </c:pt>
                <c:pt idx="248">
                  <c:v>67.262844228753025</c:v>
                </c:pt>
                <c:pt idx="249">
                  <c:v>66.728631327765314</c:v>
                </c:pt>
                <c:pt idx="250">
                  <c:v>66.18453880718738</c:v>
                </c:pt>
                <c:pt idx="251">
                  <c:v>65.630608903347948</c:v>
                </c:pt>
                <c:pt idx="252">
                  <c:v>65.066891882540233</c:v>
                </c:pt>
                <c:pt idx="253">
                  <c:v>64.493446170043256</c:v>
                </c:pt>
                <c:pt idx="254">
                  <c:v>63.910338470349103</c:v>
                </c:pt>
                <c:pt idx="255">
                  <c:v>63.317643878392516</c:v>
                </c:pt>
                <c:pt idx="256">
                  <c:v>62.715445981587159</c:v>
                </c:pt>
                <c:pt idx="257">
                  <c:v>62.103836952486738</c:v>
                </c:pt>
                <c:pt idx="258">
                  <c:v>61.482917631897848</c:v>
                </c:pt>
                <c:pt idx="259">
                  <c:v>60.852797602284276</c:v>
                </c:pt>
                <c:pt idx="260">
                  <c:v>60.213595251313407</c:v>
                </c:pt>
                <c:pt idx="261">
                  <c:v>59.565437825407038</c:v>
                </c:pt>
                <c:pt idx="262">
                  <c:v>58.908461473171599</c:v>
                </c:pt>
                <c:pt idx="263">
                  <c:v>58.242811278593933</c:v>
                </c:pt>
                <c:pt idx="264">
                  <c:v>57.568641283902082</c:v>
                </c:pt>
                <c:pt idx="265">
                  <c:v>56.886114502001632</c:v>
                </c:pt>
                <c:pt idx="266">
                  <c:v>56.195402918412412</c:v>
                </c:pt>
                <c:pt idx="267">
                  <c:v>55.496687482641434</c:v>
                </c:pt>
                <c:pt idx="268">
                  <c:v>54.790158088941673</c:v>
                </c:pt>
                <c:pt idx="269">
                  <c:v>54.076013546418977</c:v>
                </c:pt>
                <c:pt idx="270">
                  <c:v>53.354461538461543</c:v>
                </c:pt>
                <c:pt idx="271">
                  <c:v>52.625718571480746</c:v>
                </c:pt>
                <c:pt idx="272">
                  <c:v>51.890009912963848</c:v>
                </c:pt>
                <c:pt idx="273">
                  <c:v>51.147569518852769</c:v>
                </c:pt>
                <c:pt idx="274">
                  <c:v>50.398639950275587</c:v>
                </c:pt>
                <c:pt idx="275">
                  <c:v>49.643472279671244</c:v>
                </c:pt>
                <c:pt idx="276">
                  <c:v>48.882325986360101</c:v>
                </c:pt>
                <c:pt idx="277">
                  <c:v>48.115468841626182</c:v>
                </c:pt>
                <c:pt idx="278">
                  <c:v>47.343176783390142</c:v>
                </c:pt>
                <c:pt idx="279">
                  <c:v>46.56573378056386</c:v>
                </c:pt>
                <c:pt idx="280">
                  <c:v>45.783431687191516</c:v>
                </c:pt>
                <c:pt idx="281">
                  <c:v>44.996570086493399</c:v>
                </c:pt>
                <c:pt idx="282">
                  <c:v>44.205456124942025</c:v>
                </c:pt>
                <c:pt idx="283">
                  <c:v>43.410404336511547</c:v>
                </c:pt>
                <c:pt idx="284">
                  <c:v>42.611736457254786</c:v>
                </c:pt>
                <c:pt idx="285">
                  <c:v>41.809781230373069</c:v>
                </c:pt>
                <c:pt idx="286">
                  <c:v>41.004874201956476</c:v>
                </c:pt>
                <c:pt idx="287">
                  <c:v>40.197357507583803</c:v>
                </c:pt>
                <c:pt idx="288">
                  <c:v>39.387579649982122</c:v>
                </c:pt>
                <c:pt idx="289">
                  <c:v>38.575895267958245</c:v>
                </c:pt>
                <c:pt idx="290">
                  <c:v>37.762664896824298</c:v>
                </c:pt>
                <c:pt idx="291">
                  <c:v>36.948254720550842</c:v>
                </c:pt>
                <c:pt idx="292">
                  <c:v>36.133036315890728</c:v>
                </c:pt>
                <c:pt idx="293">
                  <c:v>35.317386388728252</c:v>
                </c:pt>
                <c:pt idx="294">
                  <c:v>34.501686502916584</c:v>
                </c:pt>
                <c:pt idx="295">
                  <c:v>33.686322801876884</c:v>
                </c:pt>
                <c:pt idx="296">
                  <c:v>32.871685723241711</c:v>
                </c:pt>
                <c:pt idx="297">
                  <c:v>32.058169706833311</c:v>
                </c:pt>
                <c:pt idx="298">
                  <c:v>31.246172896277557</c:v>
                </c:pt>
                <c:pt idx="299">
                  <c:v>30.436096834560807</c:v>
                </c:pt>
                <c:pt idx="300">
                  <c:v>29.628346153846145</c:v>
                </c:pt>
                <c:pt idx="301">
                  <c:v>28.823328259871758</c:v>
                </c:pt>
                <c:pt idx="302">
                  <c:v>28.021453011262587</c:v>
                </c:pt>
                <c:pt idx="303">
                  <c:v>27.223132394092037</c:v>
                </c:pt>
                <c:pt idx="304">
                  <c:v>26.428780192037344</c:v>
                </c:pt>
                <c:pt idx="305">
                  <c:v>25.638811652478282</c:v>
                </c:pt>
                <c:pt idx="306">
                  <c:v>24.853643148893546</c:v>
                </c:pt>
                <c:pt idx="307">
                  <c:v>24.073691839915682</c:v>
                </c:pt>
                <c:pt idx="308">
                  <c:v>23.299375325408644</c:v>
                </c:pt>
                <c:pt idx="309">
                  <c:v>22.531111299937393</c:v>
                </c:pt>
                <c:pt idx="310">
                  <c:v>21.76931720400167</c:v>
                </c:pt>
                <c:pt idx="311">
                  <c:v>21.014409873410962</c:v>
                </c:pt>
                <c:pt idx="312">
                  <c:v>20.266805187178985</c:v>
                </c:pt>
                <c:pt idx="313">
                  <c:v>19.526917714319563</c:v>
                </c:pt>
                <c:pt idx="314">
                  <c:v>18.7951603599276</c:v>
                </c:pt>
                <c:pt idx="315">
                  <c:v>18.071944010929727</c:v>
                </c:pt>
                <c:pt idx="316">
                  <c:v>17.35767718189166</c:v>
                </c:pt>
                <c:pt idx="317">
                  <c:v>16.652765661268607</c:v>
                </c:pt>
                <c:pt idx="318">
                  <c:v>15.957612158486285</c:v>
                </c:pt>
                <c:pt idx="319">
                  <c:v>15.272615952238837</c:v>
                </c:pt>
                <c:pt idx="320">
                  <c:v>14.598172540390635</c:v>
                </c:pt>
                <c:pt idx="321">
                  <c:v>13.934673291866273</c:v>
                </c:pt>
                <c:pt idx="322">
                  <c:v>13.282505100912473</c:v>
                </c:pt>
                <c:pt idx="323">
                  <c:v>12.642050044113249</c:v>
                </c:pt>
                <c:pt idx="324">
                  <c:v>12.013685040536682</c:v>
                </c:pt>
                <c:pt idx="325">
                  <c:v>11.397781515389692</c:v>
                </c:pt>
                <c:pt idx="326">
                  <c:v>10.794705067552661</c:v>
                </c:pt>
                <c:pt idx="327">
                  <c:v>10.204815141362776</c:v>
                </c:pt>
                <c:pt idx="328">
                  <c:v>9.6284647030098007</c:v>
                </c:pt>
                <c:pt idx="329">
                  <c:v>9.0659999219042735</c:v>
                </c:pt>
                <c:pt idx="330">
                  <c:v>8.5177598573719742</c:v>
                </c:pt>
                <c:pt idx="331">
                  <c:v>7.9840761510235172</c:v>
                </c:pt>
                <c:pt idx="332">
                  <c:v>7.4652727251418227</c:v>
                </c:pt>
                <c:pt idx="333">
                  <c:v>6.9616654874233834</c:v>
                </c:pt>
                <c:pt idx="334">
                  <c:v>6.4735620424032811</c:v>
                </c:pt>
                <c:pt idx="335">
                  <c:v>6.0012614098857666</c:v>
                </c:pt>
                <c:pt idx="336">
                  <c:v>5.5450537506954021</c:v>
                </c:pt>
                <c:pt idx="337">
                  <c:v>5.1052201000550763</c:v>
                </c:pt>
                <c:pt idx="338">
                  <c:v>4.6820321088896542</c:v>
                </c:pt>
                <c:pt idx="339">
                  <c:v>4.2757517933447433</c:v>
                </c:pt>
                <c:pt idx="340">
                  <c:v>3.8866312928011908</c:v>
                </c:pt>
                <c:pt idx="341">
                  <c:v>3.5149126366568337</c:v>
                </c:pt>
                <c:pt idx="342">
                  <c:v>3.1608275201367304</c:v>
                </c:pt>
                <c:pt idx="343">
                  <c:v>2.824597089383901</c:v>
                </c:pt>
                <c:pt idx="344">
                  <c:v>2.5064317360715855</c:v>
                </c:pt>
                <c:pt idx="345">
                  <c:v>2.2065309017679655</c:v>
                </c:pt>
                <c:pt idx="346">
                  <c:v>1.9250828922729162</c:v>
                </c:pt>
                <c:pt idx="347">
                  <c:v>1.6622647021358827</c:v>
                </c:pt>
                <c:pt idx="348">
                  <c:v>1.4182418495519866</c:v>
                </c:pt>
                <c:pt idx="349">
                  <c:v>1.1931682218222508</c:v>
                </c:pt>
                <c:pt idx="350">
                  <c:v>0.98718593155183676</c:v>
                </c:pt>
                <c:pt idx="351">
                  <c:v>0.80042518374812044</c:v>
                </c:pt>
                <c:pt idx="352">
                  <c:v>0.6330041539684288</c:v>
                </c:pt>
                <c:pt idx="353">
                  <c:v>0.48502887765453295</c:v>
                </c:pt>
                <c:pt idx="354">
                  <c:v>0.35659315077869269</c:v>
                </c:pt>
                <c:pt idx="355">
                  <c:v>0.24777844191307186</c:v>
                </c:pt>
                <c:pt idx="356">
                  <c:v>0.15865381582184737</c:v>
                </c:pt>
                <c:pt idx="357">
                  <c:v>8.9275868661900848E-2</c:v>
                </c:pt>
                <c:pt idx="358">
                  <c:v>3.9688674865335741E-2</c:v>
                </c:pt>
                <c:pt idx="359">
                  <c:v>9.9237457636197693E-3</c:v>
                </c:pt>
                <c:pt idx="360">
                  <c:v>0</c:v>
                </c:pt>
                <c:pt idx="361">
                  <c:v>9.9237457636197693E-3</c:v>
                </c:pt>
                <c:pt idx="362">
                  <c:v>3.96886748653364E-2</c:v>
                </c:pt>
                <c:pt idx="363">
                  <c:v>8.9275868661900196E-2</c:v>
                </c:pt>
                <c:pt idx="364">
                  <c:v>0.15865381582184207</c:v>
                </c:pt>
                <c:pt idx="365">
                  <c:v>0.24777844191307119</c:v>
                </c:pt>
                <c:pt idx="366">
                  <c:v>0.35659315077868681</c:v>
                </c:pt>
                <c:pt idx="367">
                  <c:v>0.48502887765453884</c:v>
                </c:pt>
                <c:pt idx="368">
                  <c:v>0.63300415396842291</c:v>
                </c:pt>
                <c:pt idx="369">
                  <c:v>0.80042518374811389</c:v>
                </c:pt>
                <c:pt idx="370">
                  <c:v>0.9871859315518301</c:v>
                </c:pt>
                <c:pt idx="371">
                  <c:v>1.1931682218222575</c:v>
                </c:pt>
                <c:pt idx="372">
                  <c:v>1.418241849551984</c:v>
                </c:pt>
                <c:pt idx="373">
                  <c:v>1.6622647021358756</c:v>
                </c:pt>
                <c:pt idx="374">
                  <c:v>1.9250828922729084</c:v>
                </c:pt>
                <c:pt idx="375">
                  <c:v>2.2065309017679584</c:v>
                </c:pt>
                <c:pt idx="376">
                  <c:v>2.5064317360715931</c:v>
                </c:pt>
                <c:pt idx="377">
                  <c:v>2.8245970893838885</c:v>
                </c:pt>
                <c:pt idx="378">
                  <c:v>3.1608275201367229</c:v>
                </c:pt>
                <c:pt idx="379">
                  <c:v>3.5149126366568249</c:v>
                </c:pt>
                <c:pt idx="380">
                  <c:v>3.8866312928011983</c:v>
                </c:pt>
                <c:pt idx="381">
                  <c:v>4.27575179334473</c:v>
                </c:pt>
                <c:pt idx="382">
                  <c:v>4.6820321088896453</c:v>
                </c:pt>
                <c:pt idx="383">
                  <c:v>5.105220100055063</c:v>
                </c:pt>
                <c:pt idx="384">
                  <c:v>5.5450537506954163</c:v>
                </c:pt>
                <c:pt idx="385">
                  <c:v>6.0012614098857746</c:v>
                </c:pt>
                <c:pt idx="386">
                  <c:v>6.4735620424032669</c:v>
                </c:pt>
                <c:pt idx="387">
                  <c:v>6.9616654874233701</c:v>
                </c:pt>
                <c:pt idx="388">
                  <c:v>7.465272725141805</c:v>
                </c:pt>
                <c:pt idx="389">
                  <c:v>7.9840761510235243</c:v>
                </c:pt>
                <c:pt idx="390">
                  <c:v>8.51775985737196</c:v>
                </c:pt>
                <c:pt idx="391">
                  <c:v>9.0659999219042611</c:v>
                </c:pt>
                <c:pt idx="392">
                  <c:v>9.6284647030097865</c:v>
                </c:pt>
                <c:pt idx="393">
                  <c:v>10.20481514136279</c:v>
                </c:pt>
                <c:pt idx="394">
                  <c:v>10.794705067552673</c:v>
                </c:pt>
                <c:pt idx="395">
                  <c:v>11.397781515389678</c:v>
                </c:pt>
                <c:pt idx="396">
                  <c:v>12.013685040536668</c:v>
                </c:pt>
                <c:pt idx="397">
                  <c:v>12.64205004411323</c:v>
                </c:pt>
                <c:pt idx="398">
                  <c:v>13.282505100912488</c:v>
                </c:pt>
                <c:pt idx="399">
                  <c:v>13.934673291866254</c:v>
                </c:pt>
                <c:pt idx="400">
                  <c:v>14.598172540390618</c:v>
                </c:pt>
                <c:pt idx="401">
                  <c:v>15.272615952238819</c:v>
                </c:pt>
                <c:pt idx="402">
                  <c:v>15.957612158486297</c:v>
                </c:pt>
                <c:pt idx="403">
                  <c:v>16.652765661268628</c:v>
                </c:pt>
                <c:pt idx="404">
                  <c:v>17.357677181891638</c:v>
                </c:pt>
                <c:pt idx="405">
                  <c:v>18.071944010929709</c:v>
                </c:pt>
                <c:pt idx="406">
                  <c:v>18.795160359927582</c:v>
                </c:pt>
                <c:pt idx="407">
                  <c:v>19.526917714319577</c:v>
                </c:pt>
                <c:pt idx="408">
                  <c:v>20.26680518717896</c:v>
                </c:pt>
                <c:pt idx="409">
                  <c:v>21.014409873410944</c:v>
                </c:pt>
                <c:pt idx="410">
                  <c:v>21.769317204001652</c:v>
                </c:pt>
                <c:pt idx="411">
                  <c:v>22.531111299937411</c:v>
                </c:pt>
                <c:pt idx="412">
                  <c:v>23.299375325408665</c:v>
                </c:pt>
                <c:pt idx="413">
                  <c:v>24.073691839915661</c:v>
                </c:pt>
                <c:pt idx="414">
                  <c:v>24.853643148893521</c:v>
                </c:pt>
                <c:pt idx="415">
                  <c:v>25.63881165247826</c:v>
                </c:pt>
                <c:pt idx="416">
                  <c:v>26.428780192037362</c:v>
                </c:pt>
                <c:pt idx="417">
                  <c:v>27.223132394092012</c:v>
                </c:pt>
                <c:pt idx="418">
                  <c:v>28.021453011262562</c:v>
                </c:pt>
                <c:pt idx="419">
                  <c:v>28.823328259871737</c:v>
                </c:pt>
                <c:pt idx="420">
                  <c:v>29.628346153846167</c:v>
                </c:pt>
                <c:pt idx="421">
                  <c:v>30.436096834560814</c:v>
                </c:pt>
                <c:pt idx="422">
                  <c:v>31.246172896277535</c:v>
                </c:pt>
                <c:pt idx="423">
                  <c:v>32.05816970683329</c:v>
                </c:pt>
                <c:pt idx="424">
                  <c:v>32.87168572324169</c:v>
                </c:pt>
                <c:pt idx="425">
                  <c:v>33.686322801876905</c:v>
                </c:pt>
                <c:pt idx="426">
                  <c:v>34.501686502916563</c:v>
                </c:pt>
                <c:pt idx="427">
                  <c:v>35.317386388728231</c:v>
                </c:pt>
                <c:pt idx="428">
                  <c:v>36.133036315890706</c:v>
                </c:pt>
                <c:pt idx="429">
                  <c:v>36.948254720550864</c:v>
                </c:pt>
                <c:pt idx="430">
                  <c:v>37.762664896824319</c:v>
                </c:pt>
                <c:pt idx="431">
                  <c:v>38.575895267958224</c:v>
                </c:pt>
                <c:pt idx="432">
                  <c:v>39.387579649982101</c:v>
                </c:pt>
                <c:pt idx="433">
                  <c:v>40.197357507583789</c:v>
                </c:pt>
                <c:pt idx="434">
                  <c:v>41.00487420195649</c:v>
                </c:pt>
                <c:pt idx="435">
                  <c:v>41.809781230373048</c:v>
                </c:pt>
                <c:pt idx="436">
                  <c:v>42.611736457254764</c:v>
                </c:pt>
                <c:pt idx="437">
                  <c:v>43.410404336511526</c:v>
                </c:pt>
                <c:pt idx="438">
                  <c:v>44.205456124942046</c:v>
                </c:pt>
                <c:pt idx="439">
                  <c:v>44.996570086493413</c:v>
                </c:pt>
                <c:pt idx="440">
                  <c:v>45.783431687191495</c:v>
                </c:pt>
                <c:pt idx="441">
                  <c:v>46.565733780563839</c:v>
                </c:pt>
                <c:pt idx="442">
                  <c:v>47.34317678339012</c:v>
                </c:pt>
                <c:pt idx="443">
                  <c:v>48.115468841626196</c:v>
                </c:pt>
                <c:pt idx="444">
                  <c:v>48.88232598636008</c:v>
                </c:pt>
                <c:pt idx="445">
                  <c:v>49.643472279671229</c:v>
                </c:pt>
                <c:pt idx="446">
                  <c:v>50.398639950275566</c:v>
                </c:pt>
                <c:pt idx="447">
                  <c:v>51.147569518852791</c:v>
                </c:pt>
                <c:pt idx="448">
                  <c:v>51.890009912963855</c:v>
                </c:pt>
                <c:pt idx="449">
                  <c:v>52.625718571480718</c:v>
                </c:pt>
                <c:pt idx="450">
                  <c:v>53.354461538461521</c:v>
                </c:pt>
                <c:pt idx="451">
                  <c:v>54.076013546418963</c:v>
                </c:pt>
                <c:pt idx="452">
                  <c:v>54.790158088941695</c:v>
                </c:pt>
                <c:pt idx="453">
                  <c:v>55.496687482641406</c:v>
                </c:pt>
                <c:pt idx="454">
                  <c:v>56.195402918412391</c:v>
                </c:pt>
                <c:pt idx="455">
                  <c:v>56.886114502001618</c:v>
                </c:pt>
                <c:pt idx="456">
                  <c:v>57.568641283902096</c:v>
                </c:pt>
                <c:pt idx="457">
                  <c:v>58.242811278593948</c:v>
                </c:pt>
                <c:pt idx="458">
                  <c:v>58.908461473171577</c:v>
                </c:pt>
                <c:pt idx="459">
                  <c:v>59.565437825407059</c:v>
                </c:pt>
                <c:pt idx="460">
                  <c:v>60.213595251313393</c:v>
                </c:pt>
                <c:pt idx="461">
                  <c:v>60.852797602284291</c:v>
                </c:pt>
                <c:pt idx="462">
                  <c:v>61.482917631897799</c:v>
                </c:pt>
                <c:pt idx="463">
                  <c:v>62.103836952486716</c:v>
                </c:pt>
                <c:pt idx="464">
                  <c:v>62.71544598158718</c:v>
                </c:pt>
                <c:pt idx="465">
                  <c:v>63.317643878392502</c:v>
                </c:pt>
                <c:pt idx="466">
                  <c:v>63.910338470349117</c:v>
                </c:pt>
                <c:pt idx="467">
                  <c:v>64.4934461700432</c:v>
                </c:pt>
                <c:pt idx="468">
                  <c:v>65.066891882540219</c:v>
                </c:pt>
                <c:pt idx="469">
                  <c:v>65.630608903347948</c:v>
                </c:pt>
                <c:pt idx="470">
                  <c:v>66.184538807187351</c:v>
                </c:pt>
                <c:pt idx="471">
                  <c:v>66.728631327765299</c:v>
                </c:pt>
                <c:pt idx="472">
                  <c:v>67.262844228753025</c:v>
                </c:pt>
                <c:pt idx="473">
                  <c:v>67.78714316618688</c:v>
                </c:pt>
                <c:pt idx="474">
                  <c:v>68.301501542515567</c:v>
                </c:pt>
                <c:pt idx="475">
                  <c:v>68.805900352528994</c:v>
                </c:pt>
                <c:pt idx="476">
                  <c:v>69.300328021414046</c:v>
                </c:pt>
                <c:pt idx="477">
                  <c:v>69.784780235189658</c:v>
                </c:pt>
                <c:pt idx="478">
                  <c:v>70.259259763785039</c:v>
                </c:pt>
                <c:pt idx="479">
                  <c:v>70.723776277031419</c:v>
                </c:pt>
                <c:pt idx="480">
                  <c:v>71.178346153846121</c:v>
                </c:pt>
                <c:pt idx="481">
                  <c:v>71.622992284897251</c:v>
                </c:pt>
                <c:pt idx="482">
                  <c:v>72.057743869041914</c:v>
                </c:pt>
                <c:pt idx="483">
                  <c:v>72.482636203840741</c:v>
                </c:pt>
                <c:pt idx="484">
                  <c:v>72.897710470456417</c:v>
                </c:pt>
                <c:pt idx="485">
                  <c:v>73.303013513250178</c:v>
                </c:pt>
                <c:pt idx="486">
                  <c:v>73.698597614398039</c:v>
                </c:pt>
                <c:pt idx="487">
                  <c:v>74.084520263850877</c:v>
                </c:pt>
                <c:pt idx="488">
                  <c:v>74.460843924970831</c:v>
                </c:pt>
                <c:pt idx="489">
                  <c:v>74.827635796178882</c:v>
                </c:pt>
                <c:pt idx="490">
                  <c:v>75.184967568953084</c:v>
                </c:pt>
                <c:pt idx="491">
                  <c:v>75.532915182522089</c:v>
                </c:pt>
                <c:pt idx="492">
                  <c:v>75.871558575600076</c:v>
                </c:pt>
                <c:pt idx="493">
                  <c:v>76.200981435513171</c:v>
                </c:pt>
                <c:pt idx="494">
                  <c:v>76.52127094507027</c:v>
                </c:pt>
                <c:pt idx="495">
                  <c:v>76.83251752753182</c:v>
                </c:pt>
                <c:pt idx="496">
                  <c:v>77.134814590033542</c:v>
                </c:pt>
                <c:pt idx="497">
                  <c:v>77.428258265821682</c:v>
                </c:pt>
                <c:pt idx="498">
                  <c:v>77.712947155657716</c:v>
                </c:pt>
                <c:pt idx="499">
                  <c:v>77.98898206875117</c:v>
                </c:pt>
                <c:pt idx="500">
                  <c:v>78.256465763577694</c:v>
                </c:pt>
                <c:pt idx="501">
                  <c:v>78.515502688940515</c:v>
                </c:pt>
                <c:pt idx="502">
                  <c:v>78.766198725631071</c:v>
                </c:pt>
                <c:pt idx="503">
                  <c:v>79.008660929043273</c:v>
                </c:pt>
                <c:pt idx="504">
                  <c:v>79.242997273094801</c:v>
                </c:pt>
                <c:pt idx="505">
                  <c:v>79.469316395804896</c:v>
                </c:pt>
                <c:pt idx="506">
                  <c:v>79.687727346876628</c:v>
                </c:pt>
                <c:pt idx="507">
                  <c:v>79.898339337627519</c:v>
                </c:pt>
                <c:pt idx="508">
                  <c:v>80.101261493608803</c:v>
                </c:pt>
                <c:pt idx="509">
                  <c:v>80.296602610249778</c:v>
                </c:pt>
                <c:pt idx="510">
                  <c:v>80.484470911858807</c:v>
                </c:pt>
                <c:pt idx="511">
                  <c:v>80.664973814307302</c:v>
                </c:pt>
                <c:pt idx="512">
                  <c:v>80.83821769171864</c:v>
                </c:pt>
                <c:pt idx="513">
                  <c:v>81.00430764747675</c:v>
                </c:pt>
                <c:pt idx="514">
                  <c:v>81.163347289864035</c:v>
                </c:pt>
                <c:pt idx="515">
                  <c:v>81.315438512631388</c:v>
                </c:pt>
                <c:pt idx="516">
                  <c:v>81.460681280795527</c:v>
                </c:pt>
                <c:pt idx="517">
                  <c:v>81.599173421952855</c:v>
                </c:pt>
                <c:pt idx="518">
                  <c:v>81.731010423389677</c:v>
                </c:pt>
                <c:pt idx="519">
                  <c:v>81.856285235262192</c:v>
                </c:pt>
                <c:pt idx="520">
                  <c:v>81.975088080110183</c:v>
                </c:pt>
                <c:pt idx="521">
                  <c:v>82.087506268960055</c:v>
                </c:pt>
                <c:pt idx="522">
                  <c:v>82.193624024263983</c:v>
                </c:pt>
                <c:pt idx="523">
                  <c:v>82.293522309912134</c:v>
                </c:pt>
                <c:pt idx="524">
                  <c:v>82.387278668545875</c:v>
                </c:pt>
                <c:pt idx="525">
                  <c:v>82.474967066389539</c:v>
                </c:pt>
                <c:pt idx="526">
                  <c:v>82.556657745808224</c:v>
                </c:pt>
                <c:pt idx="527">
                  <c:v>82.632417085788916</c:v>
                </c:pt>
                <c:pt idx="528">
                  <c:v>82.702307470531224</c:v>
                </c:pt>
                <c:pt idx="529">
                  <c:v>82.766387166323128</c:v>
                </c:pt>
                <c:pt idx="530">
                  <c:v>82.824710206866314</c:v>
                </c:pt>
                <c:pt idx="531">
                  <c:v>82.877326287204056</c:v>
                </c:pt>
                <c:pt idx="532">
                  <c:v>82.924280666392903</c:v>
                </c:pt>
                <c:pt idx="533">
                  <c:v>82.965614079048393</c:v>
                </c:pt>
                <c:pt idx="534">
                  <c:v>83.001362655882204</c:v>
                </c:pt>
                <c:pt idx="535">
                  <c:v>83.031557853337119</c:v>
                </c:pt>
                <c:pt idx="536">
                  <c:v>83.056226392413251</c:v>
                </c:pt>
                <c:pt idx="537">
                  <c:v>83.075390206766969</c:v>
                </c:pt>
                <c:pt idx="538">
                  <c:v>83.089066400152191</c:v>
                </c:pt>
                <c:pt idx="539">
                  <c:v>83.097267213259727</c:v>
                </c:pt>
                <c:pt idx="540">
                  <c:v>83.1</c:v>
                </c:pt>
                <c:pt idx="541">
                  <c:v>83.097267213259727</c:v>
                </c:pt>
                <c:pt idx="542">
                  <c:v>83.089066400152191</c:v>
                </c:pt>
                <c:pt idx="543">
                  <c:v>83.075390206766969</c:v>
                </c:pt>
                <c:pt idx="544">
                  <c:v>83.056226392413237</c:v>
                </c:pt>
                <c:pt idx="545">
                  <c:v>83.031557853337119</c:v>
                </c:pt>
                <c:pt idx="546">
                  <c:v>83.001362655882204</c:v>
                </c:pt>
                <c:pt idx="547">
                  <c:v>82.965614079048393</c:v>
                </c:pt>
                <c:pt idx="548">
                  <c:v>82.924280666392917</c:v>
                </c:pt>
                <c:pt idx="549">
                  <c:v>82.87732628720407</c:v>
                </c:pt>
                <c:pt idx="550">
                  <c:v>82.824710206866314</c:v>
                </c:pt>
                <c:pt idx="551">
                  <c:v>82.766387166323113</c:v>
                </c:pt>
                <c:pt idx="552">
                  <c:v>82.702307470531224</c:v>
                </c:pt>
                <c:pt idx="553">
                  <c:v>82.632417085788916</c:v>
                </c:pt>
                <c:pt idx="554">
                  <c:v>82.556657745808209</c:v>
                </c:pt>
                <c:pt idx="555">
                  <c:v>82.474967066389539</c:v>
                </c:pt>
                <c:pt idx="556">
                  <c:v>82.387278668545889</c:v>
                </c:pt>
                <c:pt idx="557">
                  <c:v>82.293522309912134</c:v>
                </c:pt>
                <c:pt idx="558">
                  <c:v>82.193624024263997</c:v>
                </c:pt>
                <c:pt idx="559">
                  <c:v>82.087506268960055</c:v>
                </c:pt>
                <c:pt idx="560">
                  <c:v>81.975088080110183</c:v>
                </c:pt>
                <c:pt idx="561">
                  <c:v>81.856285235262192</c:v>
                </c:pt>
                <c:pt idx="562">
                  <c:v>81.731010423389662</c:v>
                </c:pt>
                <c:pt idx="563">
                  <c:v>81.599173421952869</c:v>
                </c:pt>
                <c:pt idx="564">
                  <c:v>81.460681280795541</c:v>
                </c:pt>
                <c:pt idx="565">
                  <c:v>81.315438512631388</c:v>
                </c:pt>
                <c:pt idx="566">
                  <c:v>81.163347289864035</c:v>
                </c:pt>
                <c:pt idx="567">
                  <c:v>81.00430764747675</c:v>
                </c:pt>
                <c:pt idx="568">
                  <c:v>80.838217691718654</c:v>
                </c:pt>
                <c:pt idx="569">
                  <c:v>80.664973814307302</c:v>
                </c:pt>
                <c:pt idx="570">
                  <c:v>80.484470911858821</c:v>
                </c:pt>
                <c:pt idx="571">
                  <c:v>80.296602610249806</c:v>
                </c:pt>
                <c:pt idx="572">
                  <c:v>80.101261493608789</c:v>
                </c:pt>
                <c:pt idx="573">
                  <c:v>79.898339337627519</c:v>
                </c:pt>
                <c:pt idx="574">
                  <c:v>79.687727346876628</c:v>
                </c:pt>
                <c:pt idx="575">
                  <c:v>79.469316395804881</c:v>
                </c:pt>
                <c:pt idx="576">
                  <c:v>79.242997273094815</c:v>
                </c:pt>
                <c:pt idx="577">
                  <c:v>79.008660929043273</c:v>
                </c:pt>
                <c:pt idx="578">
                  <c:v>78.766198725631071</c:v>
                </c:pt>
                <c:pt idx="579">
                  <c:v>78.515502688940529</c:v>
                </c:pt>
                <c:pt idx="580">
                  <c:v>78.25646576357768</c:v>
                </c:pt>
                <c:pt idx="581">
                  <c:v>77.988982068751184</c:v>
                </c:pt>
                <c:pt idx="582">
                  <c:v>77.712947155657744</c:v>
                </c:pt>
                <c:pt idx="583">
                  <c:v>77.428258265821697</c:v>
                </c:pt>
                <c:pt idx="584">
                  <c:v>77.134814590033557</c:v>
                </c:pt>
                <c:pt idx="585">
                  <c:v>76.832517527531792</c:v>
                </c:pt>
                <c:pt idx="586">
                  <c:v>76.52127094507027</c:v>
                </c:pt>
                <c:pt idx="587">
                  <c:v>76.200981435513185</c:v>
                </c:pt>
                <c:pt idx="588">
                  <c:v>75.871558575600091</c:v>
                </c:pt>
                <c:pt idx="589">
                  <c:v>75.532915182522103</c:v>
                </c:pt>
                <c:pt idx="590">
                  <c:v>75.184967568953084</c:v>
                </c:pt>
                <c:pt idx="591">
                  <c:v>74.827635796178896</c:v>
                </c:pt>
                <c:pt idx="592">
                  <c:v>74.46084392497086</c:v>
                </c:pt>
                <c:pt idx="593">
                  <c:v>74.084520263850848</c:v>
                </c:pt>
                <c:pt idx="594">
                  <c:v>73.698597614398054</c:v>
                </c:pt>
                <c:pt idx="595">
                  <c:v>73.303013513250193</c:v>
                </c:pt>
                <c:pt idx="596">
                  <c:v>72.897710470456431</c:v>
                </c:pt>
                <c:pt idx="597">
                  <c:v>72.482636203840769</c:v>
                </c:pt>
                <c:pt idx="598">
                  <c:v>72.057743869041886</c:v>
                </c:pt>
                <c:pt idx="599">
                  <c:v>71.622992284897279</c:v>
                </c:pt>
                <c:pt idx="600">
                  <c:v>71.178346153846149</c:v>
                </c:pt>
                <c:pt idx="601">
                  <c:v>70.723776277031448</c:v>
                </c:pt>
                <c:pt idx="602">
                  <c:v>70.259259763785067</c:v>
                </c:pt>
                <c:pt idx="603">
                  <c:v>69.784780235189615</c:v>
                </c:pt>
                <c:pt idx="604">
                  <c:v>69.300328021414046</c:v>
                </c:pt>
                <c:pt idx="605">
                  <c:v>68.805900352529008</c:v>
                </c:pt>
                <c:pt idx="606">
                  <c:v>68.301501542515581</c:v>
                </c:pt>
                <c:pt idx="607">
                  <c:v>67.787143166186894</c:v>
                </c:pt>
                <c:pt idx="608">
                  <c:v>67.262844228753011</c:v>
                </c:pt>
                <c:pt idx="609">
                  <c:v>66.728631327765314</c:v>
                </c:pt>
                <c:pt idx="610">
                  <c:v>66.18453880718738</c:v>
                </c:pt>
                <c:pt idx="611">
                  <c:v>65.63060890334792</c:v>
                </c:pt>
                <c:pt idx="612">
                  <c:v>65.066891882540261</c:v>
                </c:pt>
                <c:pt idx="613">
                  <c:v>64.493446170043228</c:v>
                </c:pt>
                <c:pt idx="614">
                  <c:v>63.910338470349132</c:v>
                </c:pt>
                <c:pt idx="615">
                  <c:v>63.317643878392531</c:v>
                </c:pt>
                <c:pt idx="616">
                  <c:v>62.715445981587138</c:v>
                </c:pt>
                <c:pt idx="617">
                  <c:v>62.103836952486745</c:v>
                </c:pt>
                <c:pt idx="618">
                  <c:v>61.48291763189782</c:v>
                </c:pt>
                <c:pt idx="619">
                  <c:v>60.852797602284312</c:v>
                </c:pt>
                <c:pt idx="620">
                  <c:v>60.213595251313414</c:v>
                </c:pt>
                <c:pt idx="621">
                  <c:v>59.565437825407017</c:v>
                </c:pt>
                <c:pt idx="622">
                  <c:v>58.908461473171606</c:v>
                </c:pt>
                <c:pt idx="623">
                  <c:v>58.24281127859394</c:v>
                </c:pt>
                <c:pt idx="624">
                  <c:v>57.568641283902124</c:v>
                </c:pt>
                <c:pt idx="625">
                  <c:v>56.886114502001647</c:v>
                </c:pt>
                <c:pt idx="626">
                  <c:v>56.195402918412384</c:v>
                </c:pt>
                <c:pt idx="627">
                  <c:v>55.496687482641441</c:v>
                </c:pt>
                <c:pt idx="628">
                  <c:v>54.790158088941681</c:v>
                </c:pt>
                <c:pt idx="629">
                  <c:v>54.076013546418963</c:v>
                </c:pt>
                <c:pt idx="630">
                  <c:v>53.354461538461557</c:v>
                </c:pt>
                <c:pt idx="631">
                  <c:v>52.625718571480718</c:v>
                </c:pt>
                <c:pt idx="632">
                  <c:v>51.89000991296389</c:v>
                </c:pt>
                <c:pt idx="633">
                  <c:v>51.147569518852777</c:v>
                </c:pt>
                <c:pt idx="634">
                  <c:v>50.398639950275559</c:v>
                </c:pt>
                <c:pt idx="635">
                  <c:v>49.643472279671258</c:v>
                </c:pt>
                <c:pt idx="636">
                  <c:v>48.882325986360073</c:v>
                </c:pt>
                <c:pt idx="637">
                  <c:v>48.115468841626225</c:v>
                </c:pt>
                <c:pt idx="638">
                  <c:v>47.343176783390149</c:v>
                </c:pt>
                <c:pt idx="639">
                  <c:v>46.565733780563832</c:v>
                </c:pt>
                <c:pt idx="640">
                  <c:v>45.783431687191531</c:v>
                </c:pt>
                <c:pt idx="641">
                  <c:v>44.996570086493406</c:v>
                </c:pt>
                <c:pt idx="642">
                  <c:v>44.205456124942074</c:v>
                </c:pt>
                <c:pt idx="643">
                  <c:v>43.410404336511554</c:v>
                </c:pt>
                <c:pt idx="644">
                  <c:v>42.611736457254757</c:v>
                </c:pt>
                <c:pt idx="645">
                  <c:v>41.809781230373076</c:v>
                </c:pt>
                <c:pt idx="646">
                  <c:v>41.004874201956483</c:v>
                </c:pt>
                <c:pt idx="647">
                  <c:v>40.197357507583781</c:v>
                </c:pt>
                <c:pt idx="648">
                  <c:v>39.387579649982129</c:v>
                </c:pt>
                <c:pt idx="649">
                  <c:v>38.575895267958217</c:v>
                </c:pt>
                <c:pt idx="650">
                  <c:v>37.762664896824347</c:v>
                </c:pt>
                <c:pt idx="651">
                  <c:v>36.94825472055085</c:v>
                </c:pt>
                <c:pt idx="652">
                  <c:v>36.133036315890706</c:v>
                </c:pt>
                <c:pt idx="653">
                  <c:v>35.317386388728266</c:v>
                </c:pt>
                <c:pt idx="654">
                  <c:v>34.501686502916556</c:v>
                </c:pt>
                <c:pt idx="655">
                  <c:v>33.686322801876941</c:v>
                </c:pt>
                <c:pt idx="656">
                  <c:v>32.871685723241718</c:v>
                </c:pt>
                <c:pt idx="657">
                  <c:v>32.058169706833283</c:v>
                </c:pt>
                <c:pt idx="658">
                  <c:v>31.246172896277567</c:v>
                </c:pt>
                <c:pt idx="659">
                  <c:v>30.436096834560814</c:v>
                </c:pt>
                <c:pt idx="660">
                  <c:v>29.628346153846195</c:v>
                </c:pt>
                <c:pt idx="661">
                  <c:v>28.823328259871769</c:v>
                </c:pt>
                <c:pt idx="662">
                  <c:v>28.021453011262558</c:v>
                </c:pt>
                <c:pt idx="663">
                  <c:v>27.223132394092048</c:v>
                </c:pt>
                <c:pt idx="664">
                  <c:v>26.428780192037351</c:v>
                </c:pt>
                <c:pt idx="665">
                  <c:v>25.638811652478253</c:v>
                </c:pt>
                <c:pt idx="666">
                  <c:v>24.853643148893553</c:v>
                </c:pt>
                <c:pt idx="667">
                  <c:v>24.073691839915654</c:v>
                </c:pt>
                <c:pt idx="668">
                  <c:v>23.299375325408697</c:v>
                </c:pt>
                <c:pt idx="669">
                  <c:v>22.531111299937404</c:v>
                </c:pt>
                <c:pt idx="670">
                  <c:v>21.769317204001645</c:v>
                </c:pt>
                <c:pt idx="671">
                  <c:v>21.014409873410973</c:v>
                </c:pt>
                <c:pt idx="672">
                  <c:v>20.266805187178957</c:v>
                </c:pt>
                <c:pt idx="673">
                  <c:v>19.526917714319609</c:v>
                </c:pt>
                <c:pt idx="674">
                  <c:v>18.795160359927607</c:v>
                </c:pt>
                <c:pt idx="675">
                  <c:v>18.071944010929702</c:v>
                </c:pt>
                <c:pt idx="676">
                  <c:v>17.35767718189167</c:v>
                </c:pt>
                <c:pt idx="677">
                  <c:v>16.652765661268617</c:v>
                </c:pt>
                <c:pt idx="678">
                  <c:v>15.957612158486324</c:v>
                </c:pt>
                <c:pt idx="679">
                  <c:v>15.272615952238844</c:v>
                </c:pt>
                <c:pt idx="680">
                  <c:v>14.59817254039061</c:v>
                </c:pt>
                <c:pt idx="681">
                  <c:v>13.934673291866286</c:v>
                </c:pt>
                <c:pt idx="682">
                  <c:v>13.282505100912481</c:v>
                </c:pt>
                <c:pt idx="683">
                  <c:v>12.642050044113223</c:v>
                </c:pt>
                <c:pt idx="684">
                  <c:v>12.013685040536693</c:v>
                </c:pt>
                <c:pt idx="685">
                  <c:v>11.397781515389672</c:v>
                </c:pt>
                <c:pt idx="686">
                  <c:v>10.7947050675527</c:v>
                </c:pt>
                <c:pt idx="687">
                  <c:v>10.204815141362783</c:v>
                </c:pt>
                <c:pt idx="688">
                  <c:v>9.6284647030097794</c:v>
                </c:pt>
                <c:pt idx="689">
                  <c:v>9.0659999219042806</c:v>
                </c:pt>
                <c:pt idx="690">
                  <c:v>8.5177598573719528</c:v>
                </c:pt>
                <c:pt idx="691">
                  <c:v>7.9840761510235509</c:v>
                </c:pt>
                <c:pt idx="692">
                  <c:v>7.4652727251418298</c:v>
                </c:pt>
                <c:pt idx="693">
                  <c:v>6.9616654874233692</c:v>
                </c:pt>
                <c:pt idx="694">
                  <c:v>6.4735620424032883</c:v>
                </c:pt>
                <c:pt idx="695">
                  <c:v>6.0012614098857728</c:v>
                </c:pt>
                <c:pt idx="696">
                  <c:v>5.5450537506954358</c:v>
                </c:pt>
                <c:pt idx="697">
                  <c:v>5.1052201000550834</c:v>
                </c:pt>
                <c:pt idx="698">
                  <c:v>4.6820321088896391</c:v>
                </c:pt>
                <c:pt idx="699">
                  <c:v>4.2757517933447451</c:v>
                </c:pt>
                <c:pt idx="700">
                  <c:v>3.886631292801197</c:v>
                </c:pt>
                <c:pt idx="701">
                  <c:v>3.514912636656824</c:v>
                </c:pt>
                <c:pt idx="702">
                  <c:v>3.1608275201367366</c:v>
                </c:pt>
                <c:pt idx="703">
                  <c:v>2.8245970893838868</c:v>
                </c:pt>
                <c:pt idx="704">
                  <c:v>2.506431736071602</c:v>
                </c:pt>
                <c:pt idx="705">
                  <c:v>2.2065309017679713</c:v>
                </c:pt>
                <c:pt idx="706">
                  <c:v>1.9250828922729077</c:v>
                </c:pt>
                <c:pt idx="707">
                  <c:v>1.6622647021358841</c:v>
                </c:pt>
                <c:pt idx="708">
                  <c:v>1.4182418495519789</c:v>
                </c:pt>
                <c:pt idx="709">
                  <c:v>1.1931682218222652</c:v>
                </c:pt>
                <c:pt idx="710">
                  <c:v>0.98718593155183743</c:v>
                </c:pt>
                <c:pt idx="711">
                  <c:v>0.80042518374811322</c:v>
                </c:pt>
                <c:pt idx="712">
                  <c:v>0.63300415396843013</c:v>
                </c:pt>
                <c:pt idx="713">
                  <c:v>0.48502887765453817</c:v>
                </c:pt>
                <c:pt idx="714">
                  <c:v>0.35659315077869991</c:v>
                </c:pt>
                <c:pt idx="715">
                  <c:v>0.24777844191307252</c:v>
                </c:pt>
                <c:pt idx="716">
                  <c:v>0.15865381582184207</c:v>
                </c:pt>
                <c:pt idx="717">
                  <c:v>8.9275868661900848E-2</c:v>
                </c:pt>
                <c:pt idx="718">
                  <c:v>3.96886748653364E-2</c:v>
                </c:pt>
                <c:pt idx="719">
                  <c:v>9.9237457636197693E-3</c:v>
                </c:pt>
                <c:pt idx="720">
                  <c:v>0</c:v>
                </c:pt>
              </c:numCache>
            </c:numRef>
          </c:val>
          <c:smooth val="0"/>
          <c:extLst>
            <c:ext xmlns:c16="http://schemas.microsoft.com/office/drawing/2014/chart" uri="{C3380CC4-5D6E-409C-BE32-E72D297353CC}">
              <c16:uniqueId val="{00000000-6CAC-4E0C-9551-7384B510A8D4}"/>
            </c:ext>
          </c:extLst>
        </c:ser>
        <c:dLbls>
          <c:showLegendKey val="0"/>
          <c:showVal val="0"/>
          <c:showCatName val="0"/>
          <c:showSerName val="0"/>
          <c:showPercent val="0"/>
          <c:showBubbleSize val="0"/>
        </c:dLbls>
        <c:smooth val="0"/>
        <c:axId val="416915424"/>
        <c:axId val="416900544"/>
      </c:lineChart>
      <c:catAx>
        <c:axId val="416915424"/>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a:t>Crank Angle (°)</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endParaRPr lang="en-GB"/>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00544"/>
        <c:crosses val="autoZero"/>
        <c:auto val="1"/>
        <c:lblAlgn val="ctr"/>
        <c:lblOffset val="100"/>
        <c:noMultiLvlLbl val="0"/>
      </c:catAx>
      <c:valAx>
        <c:axId val="4169005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Piston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154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Piston velocity vs crank angle at 7250 rpm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tx>
            <c:strRef>
              <c:f>'Piston Position Vs Crank angle'!$D$1</c:f>
              <c:strCache>
                <c:ptCount val="1"/>
                <c:pt idx="0">
                  <c:v>velocity (m/s)</c:v>
                </c:pt>
              </c:strCache>
            </c:strRef>
          </c:tx>
          <c:spPr>
            <a:ln w="19050" cap="rnd">
              <a:noFill/>
              <a:round/>
            </a:ln>
            <a:effectLst/>
          </c:spPr>
          <c:marker>
            <c:symbol val="circle"/>
            <c:size val="5"/>
            <c:spPr>
              <a:solidFill>
                <a:schemeClr val="accent1"/>
              </a:solidFill>
              <a:ln w="9525">
                <a:solidFill>
                  <a:schemeClr val="accent1"/>
                </a:solidFill>
              </a:ln>
              <a:effectLst/>
            </c:spPr>
          </c:marker>
          <c:xVal>
            <c:numRef>
              <c:f>'Piston Position Vs Crank angle'!$A$2:$A$722</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'Piston Position Vs Crank angle'!$D$2:$D$722</c:f>
              <c:numCache>
                <c:formatCode>General</c:formatCode>
                <c:ptCount val="721"/>
                <c:pt idx="0">
                  <c:v>0</c:v>
                </c:pt>
                <c:pt idx="1">
                  <c:v>0.86322867832106664</c:v>
                </c:pt>
                <c:pt idx="2">
                  <c:v>1.7259086730375992</c:v>
                </c:pt>
                <c:pt idx="3">
                  <c:v>2.5874918158040989</c:v>
                </c:pt>
                <c:pt idx="4">
                  <c:v>3.4474309682129838</c:v>
                </c:pt>
                <c:pt idx="5">
                  <c:v>4.3051805353113997</c:v>
                </c:pt>
                <c:pt idx="6">
                  <c:v>5.1601969773768923</c:v>
                </c:pt>
                <c:pt idx="7">
                  <c:v>6.0119393193766326</c:v>
                </c:pt>
                <c:pt idx="8">
                  <c:v>6.8598696575352989</c:v>
                </c:pt>
                <c:pt idx="9">
                  <c:v>7.7034536624392356</c:v>
                </c:pt>
                <c:pt idx="10">
                  <c:v>8.5421610781124659</c:v>
                </c:pt>
                <c:pt idx="11">
                  <c:v>9.3754662165031188</c:v>
                </c:pt>
                <c:pt idx="12">
                  <c:v>10.202848446821344</c:v>
                </c:pt>
                <c:pt idx="13">
                  <c:v>11.023792679180344</c:v>
                </c:pt>
                <c:pt idx="14">
                  <c:v>11.837789841997935</c:v>
                </c:pt>
                <c:pt idx="15">
                  <c:v>12.644337352621136</c:v>
                </c:pt>
                <c:pt idx="16">
                  <c:v>13.442939580646442</c:v>
                </c:pt>
                <c:pt idx="17">
                  <c:v>14.233108303416813</c:v>
                </c:pt>
                <c:pt idx="18">
                  <c:v>15.014363153186441</c:v>
                </c:pt>
                <c:pt idx="19">
                  <c:v>15.786232055452071</c:v>
                </c:pt>
                <c:pt idx="20">
                  <c:v>16.548251657961742</c:v>
                </c:pt>
                <c:pt idx="21">
                  <c:v>17.299967749923887</c:v>
                </c:pt>
                <c:pt idx="22">
                  <c:v>18.040935670949914</c:v>
                </c:pt>
                <c:pt idx="23">
                  <c:v>18.770720709275309</c:v>
                </c:pt>
                <c:pt idx="24">
                  <c:v>19.488898488817764</c:v>
                </c:pt>
                <c:pt idx="25">
                  <c:v>20.195055344645965</c:v>
                </c:pt>
                <c:pt idx="26">
                  <c:v>20.888788686442894</c:v>
                </c:pt>
                <c:pt idx="27">
                  <c:v>21.56970734956349</c:v>
                </c:pt>
                <c:pt idx="28">
                  <c:v>22.23743193330316</c:v>
                </c:pt>
                <c:pt idx="29">
                  <c:v>22.891595126005445</c:v>
                </c:pt>
                <c:pt idx="30">
                  <c:v>23.531842016656064</c:v>
                </c:pt>
                <c:pt idx="31">
                  <c:v>24.157830392623111</c:v>
                </c:pt>
                <c:pt idx="32">
                  <c:v>24.769231023222734</c:v>
                </c:pt>
                <c:pt idx="33">
                  <c:v>25.365727928807516</c:v>
                </c:pt>
                <c:pt idx="34">
                  <c:v>25.947018635085083</c:v>
                </c:pt>
                <c:pt idx="35">
                  <c:v>26.51281441240204</c:v>
                </c:pt>
                <c:pt idx="36">
                  <c:v>27.062840499737682</c:v>
                </c:pt>
                <c:pt idx="37">
                  <c:v>27.596836313173771</c:v>
                </c:pt>
                <c:pt idx="38">
                  <c:v>28.114555638627813</c:v>
                </c:pt>
                <c:pt idx="39">
                  <c:v>28.615766808649592</c:v>
                </c:pt>
                <c:pt idx="40">
                  <c:v>29.100252863103609</c:v>
                </c:pt>
                <c:pt idx="41">
                  <c:v>29.567811693580648</c:v>
                </c:pt>
                <c:pt idx="42">
                  <c:v>30.018256171397908</c:v>
                </c:pt>
                <c:pt idx="43">
                  <c:v>30.451414259066446</c:v>
                </c:pt>
                <c:pt idx="44">
                  <c:v>30.867129105128743</c:v>
                </c:pt>
                <c:pt idx="45">
                  <c:v>31.26525912228216</c:v>
                </c:pt>
                <c:pt idx="46">
                  <c:v>31.645678048729476</c:v>
                </c:pt>
                <c:pt idx="47">
                  <c:v>32.008274992717084</c:v>
                </c:pt>
                <c:pt idx="48">
                  <c:v>32.352954460237392</c:v>
                </c:pt>
                <c:pt idx="49">
                  <c:v>32.679636365893778</c:v>
                </c:pt>
                <c:pt idx="50">
                  <c:v>32.988256026950189</c:v>
                </c:pt>
                <c:pt idx="51">
                  <c:v>33.278764140602142</c:v>
                </c:pt>
                <c:pt idx="52">
                  <c:v>33.551126744527316</c:v>
                </c:pt>
                <c:pt idx="53">
                  <c:v>33.805325160796016</c:v>
                </c:pt>
                <c:pt idx="54">
                  <c:v>34.041355923236928</c:v>
                </c:pt>
                <c:pt idx="55">
                  <c:v>34.259230688378061</c:v>
                </c:pt>
                <c:pt idx="56">
                  <c:v>34.458976130098719</c:v>
                </c:pt>
                <c:pt idx="57">
                  <c:v>34.640633818148565</c:v>
                </c:pt>
                <c:pt idx="58">
                  <c:v>34.804260080709469</c:v>
                </c:pt>
                <c:pt idx="59">
                  <c:v>34.94992585119271</c:v>
                </c:pt>
                <c:pt idx="60">
                  <c:v>35.077716499486897</c:v>
                </c:pt>
                <c:pt idx="61">
                  <c:v>35.187731647882735</c:v>
                </c:pt>
                <c:pt idx="62">
                  <c:v>35.280084971926733</c:v>
                </c:pt>
                <c:pt idx="63">
                  <c:v>35.354903986470823</c:v>
                </c:pt>
                <c:pt idx="64">
                  <c:v>35.412329817198007</c:v>
                </c:pt>
                <c:pt idx="65">
                  <c:v>35.452516957928026</c:v>
                </c:pt>
                <c:pt idx="66">
                  <c:v>35.475633014016957</c:v>
                </c:pt>
                <c:pt idx="67">
                  <c:v>35.481858432188076</c:v>
                </c:pt>
                <c:pt idx="68">
                  <c:v>35.471386217141493</c:v>
                </c:pt>
                <c:pt idx="69">
                  <c:v>35.444421635305304</c:v>
                </c:pt>
                <c:pt idx="70">
                  <c:v>35.401181906110544</c:v>
                </c:pt>
                <c:pt idx="71">
                  <c:v>35.341895881182225</c:v>
                </c:pt>
                <c:pt idx="72">
                  <c:v>35.266803711856348</c:v>
                </c:pt>
                <c:pt idx="73">
                  <c:v>35.176156505442655</c:v>
                </c:pt>
                <c:pt idx="74">
                  <c:v>35.070215970666084</c:v>
                </c:pt>
                <c:pt idx="75">
                  <c:v>34.949254052737778</c:v>
                </c:pt>
                <c:pt idx="76">
                  <c:v>34.813552558512363</c:v>
                </c:pt>
                <c:pt idx="77">
                  <c:v>34.663402772197756</c:v>
                </c:pt>
                <c:pt idx="78">
                  <c:v>34.499105062105436</c:v>
                </c:pt>
                <c:pt idx="79">
                  <c:v>34.320968478925984</c:v>
                </c:pt>
                <c:pt idx="80">
                  <c:v>34.129310346032227</c:v>
                </c:pt>
                <c:pt idx="81">
                  <c:v>33.924455842320569</c:v>
                </c:pt>
                <c:pt idx="82">
                  <c:v>33.706737578105802</c:v>
                </c:pt>
                <c:pt idx="83">
                  <c:v>33.476495164596301</c:v>
                </c:pt>
                <c:pt idx="84">
                  <c:v>33.234074777479933</c:v>
                </c:pt>
                <c:pt idx="85">
                  <c:v>32.979828715162135</c:v>
                </c:pt>
                <c:pt idx="86">
                  <c:v>32.714114952198187</c:v>
                </c:pt>
                <c:pt idx="87">
                  <c:v>32.437296688469658</c:v>
                </c:pt>
                <c:pt idx="88">
                  <c:v>32.149741894657879</c:v>
                </c:pt>
                <c:pt idx="89">
                  <c:v>31.851822854574554</c:v>
                </c:pt>
                <c:pt idx="90">
                  <c:v>31.543915704907143</c:v>
                </c:pt>
                <c:pt idx="91">
                  <c:v>31.226399972943309</c:v>
                </c:pt>
                <c:pt idx="92">
                  <c:v>30.899658112837816</c:v>
                </c:pt>
                <c:pt idx="93">
                  <c:v>30.564075040988108</c:v>
                </c:pt>
                <c:pt idx="94">
                  <c:v>30.220037671084931</c:v>
                </c:pt>
                <c:pt idx="95">
                  <c:v>29.867934449400771</c:v>
                </c:pt>
                <c:pt idx="96">
                  <c:v>29.508154890882704</c:v>
                </c:pt>
                <c:pt idx="97">
                  <c:v>29.141089116611376</c:v>
                </c:pt>
                <c:pt idx="98">
                  <c:v>28.767127393184719</c:v>
                </c:pt>
                <c:pt idx="99">
                  <c:v>28.386659674584795</c:v>
                </c:pt>
                <c:pt idx="100">
                  <c:v>28.000075147080246</c:v>
                </c:pt>
                <c:pt idx="101">
                  <c:v>27.607761777711129</c:v>
                </c:pt>
                <c:pt idx="102">
                  <c:v>27.210105866903067</c:v>
                </c:pt>
                <c:pt idx="103">
                  <c:v>26.807491605742971</c:v>
                </c:pt>
                <c:pt idx="104">
                  <c:v>26.400300638450993</c:v>
                </c:pt>
                <c:pt idx="105">
                  <c:v>25.988911630572286</c:v>
                </c:pt>
                <c:pt idx="106">
                  <c:v>25.573699843402977</c:v>
                </c:pt>
                <c:pt idx="107">
                  <c:v>25.155036715157383</c:v>
                </c:pt>
                <c:pt idx="108">
                  <c:v>24.733289449377661</c:v>
                </c:pt>
                <c:pt idx="109">
                  <c:v>24.308820611075138</c:v>
                </c:pt>
                <c:pt idx="110">
                  <c:v>23.881987731077391</c:v>
                </c:pt>
                <c:pt idx="111">
                  <c:v>23.453142919052468</c:v>
                </c:pt>
                <c:pt idx="112">
                  <c:v>23.022632485669682</c:v>
                </c:pt>
                <c:pt idx="113">
                  <c:v>22.590796574335286</c:v>
                </c:pt>
                <c:pt idx="114">
                  <c:v>22.157968802940982</c:v>
                </c:pt>
                <c:pt idx="115">
                  <c:v>21.724475916042234</c:v>
                </c:pt>
                <c:pt idx="116">
                  <c:v>21.290637447868818</c:v>
                </c:pt>
                <c:pt idx="117">
                  <c:v>20.856765396569713</c:v>
                </c:pt>
                <c:pt idx="118">
                  <c:v>20.423163910058623</c:v>
                </c:pt>
                <c:pt idx="119">
                  <c:v>19.990128983828537</c:v>
                </c:pt>
                <c:pt idx="120">
                  <c:v>19.557948171082145</c:v>
                </c:pt>
                <c:pt idx="121">
                  <c:v>19.126900305507267</c:v>
                </c:pt>
                <c:pt idx="122">
                  <c:v>18.697255237020915</c:v>
                </c:pt>
                <c:pt idx="123">
                  <c:v>18.269273580765741</c:v>
                </c:pt>
                <c:pt idx="124">
                  <c:v>17.843206479655571</c:v>
                </c:pt>
                <c:pt idx="125">
                  <c:v>17.419295380730599</c:v>
                </c:pt>
                <c:pt idx="126">
                  <c:v>16.997771825564879</c:v>
                </c:pt>
                <c:pt idx="127">
                  <c:v>16.578857254958837</c:v>
                </c:pt>
                <c:pt idx="128">
                  <c:v>16.162762828133804</c:v>
                </c:pt>
                <c:pt idx="129">
                  <c:v>15.749689256613074</c:v>
                </c:pt>
                <c:pt idx="130">
                  <c:v>15.339826652965066</c:v>
                </c:pt>
                <c:pt idx="131">
                  <c:v>14.933354394572081</c:v>
                </c:pt>
                <c:pt idx="132">
                  <c:v>14.530441002556032</c:v>
                </c:pt>
                <c:pt idx="133">
                  <c:v>14.13124403597703</c:v>
                </c:pt>
                <c:pt idx="134">
                  <c:v>13.735910001405003</c:v>
                </c:pt>
                <c:pt idx="135">
                  <c:v>13.344574277951168</c:v>
                </c:pt>
                <c:pt idx="136">
                  <c:v>12.957361057804814</c:v>
                </c:pt>
                <c:pt idx="137">
                  <c:v>12.574383302326389</c:v>
                </c:pt>
                <c:pt idx="138">
                  <c:v>12.195742713716665</c:v>
                </c:pt>
                <c:pt idx="139">
                  <c:v>11.821529722258905</c:v>
                </c:pt>
                <c:pt idx="140">
                  <c:v>11.451823489118251</c:v>
                </c:pt>
                <c:pt idx="141">
                  <c:v>11.086691924660641</c:v>
                </c:pt>
                <c:pt idx="142">
                  <c:v>10.726191722234685</c:v>
                </c:pt>
                <c:pt idx="143">
                  <c:v>10.370368407336436</c:v>
                </c:pt>
                <c:pt idx="144">
                  <c:v>10.019256402065285</c:v>
                </c:pt>
                <c:pt idx="145">
                  <c:v>9.6728791047547311</c:v>
                </c:pt>
                <c:pt idx="146">
                  <c:v>9.3312489846420554</c:v>
                </c:pt>
                <c:pt idx="147">
                  <c:v>8.9943676914245003</c:v>
                </c:pt>
                <c:pt idx="148">
                  <c:v>8.6622261795341338</c:v>
                </c:pt>
                <c:pt idx="149">
                  <c:v>8.334804846937903</c:v>
                </c:pt>
                <c:pt idx="150">
                  <c:v>8.0120736882511565</c:v>
                </c:pt>
                <c:pt idx="151">
                  <c:v>7.693992461951364</c:v>
                </c:pt>
                <c:pt idx="152">
                  <c:v>7.3805108714351846</c:v>
                </c:pt>
                <c:pt idx="153">
                  <c:v>7.0715687596626502</c:v>
                </c:pt>
                <c:pt idx="154">
                  <c:v>6.7670963171136869</c:v>
                </c:pt>
                <c:pt idx="155">
                  <c:v>6.4670143027599423</c:v>
                </c:pt>
                <c:pt idx="156">
                  <c:v>6.1712342777422151</c:v>
                </c:pt>
                <c:pt idx="157">
                  <c:v>5.8796588514224553</c:v>
                </c:pt>
                <c:pt idx="158">
                  <c:v>5.5921819394777579</c:v>
                </c:pt>
                <c:pt idx="159">
                  <c:v>5.308689033671012</c:v>
                </c:pt>
                <c:pt idx="160">
                  <c:v>5.0290574829288452</c:v>
                </c:pt>
                <c:pt idx="161">
                  <c:v>4.7531567853454533</c:v>
                </c:pt>
                <c:pt idx="162">
                  <c:v>4.48084889070741</c:v>
                </c:pt>
                <c:pt idx="163">
                  <c:v>4.211988513131157</c:v>
                </c:pt>
                <c:pt idx="164">
                  <c:v>3.9464234533835416</c:v>
                </c:pt>
                <c:pt idx="165">
                  <c:v>3.6839949304554658</c:v>
                </c:pt>
                <c:pt idx="166">
                  <c:v>3.4245379219364516</c:v>
                </c:pt>
                <c:pt idx="167">
                  <c:v>3.1678815127255682</c:v>
                </c:pt>
                <c:pt idx="168">
                  <c:v>2.9138492516187995</c:v>
                </c:pt>
                <c:pt idx="169">
                  <c:v>2.6622595152882056</c:v>
                </c:pt>
                <c:pt idx="170">
                  <c:v>2.4129258791605039</c:v>
                </c:pt>
                <c:pt idx="171">
                  <c:v>2.1656574947036233</c:v>
                </c:pt>
                <c:pt idx="172">
                  <c:v>1.9202594726143296</c:v>
                </c:pt>
                <c:pt idx="173">
                  <c:v>1.6765332713919854</c:v>
                </c:pt>
                <c:pt idx="174">
                  <c:v>1.4342770907797977</c:v>
                </c:pt>
                <c:pt idx="175">
                  <c:v>1.1932862695499615</c:v>
                </c:pt>
                <c:pt idx="176">
                  <c:v>0.95335368709921664</c:v>
                </c:pt>
                <c:pt idx="177">
                  <c:v>0.71427016832226187</c:v>
                </c:pt>
                <c:pt idx="178">
                  <c:v>0.47582489121749205</c:v>
                </c:pt>
                <c:pt idx="179">
                  <c:v>0.23780579668971669</c:v>
                </c:pt>
                <c:pt idx="180">
                  <c:v>0</c:v>
                </c:pt>
                <c:pt idx="181">
                  <c:v>-0.23780579668971669</c:v>
                </c:pt>
                <c:pt idx="182">
                  <c:v>-0.47582489121749205</c:v>
                </c:pt>
                <c:pt idx="183">
                  <c:v>-0.71427016832226187</c:v>
                </c:pt>
                <c:pt idx="184">
                  <c:v>-0.95335368709921664</c:v>
                </c:pt>
                <c:pt idx="185">
                  <c:v>-1.1932862695499615</c:v>
                </c:pt>
                <c:pt idx="186">
                  <c:v>-1.4342770907797977</c:v>
                </c:pt>
                <c:pt idx="187">
                  <c:v>-1.6765332713922945</c:v>
                </c:pt>
                <c:pt idx="188">
                  <c:v>-1.9202594726143296</c:v>
                </c:pt>
                <c:pt idx="189">
                  <c:v>-2.1656574947033143</c:v>
                </c:pt>
                <c:pt idx="190">
                  <c:v>-2.4129258791605039</c:v>
                </c:pt>
                <c:pt idx="191">
                  <c:v>-2.6622595152882056</c:v>
                </c:pt>
                <c:pt idx="192">
                  <c:v>-2.9138492516187995</c:v>
                </c:pt>
                <c:pt idx="193">
                  <c:v>-3.1678815127255682</c:v>
                </c:pt>
                <c:pt idx="194">
                  <c:v>-3.4245379219364516</c:v>
                </c:pt>
                <c:pt idx="195">
                  <c:v>-3.6839949304554658</c:v>
                </c:pt>
                <c:pt idx="196">
                  <c:v>-3.9464234533835416</c:v>
                </c:pt>
                <c:pt idx="197">
                  <c:v>-4.211988513131157</c:v>
                </c:pt>
                <c:pt idx="198">
                  <c:v>-4.4808488907077191</c:v>
                </c:pt>
                <c:pt idx="199">
                  <c:v>-4.7531567853454533</c:v>
                </c:pt>
                <c:pt idx="200">
                  <c:v>-5.0290574829285362</c:v>
                </c:pt>
                <c:pt idx="201">
                  <c:v>-5.308689033671012</c:v>
                </c:pt>
                <c:pt idx="202">
                  <c:v>-5.5921819394777579</c:v>
                </c:pt>
                <c:pt idx="203">
                  <c:v>-5.8796588514227643</c:v>
                </c:pt>
                <c:pt idx="204">
                  <c:v>-6.1712342777422151</c:v>
                </c:pt>
                <c:pt idx="205">
                  <c:v>-6.4670143027599423</c:v>
                </c:pt>
                <c:pt idx="206">
                  <c:v>-6.7670963171136869</c:v>
                </c:pt>
                <c:pt idx="207">
                  <c:v>-7.0715687596623411</c:v>
                </c:pt>
                <c:pt idx="208">
                  <c:v>-7.3805108714351846</c:v>
                </c:pt>
                <c:pt idx="209">
                  <c:v>-7.693992461951364</c:v>
                </c:pt>
                <c:pt idx="210">
                  <c:v>-8.0120736882508474</c:v>
                </c:pt>
                <c:pt idx="211">
                  <c:v>-8.334804846937903</c:v>
                </c:pt>
                <c:pt idx="212">
                  <c:v>-8.6622261795344428</c:v>
                </c:pt>
                <c:pt idx="213">
                  <c:v>-8.9943676914241912</c:v>
                </c:pt>
                <c:pt idx="214">
                  <c:v>-9.3312489846420554</c:v>
                </c:pt>
                <c:pt idx="215">
                  <c:v>-9.6728791047550402</c:v>
                </c:pt>
                <c:pt idx="216">
                  <c:v>-10.019256402065285</c:v>
                </c:pt>
                <c:pt idx="217">
                  <c:v>-10.370368407336127</c:v>
                </c:pt>
                <c:pt idx="218">
                  <c:v>-10.726191722234685</c:v>
                </c:pt>
                <c:pt idx="219">
                  <c:v>-11.086691924660951</c:v>
                </c:pt>
                <c:pt idx="220">
                  <c:v>-11.45182348911856</c:v>
                </c:pt>
                <c:pt idx="221">
                  <c:v>-11.821529722259214</c:v>
                </c:pt>
                <c:pt idx="222">
                  <c:v>-12.195742713716356</c:v>
                </c:pt>
                <c:pt idx="223">
                  <c:v>-12.57438330232608</c:v>
                </c:pt>
                <c:pt idx="224">
                  <c:v>-12.957361057804505</c:v>
                </c:pt>
                <c:pt idx="225">
                  <c:v>-13.344574277951168</c:v>
                </c:pt>
                <c:pt idx="226">
                  <c:v>-13.735910001405312</c:v>
                </c:pt>
                <c:pt idx="227">
                  <c:v>-14.131244035976721</c:v>
                </c:pt>
                <c:pt idx="228">
                  <c:v>-14.530441002556032</c:v>
                </c:pt>
                <c:pt idx="229">
                  <c:v>-14.933354394572081</c:v>
                </c:pt>
                <c:pt idx="230">
                  <c:v>-15.339826652964756</c:v>
                </c:pt>
                <c:pt idx="231">
                  <c:v>-15.749689256613383</c:v>
                </c:pt>
                <c:pt idx="232">
                  <c:v>-16.162762828134422</c:v>
                </c:pt>
                <c:pt idx="233">
                  <c:v>-16.578857254958219</c:v>
                </c:pt>
                <c:pt idx="234">
                  <c:v>-16.997771825564261</c:v>
                </c:pt>
                <c:pt idx="235">
                  <c:v>-17.419295380731217</c:v>
                </c:pt>
                <c:pt idx="236">
                  <c:v>-17.84320647965588</c:v>
                </c:pt>
                <c:pt idx="237">
                  <c:v>-18.269273580765123</c:v>
                </c:pt>
                <c:pt idx="238">
                  <c:v>-18.697255237020915</c:v>
                </c:pt>
                <c:pt idx="239">
                  <c:v>-19.126900305507576</c:v>
                </c:pt>
                <c:pt idx="240">
                  <c:v>-19.557948171082145</c:v>
                </c:pt>
                <c:pt idx="241">
                  <c:v>-19.990128983828846</c:v>
                </c:pt>
                <c:pt idx="242">
                  <c:v>-20.423163910058623</c:v>
                </c:pt>
                <c:pt idx="243">
                  <c:v>-20.856765396569404</c:v>
                </c:pt>
                <c:pt idx="244">
                  <c:v>-21.290637447868818</c:v>
                </c:pt>
                <c:pt idx="245">
                  <c:v>-21.724475916042543</c:v>
                </c:pt>
                <c:pt idx="246">
                  <c:v>-22.157968802940982</c:v>
                </c:pt>
                <c:pt idx="247">
                  <c:v>-22.590796574334977</c:v>
                </c:pt>
                <c:pt idx="248">
                  <c:v>-23.022632485669373</c:v>
                </c:pt>
                <c:pt idx="249">
                  <c:v>-23.453142919052777</c:v>
                </c:pt>
                <c:pt idx="250">
                  <c:v>-23.8819877310777</c:v>
                </c:pt>
                <c:pt idx="251">
                  <c:v>-24.308820611075447</c:v>
                </c:pt>
                <c:pt idx="252">
                  <c:v>-24.733289449377043</c:v>
                </c:pt>
                <c:pt idx="253">
                  <c:v>-25.155036715157074</c:v>
                </c:pt>
                <c:pt idx="254">
                  <c:v>-25.573699843403595</c:v>
                </c:pt>
                <c:pt idx="255">
                  <c:v>-25.988911630572286</c:v>
                </c:pt>
                <c:pt idx="256">
                  <c:v>-26.400300638450684</c:v>
                </c:pt>
                <c:pt idx="257">
                  <c:v>-26.807491605742506</c:v>
                </c:pt>
                <c:pt idx="258">
                  <c:v>-27.210105866903533</c:v>
                </c:pt>
                <c:pt idx="259">
                  <c:v>-27.607761777711595</c:v>
                </c:pt>
                <c:pt idx="260">
                  <c:v>-28.000075147079936</c:v>
                </c:pt>
                <c:pt idx="261">
                  <c:v>-28.386659674584333</c:v>
                </c:pt>
                <c:pt idx="262">
                  <c:v>-28.767127393185028</c:v>
                </c:pt>
                <c:pt idx="263">
                  <c:v>-29.141089116611994</c:v>
                </c:pt>
                <c:pt idx="264">
                  <c:v>-29.508154890882548</c:v>
                </c:pt>
                <c:pt idx="265">
                  <c:v>-29.867934449400309</c:v>
                </c:pt>
                <c:pt idx="266">
                  <c:v>-30.220037671084313</c:v>
                </c:pt>
                <c:pt idx="267">
                  <c:v>-30.564075040988573</c:v>
                </c:pt>
                <c:pt idx="268">
                  <c:v>-30.899658112838434</c:v>
                </c:pt>
                <c:pt idx="269">
                  <c:v>-31.226399972942847</c:v>
                </c:pt>
                <c:pt idx="270">
                  <c:v>-31.543915704906524</c:v>
                </c:pt>
                <c:pt idx="271">
                  <c:v>-31.851822854574863</c:v>
                </c:pt>
                <c:pt idx="272">
                  <c:v>-32.149741894658497</c:v>
                </c:pt>
                <c:pt idx="273">
                  <c:v>-32.437296688469658</c:v>
                </c:pt>
                <c:pt idx="274">
                  <c:v>-32.714114952198187</c:v>
                </c:pt>
                <c:pt idx="275">
                  <c:v>-32.97982871516183</c:v>
                </c:pt>
                <c:pt idx="276">
                  <c:v>-33.234074777480089</c:v>
                </c:pt>
                <c:pt idx="277">
                  <c:v>-33.476495164596614</c:v>
                </c:pt>
                <c:pt idx="278">
                  <c:v>-33.706737578105496</c:v>
                </c:pt>
                <c:pt idx="279">
                  <c:v>-33.9244558423201</c:v>
                </c:pt>
                <c:pt idx="280">
                  <c:v>-34.129310346032533</c:v>
                </c:pt>
                <c:pt idx="281">
                  <c:v>-34.320968478926446</c:v>
                </c:pt>
                <c:pt idx="282">
                  <c:v>-34.499105062105279</c:v>
                </c:pt>
                <c:pt idx="283">
                  <c:v>-34.66340277219745</c:v>
                </c:pt>
                <c:pt idx="284">
                  <c:v>-34.813552558511901</c:v>
                </c:pt>
                <c:pt idx="285">
                  <c:v>-34.949254052738247</c:v>
                </c:pt>
                <c:pt idx="286">
                  <c:v>-35.070215970666538</c:v>
                </c:pt>
                <c:pt idx="287">
                  <c:v>-35.176156505442187</c:v>
                </c:pt>
                <c:pt idx="288">
                  <c:v>-35.266803711855879</c:v>
                </c:pt>
                <c:pt idx="289">
                  <c:v>-35.34189588118268</c:v>
                </c:pt>
                <c:pt idx="290">
                  <c:v>-35.401181906111006</c:v>
                </c:pt>
                <c:pt idx="291">
                  <c:v>-35.444421635305147</c:v>
                </c:pt>
                <c:pt idx="292">
                  <c:v>-35.471386217141344</c:v>
                </c:pt>
                <c:pt idx="293">
                  <c:v>-35.481858432187622</c:v>
                </c:pt>
                <c:pt idx="294">
                  <c:v>-35.475633014017262</c:v>
                </c:pt>
                <c:pt idx="295">
                  <c:v>-35.452516957928488</c:v>
                </c:pt>
                <c:pt idx="296">
                  <c:v>-35.412329817197701</c:v>
                </c:pt>
                <c:pt idx="297">
                  <c:v>-35.354903986470362</c:v>
                </c:pt>
                <c:pt idx="298">
                  <c:v>-35.280084971926968</c:v>
                </c:pt>
                <c:pt idx="299">
                  <c:v>-35.187731647883197</c:v>
                </c:pt>
                <c:pt idx="300">
                  <c:v>-35.077716499486819</c:v>
                </c:pt>
                <c:pt idx="301">
                  <c:v>-34.949925851192397</c:v>
                </c:pt>
                <c:pt idx="302">
                  <c:v>-34.804260080708936</c:v>
                </c:pt>
                <c:pt idx="303">
                  <c:v>-34.640633818149027</c:v>
                </c:pt>
                <c:pt idx="304">
                  <c:v>-34.458976130099174</c:v>
                </c:pt>
                <c:pt idx="305">
                  <c:v>-34.259230688377599</c:v>
                </c:pt>
                <c:pt idx="306">
                  <c:v>-34.041355923236544</c:v>
                </c:pt>
                <c:pt idx="307">
                  <c:v>-33.805325160796635</c:v>
                </c:pt>
                <c:pt idx="308">
                  <c:v>-33.551126744527785</c:v>
                </c:pt>
                <c:pt idx="309">
                  <c:v>-33.27876414060168</c:v>
                </c:pt>
                <c:pt idx="310">
                  <c:v>-32.988256026949877</c:v>
                </c:pt>
                <c:pt idx="311">
                  <c:v>-32.679636365893394</c:v>
                </c:pt>
                <c:pt idx="312">
                  <c:v>-32.352954460237932</c:v>
                </c:pt>
                <c:pt idx="313">
                  <c:v>-32.008274992717624</c:v>
                </c:pt>
                <c:pt idx="314">
                  <c:v>-31.645678048728932</c:v>
                </c:pt>
                <c:pt idx="315">
                  <c:v>-31.265259122281694</c:v>
                </c:pt>
                <c:pt idx="316">
                  <c:v>-30.867129105129361</c:v>
                </c:pt>
                <c:pt idx="317">
                  <c:v>-30.451414259066908</c:v>
                </c:pt>
                <c:pt idx="318">
                  <c:v>-30.018256171397486</c:v>
                </c:pt>
                <c:pt idx="319">
                  <c:v>-29.567811693580374</c:v>
                </c:pt>
                <c:pt idx="320">
                  <c:v>-29.100252863103261</c:v>
                </c:pt>
                <c:pt idx="321">
                  <c:v>-28.615766808650019</c:v>
                </c:pt>
                <c:pt idx="322">
                  <c:v>-28.114555638628278</c:v>
                </c:pt>
                <c:pt idx="323">
                  <c:v>-27.596836313173462</c:v>
                </c:pt>
                <c:pt idx="324">
                  <c:v>-27.062840499737373</c:v>
                </c:pt>
                <c:pt idx="325">
                  <c:v>-26.512814412402467</c:v>
                </c:pt>
                <c:pt idx="326">
                  <c:v>-25.947018635085431</c:v>
                </c:pt>
                <c:pt idx="327">
                  <c:v>-25.365727928807207</c:v>
                </c:pt>
                <c:pt idx="328">
                  <c:v>-24.769231023222424</c:v>
                </c:pt>
                <c:pt idx="329">
                  <c:v>-24.157830392622728</c:v>
                </c:pt>
                <c:pt idx="330">
                  <c:v>-23.531842016656451</c:v>
                </c:pt>
                <c:pt idx="331">
                  <c:v>-22.891595126005797</c:v>
                </c:pt>
                <c:pt idx="332">
                  <c:v>-22.237431933302908</c:v>
                </c:pt>
                <c:pt idx="333">
                  <c:v>-21.569707349563281</c:v>
                </c:pt>
                <c:pt idx="334">
                  <c:v>-20.888788686443164</c:v>
                </c:pt>
                <c:pt idx="335">
                  <c:v>-20.19505534464637</c:v>
                </c:pt>
                <c:pt idx="336">
                  <c:v>-19.488898488817515</c:v>
                </c:pt>
                <c:pt idx="337">
                  <c:v>-18.770720709275018</c:v>
                </c:pt>
                <c:pt idx="338">
                  <c:v>-18.040935670949743</c:v>
                </c:pt>
                <c:pt idx="339">
                  <c:v>-17.299967749924079</c:v>
                </c:pt>
                <c:pt idx="340">
                  <c:v>-16.548251657962034</c:v>
                </c:pt>
                <c:pt idx="341">
                  <c:v>-15.786232055452015</c:v>
                </c:pt>
                <c:pt idx="342">
                  <c:v>-15.014363153186288</c:v>
                </c:pt>
                <c:pt idx="343">
                  <c:v>-14.2331083034169</c:v>
                </c:pt>
                <c:pt idx="344">
                  <c:v>-13.442939580646597</c:v>
                </c:pt>
                <c:pt idx="345">
                  <c:v>-12.644337352621058</c:v>
                </c:pt>
                <c:pt idx="346">
                  <c:v>-11.8377898419978</c:v>
                </c:pt>
                <c:pt idx="347">
                  <c:v>-11.023792679180218</c:v>
                </c:pt>
                <c:pt idx="348">
                  <c:v>-10.202848446821493</c:v>
                </c:pt>
                <c:pt idx="349">
                  <c:v>-9.3754662165032592</c:v>
                </c:pt>
                <c:pt idx="350">
                  <c:v>-8.5421610781123345</c:v>
                </c:pt>
                <c:pt idx="351">
                  <c:v>-7.7034536624391228</c:v>
                </c:pt>
                <c:pt idx="352">
                  <c:v>-6.859869657535528</c:v>
                </c:pt>
                <c:pt idx="353">
                  <c:v>-6.0119393193767596</c:v>
                </c:pt>
                <c:pt idx="354">
                  <c:v>-5.1601969773767786</c:v>
                </c:pt>
                <c:pt idx="355">
                  <c:v>-4.3051805353113863</c:v>
                </c:pt>
                <c:pt idx="356">
                  <c:v>-3.4474309682129691</c:v>
                </c:pt>
                <c:pt idx="357">
                  <c:v>-2.5874918158041282</c:v>
                </c:pt>
                <c:pt idx="358">
                  <c:v>-1.7259086730376136</c:v>
                </c:pt>
                <c:pt idx="359">
                  <c:v>-0.86322867832105232</c:v>
                </c:pt>
                <c:pt idx="360">
                  <c:v>0</c:v>
                </c:pt>
                <c:pt idx="361">
                  <c:v>0.86322867832106664</c:v>
                </c:pt>
                <c:pt idx="362">
                  <c:v>1.7259086730375992</c:v>
                </c:pt>
                <c:pt idx="363">
                  <c:v>2.5874918158039986</c:v>
                </c:pt>
                <c:pt idx="364">
                  <c:v>3.4474309682129691</c:v>
                </c:pt>
                <c:pt idx="365">
                  <c:v>4.3051805353113721</c:v>
                </c:pt>
                <c:pt idx="366">
                  <c:v>5.1601969773769216</c:v>
                </c:pt>
                <c:pt idx="367">
                  <c:v>6.0119393193767596</c:v>
                </c:pt>
                <c:pt idx="368">
                  <c:v>6.859869657535258</c:v>
                </c:pt>
                <c:pt idx="369">
                  <c:v>7.7034536624391068</c:v>
                </c:pt>
                <c:pt idx="370">
                  <c:v>8.5421610781126223</c:v>
                </c:pt>
                <c:pt idx="371">
                  <c:v>9.3754662165033462</c:v>
                </c:pt>
                <c:pt idx="372">
                  <c:v>10.202848446821195</c:v>
                </c:pt>
                <c:pt idx="373">
                  <c:v>11.023792679180108</c:v>
                </c:pt>
                <c:pt idx="374">
                  <c:v>11.8377898419978</c:v>
                </c:pt>
                <c:pt idx="375">
                  <c:v>12.64433735262139</c:v>
                </c:pt>
                <c:pt idx="376">
                  <c:v>13.442939580646479</c:v>
                </c:pt>
                <c:pt idx="377">
                  <c:v>14.233108303416573</c:v>
                </c:pt>
                <c:pt idx="378">
                  <c:v>15.014363153186364</c:v>
                </c:pt>
                <c:pt idx="379">
                  <c:v>15.786232055452341</c:v>
                </c:pt>
                <c:pt idx="380">
                  <c:v>16.548251657961938</c:v>
                </c:pt>
                <c:pt idx="381">
                  <c:v>17.299967749923724</c:v>
                </c:pt>
                <c:pt idx="382">
                  <c:v>18.040935670949743</c:v>
                </c:pt>
                <c:pt idx="383">
                  <c:v>18.770720709275519</c:v>
                </c:pt>
                <c:pt idx="384">
                  <c:v>19.488898488817977</c:v>
                </c:pt>
                <c:pt idx="385">
                  <c:v>20.195055344645752</c:v>
                </c:pt>
                <c:pt idx="386">
                  <c:v>20.888788686442702</c:v>
                </c:pt>
                <c:pt idx="387">
                  <c:v>21.569707349563203</c:v>
                </c:pt>
                <c:pt idx="388">
                  <c:v>22.237431933303352</c:v>
                </c:pt>
                <c:pt idx="389">
                  <c:v>22.891595126005871</c:v>
                </c:pt>
                <c:pt idx="390">
                  <c:v>23.531842016656025</c:v>
                </c:pt>
                <c:pt idx="391">
                  <c:v>24.157830392622728</c:v>
                </c:pt>
                <c:pt idx="392">
                  <c:v>24.769231023223</c:v>
                </c:pt>
                <c:pt idx="393">
                  <c:v>25.365727928807786</c:v>
                </c:pt>
                <c:pt idx="394">
                  <c:v>25.947018635084813</c:v>
                </c:pt>
                <c:pt idx="395">
                  <c:v>26.512814412401887</c:v>
                </c:pt>
                <c:pt idx="396">
                  <c:v>27.062840499737256</c:v>
                </c:pt>
                <c:pt idx="397">
                  <c:v>27.59683631317408</c:v>
                </c:pt>
                <c:pt idx="398">
                  <c:v>28.114555638628278</c:v>
                </c:pt>
                <c:pt idx="399">
                  <c:v>28.615766808649326</c:v>
                </c:pt>
                <c:pt idx="400">
                  <c:v>29.100252863103297</c:v>
                </c:pt>
                <c:pt idx="401">
                  <c:v>29.567811693581032</c:v>
                </c:pt>
                <c:pt idx="402">
                  <c:v>30.018256171398335</c:v>
                </c:pt>
                <c:pt idx="403">
                  <c:v>30.451414259066173</c:v>
                </c:pt>
                <c:pt idx="404">
                  <c:v>30.867129105128512</c:v>
                </c:pt>
                <c:pt idx="405">
                  <c:v>31.265259122281773</c:v>
                </c:pt>
                <c:pt idx="406">
                  <c:v>31.645678048729629</c:v>
                </c:pt>
                <c:pt idx="407">
                  <c:v>32.008274992717475</c:v>
                </c:pt>
                <c:pt idx="408">
                  <c:v>32.352954460237235</c:v>
                </c:pt>
                <c:pt idx="409">
                  <c:v>32.67963636589355</c:v>
                </c:pt>
                <c:pt idx="410">
                  <c:v>32.988256026950658</c:v>
                </c:pt>
                <c:pt idx="411">
                  <c:v>33.278764140602526</c:v>
                </c:pt>
                <c:pt idx="412">
                  <c:v>33.551126744526933</c:v>
                </c:pt>
                <c:pt idx="413">
                  <c:v>33.805325160795633</c:v>
                </c:pt>
                <c:pt idx="414">
                  <c:v>34.041355923236544</c:v>
                </c:pt>
                <c:pt idx="415">
                  <c:v>34.25923068837853</c:v>
                </c:pt>
                <c:pt idx="416">
                  <c:v>34.458976130099103</c:v>
                </c:pt>
                <c:pt idx="417">
                  <c:v>34.640633818148096</c:v>
                </c:pt>
                <c:pt idx="418">
                  <c:v>34.804260080709014</c:v>
                </c:pt>
                <c:pt idx="419">
                  <c:v>34.949925851193399</c:v>
                </c:pt>
                <c:pt idx="420">
                  <c:v>35.077716499487437</c:v>
                </c:pt>
                <c:pt idx="421">
                  <c:v>35.187731647882266</c:v>
                </c:pt>
                <c:pt idx="422">
                  <c:v>35.28008497192635</c:v>
                </c:pt>
                <c:pt idx="423">
                  <c:v>35.354903986470362</c:v>
                </c:pt>
                <c:pt idx="424">
                  <c:v>35.412329817198625</c:v>
                </c:pt>
                <c:pt idx="425">
                  <c:v>35.452516957928488</c:v>
                </c:pt>
                <c:pt idx="426">
                  <c:v>35.475633014016339</c:v>
                </c:pt>
                <c:pt idx="427">
                  <c:v>35.481858432187622</c:v>
                </c:pt>
                <c:pt idx="428">
                  <c:v>35.471386217142268</c:v>
                </c:pt>
                <c:pt idx="429">
                  <c:v>35.444421635306078</c:v>
                </c:pt>
                <c:pt idx="430">
                  <c:v>35.401181906110075</c:v>
                </c:pt>
                <c:pt idx="431">
                  <c:v>35.341895881181756</c:v>
                </c:pt>
                <c:pt idx="432">
                  <c:v>35.266803711856042</c:v>
                </c:pt>
                <c:pt idx="433">
                  <c:v>35.176156505442961</c:v>
                </c:pt>
                <c:pt idx="434">
                  <c:v>35.070215970666389</c:v>
                </c:pt>
                <c:pt idx="435">
                  <c:v>34.949254052737473</c:v>
                </c:pt>
                <c:pt idx="436">
                  <c:v>34.813552558511901</c:v>
                </c:pt>
                <c:pt idx="437">
                  <c:v>34.663402772198374</c:v>
                </c:pt>
                <c:pt idx="438">
                  <c:v>34.499105062106054</c:v>
                </c:pt>
                <c:pt idx="439">
                  <c:v>34.320968478925522</c:v>
                </c:pt>
                <c:pt idx="440">
                  <c:v>34.129310346031758</c:v>
                </c:pt>
                <c:pt idx="441">
                  <c:v>33.9244558423201</c:v>
                </c:pt>
                <c:pt idx="442">
                  <c:v>33.706737578106264</c:v>
                </c:pt>
                <c:pt idx="443">
                  <c:v>33.476495164596614</c:v>
                </c:pt>
                <c:pt idx="444">
                  <c:v>33.234074777479471</c:v>
                </c:pt>
                <c:pt idx="445">
                  <c:v>32.97982871516183</c:v>
                </c:pt>
                <c:pt idx="446">
                  <c:v>32.714114952198962</c:v>
                </c:pt>
                <c:pt idx="447">
                  <c:v>32.437296688470283</c:v>
                </c:pt>
                <c:pt idx="448">
                  <c:v>32.149741894657417</c:v>
                </c:pt>
                <c:pt idx="449">
                  <c:v>31.851822854574245</c:v>
                </c:pt>
                <c:pt idx="450">
                  <c:v>31.543915704906833</c:v>
                </c:pt>
                <c:pt idx="451">
                  <c:v>31.226399972943774</c:v>
                </c:pt>
                <c:pt idx="452">
                  <c:v>30.899658112838125</c:v>
                </c:pt>
                <c:pt idx="453">
                  <c:v>30.564075040987646</c:v>
                </c:pt>
                <c:pt idx="454">
                  <c:v>30.220037671084622</c:v>
                </c:pt>
                <c:pt idx="455">
                  <c:v>29.86793444940108</c:v>
                </c:pt>
                <c:pt idx="456">
                  <c:v>29.508154890883166</c:v>
                </c:pt>
                <c:pt idx="457">
                  <c:v>29.141089116611219</c:v>
                </c:pt>
                <c:pt idx="458">
                  <c:v>28.767127393185181</c:v>
                </c:pt>
                <c:pt idx="459">
                  <c:v>28.386659674584486</c:v>
                </c:pt>
                <c:pt idx="460">
                  <c:v>28.00007514707978</c:v>
                </c:pt>
                <c:pt idx="461">
                  <c:v>27.60776177771082</c:v>
                </c:pt>
                <c:pt idx="462">
                  <c:v>27.210105866902758</c:v>
                </c:pt>
                <c:pt idx="463">
                  <c:v>26.807491605744055</c:v>
                </c:pt>
                <c:pt idx="464">
                  <c:v>26.40030063845084</c:v>
                </c:pt>
                <c:pt idx="465">
                  <c:v>25.988911630572129</c:v>
                </c:pt>
                <c:pt idx="466">
                  <c:v>25.573699843402668</c:v>
                </c:pt>
                <c:pt idx="467">
                  <c:v>25.155036715156456</c:v>
                </c:pt>
                <c:pt idx="468">
                  <c:v>24.73328944937828</c:v>
                </c:pt>
                <c:pt idx="469">
                  <c:v>24.308820611075138</c:v>
                </c:pt>
                <c:pt idx="470">
                  <c:v>23.881987731077391</c:v>
                </c:pt>
                <c:pt idx="471">
                  <c:v>23.453142919053395</c:v>
                </c:pt>
                <c:pt idx="472">
                  <c:v>23.022632485669373</c:v>
                </c:pt>
                <c:pt idx="473">
                  <c:v>22.590796574335286</c:v>
                </c:pt>
                <c:pt idx="474">
                  <c:v>22.157968802940982</c:v>
                </c:pt>
                <c:pt idx="475">
                  <c:v>21.724475916041925</c:v>
                </c:pt>
                <c:pt idx="476">
                  <c:v>21.290637447869436</c:v>
                </c:pt>
                <c:pt idx="477">
                  <c:v>20.856765396569095</c:v>
                </c:pt>
                <c:pt idx="478">
                  <c:v>20.423163910058314</c:v>
                </c:pt>
                <c:pt idx="479">
                  <c:v>19.990128983828537</c:v>
                </c:pt>
                <c:pt idx="480">
                  <c:v>19.557948171081836</c:v>
                </c:pt>
                <c:pt idx="481">
                  <c:v>19.126900305508503</c:v>
                </c:pt>
                <c:pt idx="482">
                  <c:v>18.697255237020915</c:v>
                </c:pt>
                <c:pt idx="483">
                  <c:v>18.269273580765432</c:v>
                </c:pt>
                <c:pt idx="484">
                  <c:v>17.843206479655262</c:v>
                </c:pt>
                <c:pt idx="485">
                  <c:v>17.41929538073029</c:v>
                </c:pt>
                <c:pt idx="486">
                  <c:v>16.997771825565188</c:v>
                </c:pt>
                <c:pt idx="487">
                  <c:v>16.578857254958219</c:v>
                </c:pt>
                <c:pt idx="488">
                  <c:v>16.162762828134113</c:v>
                </c:pt>
                <c:pt idx="489">
                  <c:v>15.749689256614001</c:v>
                </c:pt>
                <c:pt idx="490">
                  <c:v>15.339826652964756</c:v>
                </c:pt>
                <c:pt idx="491">
                  <c:v>14.933354394572081</c:v>
                </c:pt>
                <c:pt idx="492">
                  <c:v>14.530441002556032</c:v>
                </c:pt>
                <c:pt idx="493">
                  <c:v>14.131244035976721</c:v>
                </c:pt>
                <c:pt idx="494">
                  <c:v>13.735910001405621</c:v>
                </c:pt>
                <c:pt idx="495">
                  <c:v>13.344574277951168</c:v>
                </c:pt>
                <c:pt idx="496">
                  <c:v>12.957361057804505</c:v>
                </c:pt>
                <c:pt idx="497">
                  <c:v>12.574383302325771</c:v>
                </c:pt>
                <c:pt idx="498">
                  <c:v>12.195742713716356</c:v>
                </c:pt>
                <c:pt idx="499">
                  <c:v>11.821529722259523</c:v>
                </c:pt>
                <c:pt idx="500">
                  <c:v>11.451823489118251</c:v>
                </c:pt>
                <c:pt idx="501">
                  <c:v>11.086691924660951</c:v>
                </c:pt>
                <c:pt idx="502">
                  <c:v>10.726191722234994</c:v>
                </c:pt>
                <c:pt idx="503">
                  <c:v>10.370368407336127</c:v>
                </c:pt>
                <c:pt idx="504">
                  <c:v>10.019256402065285</c:v>
                </c:pt>
                <c:pt idx="505">
                  <c:v>9.6728791047547311</c:v>
                </c:pt>
                <c:pt idx="506">
                  <c:v>9.3312489846420554</c:v>
                </c:pt>
                <c:pt idx="507">
                  <c:v>8.9943676914248094</c:v>
                </c:pt>
                <c:pt idx="508">
                  <c:v>8.6622261795341338</c:v>
                </c:pt>
                <c:pt idx="509">
                  <c:v>8.3348048469375939</c:v>
                </c:pt>
                <c:pt idx="510">
                  <c:v>8.0120736882511565</c:v>
                </c:pt>
                <c:pt idx="511">
                  <c:v>7.693992461951364</c:v>
                </c:pt>
                <c:pt idx="512">
                  <c:v>7.3805108714354937</c:v>
                </c:pt>
                <c:pt idx="513">
                  <c:v>7.0715687596623411</c:v>
                </c:pt>
                <c:pt idx="514">
                  <c:v>6.7670963171133778</c:v>
                </c:pt>
                <c:pt idx="515">
                  <c:v>6.4670143027599423</c:v>
                </c:pt>
                <c:pt idx="516">
                  <c:v>6.171234277741906</c:v>
                </c:pt>
                <c:pt idx="517">
                  <c:v>5.8796588514227643</c:v>
                </c:pt>
                <c:pt idx="518">
                  <c:v>5.592181939478067</c:v>
                </c:pt>
                <c:pt idx="519">
                  <c:v>5.308689033671012</c:v>
                </c:pt>
                <c:pt idx="520">
                  <c:v>5.0290574829285362</c:v>
                </c:pt>
                <c:pt idx="521">
                  <c:v>4.7531567853451442</c:v>
                </c:pt>
                <c:pt idx="522">
                  <c:v>4.4808488907077191</c:v>
                </c:pt>
                <c:pt idx="523">
                  <c:v>4.211988513131157</c:v>
                </c:pt>
                <c:pt idx="524">
                  <c:v>3.9464234533835416</c:v>
                </c:pt>
                <c:pt idx="525">
                  <c:v>3.6839949304560839</c:v>
                </c:pt>
                <c:pt idx="526">
                  <c:v>3.4245379219364516</c:v>
                </c:pt>
                <c:pt idx="527">
                  <c:v>3.1678815127252591</c:v>
                </c:pt>
                <c:pt idx="528">
                  <c:v>2.9138492516191086</c:v>
                </c:pt>
                <c:pt idx="529">
                  <c:v>2.6622595152882056</c:v>
                </c:pt>
                <c:pt idx="530">
                  <c:v>2.4129258791601949</c:v>
                </c:pt>
                <c:pt idx="531">
                  <c:v>2.1656574947033143</c:v>
                </c:pt>
                <c:pt idx="532">
                  <c:v>1.9202594726143296</c:v>
                </c:pt>
                <c:pt idx="533">
                  <c:v>1.6765332713922945</c:v>
                </c:pt>
                <c:pt idx="534">
                  <c:v>1.4342770907797977</c:v>
                </c:pt>
                <c:pt idx="535">
                  <c:v>1.1932862695502706</c:v>
                </c:pt>
                <c:pt idx="536">
                  <c:v>0.95335368709921664</c:v>
                </c:pt>
                <c:pt idx="537">
                  <c:v>0.71427016832195267</c:v>
                </c:pt>
                <c:pt idx="538">
                  <c:v>0.47582489121749205</c:v>
                </c:pt>
                <c:pt idx="539">
                  <c:v>0.23780579668971669</c:v>
                </c:pt>
                <c:pt idx="540">
                  <c:v>0</c:v>
                </c:pt>
                <c:pt idx="541">
                  <c:v>-0.23780579668971669</c:v>
                </c:pt>
                <c:pt idx="542">
                  <c:v>-0.47582489121749205</c:v>
                </c:pt>
                <c:pt idx="543">
                  <c:v>-0.71427016832226187</c:v>
                </c:pt>
                <c:pt idx="544">
                  <c:v>-0.95335368709921664</c:v>
                </c:pt>
                <c:pt idx="545">
                  <c:v>-1.1932862695499615</c:v>
                </c:pt>
                <c:pt idx="546">
                  <c:v>-1.4342770907797977</c:v>
                </c:pt>
                <c:pt idx="547">
                  <c:v>-1.6765332713919854</c:v>
                </c:pt>
                <c:pt idx="548">
                  <c:v>-1.9202594726140205</c:v>
                </c:pt>
                <c:pt idx="549">
                  <c:v>-2.1656574947036233</c:v>
                </c:pt>
                <c:pt idx="550">
                  <c:v>-2.412925879160813</c:v>
                </c:pt>
                <c:pt idx="551">
                  <c:v>-2.6622595152882056</c:v>
                </c:pt>
                <c:pt idx="552">
                  <c:v>-2.9138492516187995</c:v>
                </c:pt>
                <c:pt idx="553">
                  <c:v>-3.1678815127255682</c:v>
                </c:pt>
                <c:pt idx="554">
                  <c:v>-3.4245379219364516</c:v>
                </c:pt>
                <c:pt idx="555">
                  <c:v>-3.6839949304554658</c:v>
                </c:pt>
                <c:pt idx="556">
                  <c:v>-3.9464234533835416</c:v>
                </c:pt>
                <c:pt idx="557">
                  <c:v>-4.211988513131157</c:v>
                </c:pt>
                <c:pt idx="558">
                  <c:v>-4.4808488907077191</c:v>
                </c:pt>
                <c:pt idx="559">
                  <c:v>-4.7531567853454533</c:v>
                </c:pt>
                <c:pt idx="560">
                  <c:v>-5.0290574829285362</c:v>
                </c:pt>
                <c:pt idx="561">
                  <c:v>-5.3086890336713211</c:v>
                </c:pt>
                <c:pt idx="562">
                  <c:v>-5.5921819394777579</c:v>
                </c:pt>
                <c:pt idx="563">
                  <c:v>-5.8796588514221462</c:v>
                </c:pt>
                <c:pt idx="564">
                  <c:v>-6.1712342777422151</c:v>
                </c:pt>
                <c:pt idx="565">
                  <c:v>-6.4670143027602514</c:v>
                </c:pt>
                <c:pt idx="566">
                  <c:v>-6.7670963171133778</c:v>
                </c:pt>
                <c:pt idx="567">
                  <c:v>-7.071568759662032</c:v>
                </c:pt>
                <c:pt idx="568">
                  <c:v>-7.3805108714354937</c:v>
                </c:pt>
                <c:pt idx="569">
                  <c:v>-7.693992461951364</c:v>
                </c:pt>
                <c:pt idx="570">
                  <c:v>-8.0120736882505383</c:v>
                </c:pt>
                <c:pt idx="571">
                  <c:v>-8.3348048469382121</c:v>
                </c:pt>
                <c:pt idx="572">
                  <c:v>-8.6622261795347519</c:v>
                </c:pt>
                <c:pt idx="573">
                  <c:v>-8.9943676914245003</c:v>
                </c:pt>
                <c:pt idx="574">
                  <c:v>-9.3312489846423645</c:v>
                </c:pt>
                <c:pt idx="575">
                  <c:v>-9.672879104754422</c:v>
                </c:pt>
                <c:pt idx="576">
                  <c:v>-10.019256402064975</c:v>
                </c:pt>
                <c:pt idx="577">
                  <c:v>-10.370368407336436</c:v>
                </c:pt>
                <c:pt idx="578">
                  <c:v>-10.726191722234685</c:v>
                </c:pt>
                <c:pt idx="579">
                  <c:v>-11.08669192466126</c:v>
                </c:pt>
                <c:pt idx="580">
                  <c:v>-11.451823489118251</c:v>
                </c:pt>
                <c:pt idx="581">
                  <c:v>-11.821529722258596</c:v>
                </c:pt>
                <c:pt idx="582">
                  <c:v>-12.195742713716356</c:v>
                </c:pt>
                <c:pt idx="583">
                  <c:v>-12.57438330232608</c:v>
                </c:pt>
                <c:pt idx="584">
                  <c:v>-12.957361057805432</c:v>
                </c:pt>
                <c:pt idx="585">
                  <c:v>-13.344574277951477</c:v>
                </c:pt>
                <c:pt idx="586">
                  <c:v>-13.735910001404694</c:v>
                </c:pt>
                <c:pt idx="587">
                  <c:v>-14.131244035976412</c:v>
                </c:pt>
                <c:pt idx="588">
                  <c:v>-14.530441002556032</c:v>
                </c:pt>
                <c:pt idx="589">
                  <c:v>-14.93335439457239</c:v>
                </c:pt>
                <c:pt idx="590">
                  <c:v>-15.339826652964756</c:v>
                </c:pt>
                <c:pt idx="591">
                  <c:v>-15.749689256613383</c:v>
                </c:pt>
                <c:pt idx="592">
                  <c:v>-16.16276282813504</c:v>
                </c:pt>
                <c:pt idx="593">
                  <c:v>-16.578857254958528</c:v>
                </c:pt>
                <c:pt idx="594">
                  <c:v>-16.997771825564261</c:v>
                </c:pt>
                <c:pt idx="595">
                  <c:v>-17.41929538073029</c:v>
                </c:pt>
                <c:pt idx="596">
                  <c:v>-17.843206479654953</c:v>
                </c:pt>
                <c:pt idx="597">
                  <c:v>-18.26927358076636</c:v>
                </c:pt>
                <c:pt idx="598">
                  <c:v>-18.697255237020915</c:v>
                </c:pt>
                <c:pt idx="599">
                  <c:v>-19.126900305507267</c:v>
                </c:pt>
                <c:pt idx="600">
                  <c:v>-19.557948171081836</c:v>
                </c:pt>
                <c:pt idx="601">
                  <c:v>-19.990128983828537</c:v>
                </c:pt>
                <c:pt idx="602">
                  <c:v>-20.423163910059859</c:v>
                </c:pt>
                <c:pt idx="603">
                  <c:v>-20.856765396569713</c:v>
                </c:pt>
                <c:pt idx="604">
                  <c:v>-21.2906374478682</c:v>
                </c:pt>
                <c:pt idx="605">
                  <c:v>-21.724475916041616</c:v>
                </c:pt>
                <c:pt idx="606">
                  <c:v>-22.157968802940982</c:v>
                </c:pt>
                <c:pt idx="607">
                  <c:v>-22.590796574335904</c:v>
                </c:pt>
                <c:pt idx="608">
                  <c:v>-23.022632485669373</c:v>
                </c:pt>
                <c:pt idx="609">
                  <c:v>-23.453142919052468</c:v>
                </c:pt>
                <c:pt idx="610">
                  <c:v>-23.881987731078318</c:v>
                </c:pt>
                <c:pt idx="611">
                  <c:v>-24.308820611074829</c:v>
                </c:pt>
                <c:pt idx="612">
                  <c:v>-24.733289449377043</c:v>
                </c:pt>
                <c:pt idx="613">
                  <c:v>-25.155036715157074</c:v>
                </c:pt>
                <c:pt idx="614">
                  <c:v>-25.573699843402668</c:v>
                </c:pt>
                <c:pt idx="615">
                  <c:v>-25.988911630573366</c:v>
                </c:pt>
                <c:pt idx="616">
                  <c:v>-26.40030063845084</c:v>
                </c:pt>
                <c:pt idx="617">
                  <c:v>-26.807491605742662</c:v>
                </c:pt>
                <c:pt idx="618">
                  <c:v>-27.210105866902914</c:v>
                </c:pt>
                <c:pt idx="619">
                  <c:v>-27.60776177771082</c:v>
                </c:pt>
                <c:pt idx="620">
                  <c:v>-28.000075147081173</c:v>
                </c:pt>
                <c:pt idx="621">
                  <c:v>-28.386659674584333</c:v>
                </c:pt>
                <c:pt idx="622">
                  <c:v>-28.767127393184406</c:v>
                </c:pt>
                <c:pt idx="623">
                  <c:v>-29.141089116611219</c:v>
                </c:pt>
                <c:pt idx="624">
                  <c:v>-29.508154890882395</c:v>
                </c:pt>
                <c:pt idx="625">
                  <c:v>-29.867934449401854</c:v>
                </c:pt>
                <c:pt idx="626">
                  <c:v>-30.220037671084469</c:v>
                </c:pt>
                <c:pt idx="627">
                  <c:v>-30.564075040987799</c:v>
                </c:pt>
                <c:pt idx="628">
                  <c:v>-30.899658112838896</c:v>
                </c:pt>
                <c:pt idx="629">
                  <c:v>-31.226399972942694</c:v>
                </c:pt>
                <c:pt idx="630">
                  <c:v>-31.543915704906833</c:v>
                </c:pt>
                <c:pt idx="631">
                  <c:v>-31.851822854574245</c:v>
                </c:pt>
                <c:pt idx="632">
                  <c:v>-32.149741894657723</c:v>
                </c:pt>
                <c:pt idx="633">
                  <c:v>-32.437296688471207</c:v>
                </c:pt>
                <c:pt idx="634">
                  <c:v>-32.714114952198031</c:v>
                </c:pt>
                <c:pt idx="635">
                  <c:v>-32.97982871516183</c:v>
                </c:pt>
                <c:pt idx="636">
                  <c:v>-33.234074777479471</c:v>
                </c:pt>
                <c:pt idx="637">
                  <c:v>-33.476495164595846</c:v>
                </c:pt>
                <c:pt idx="638">
                  <c:v>-33.706737578107038</c:v>
                </c:pt>
                <c:pt idx="639">
                  <c:v>-33.924455842319951</c:v>
                </c:pt>
                <c:pt idx="640">
                  <c:v>-34.129310346031758</c:v>
                </c:pt>
                <c:pt idx="641">
                  <c:v>-34.320968478925671</c:v>
                </c:pt>
                <c:pt idx="642">
                  <c:v>-34.499105062105279</c:v>
                </c:pt>
                <c:pt idx="643">
                  <c:v>-34.663402772199142</c:v>
                </c:pt>
                <c:pt idx="644">
                  <c:v>-34.813552558511901</c:v>
                </c:pt>
                <c:pt idx="645">
                  <c:v>-34.949254052737473</c:v>
                </c:pt>
                <c:pt idx="646">
                  <c:v>-35.070215970667157</c:v>
                </c:pt>
                <c:pt idx="647">
                  <c:v>-35.176156505442187</c:v>
                </c:pt>
                <c:pt idx="648">
                  <c:v>-35.266803711856042</c:v>
                </c:pt>
                <c:pt idx="649">
                  <c:v>-35.341895881181756</c:v>
                </c:pt>
                <c:pt idx="650">
                  <c:v>-35.401181906110232</c:v>
                </c:pt>
                <c:pt idx="651">
                  <c:v>-35.444421635306696</c:v>
                </c:pt>
                <c:pt idx="652">
                  <c:v>-35.47138621714118</c:v>
                </c:pt>
                <c:pt idx="653">
                  <c:v>-35.481858432187771</c:v>
                </c:pt>
                <c:pt idx="654">
                  <c:v>-35.475633014016339</c:v>
                </c:pt>
                <c:pt idx="655">
                  <c:v>-35.452516957927713</c:v>
                </c:pt>
                <c:pt idx="656">
                  <c:v>-35.412329817199556</c:v>
                </c:pt>
                <c:pt idx="657">
                  <c:v>-35.354903986470283</c:v>
                </c:pt>
                <c:pt idx="658">
                  <c:v>-35.2800849719262</c:v>
                </c:pt>
                <c:pt idx="659">
                  <c:v>-35.187731647882352</c:v>
                </c:pt>
                <c:pt idx="660">
                  <c:v>-35.077716499486741</c:v>
                </c:pt>
                <c:pt idx="661">
                  <c:v>-34.949925851194102</c:v>
                </c:pt>
                <c:pt idx="662">
                  <c:v>-34.804260080708936</c:v>
                </c:pt>
                <c:pt idx="663">
                  <c:v>-34.64063381814826</c:v>
                </c:pt>
                <c:pt idx="664">
                  <c:v>-34.458976130100027</c:v>
                </c:pt>
                <c:pt idx="665">
                  <c:v>-34.259230688377599</c:v>
                </c:pt>
                <c:pt idx="666">
                  <c:v>-34.041355923236544</c:v>
                </c:pt>
                <c:pt idx="667">
                  <c:v>-33.805325160795633</c:v>
                </c:pt>
                <c:pt idx="668">
                  <c:v>-33.551126744526933</c:v>
                </c:pt>
                <c:pt idx="669">
                  <c:v>-33.278764140603379</c:v>
                </c:pt>
                <c:pt idx="670">
                  <c:v>-32.988256026949877</c:v>
                </c:pt>
                <c:pt idx="671">
                  <c:v>-32.679636365893472</c:v>
                </c:pt>
                <c:pt idx="672">
                  <c:v>-32.352954460237157</c:v>
                </c:pt>
                <c:pt idx="673">
                  <c:v>-32.008274992716856</c:v>
                </c:pt>
                <c:pt idx="674">
                  <c:v>-31.645678048730478</c:v>
                </c:pt>
                <c:pt idx="675">
                  <c:v>-31.26525912228162</c:v>
                </c:pt>
                <c:pt idx="676">
                  <c:v>-30.867129105128587</c:v>
                </c:pt>
                <c:pt idx="677">
                  <c:v>-30.45141425906629</c:v>
                </c:pt>
                <c:pt idx="678">
                  <c:v>-30.018256171397564</c:v>
                </c:pt>
                <c:pt idx="679">
                  <c:v>-29.567811693581763</c:v>
                </c:pt>
                <c:pt idx="680">
                  <c:v>-29.100252863103144</c:v>
                </c:pt>
                <c:pt idx="681">
                  <c:v>-28.615766808649326</c:v>
                </c:pt>
                <c:pt idx="682">
                  <c:v>-28.114555638629124</c:v>
                </c:pt>
                <c:pt idx="683">
                  <c:v>-27.596836313173384</c:v>
                </c:pt>
                <c:pt idx="684">
                  <c:v>-27.062840499737217</c:v>
                </c:pt>
                <c:pt idx="685">
                  <c:v>-26.512814412401848</c:v>
                </c:pt>
                <c:pt idx="686">
                  <c:v>-25.947018635084849</c:v>
                </c:pt>
                <c:pt idx="687">
                  <c:v>-25.365727928808518</c:v>
                </c:pt>
                <c:pt idx="688">
                  <c:v>-24.769231023222424</c:v>
                </c:pt>
                <c:pt idx="689">
                  <c:v>-24.157830392622728</c:v>
                </c:pt>
                <c:pt idx="690">
                  <c:v>-23.531842016655872</c:v>
                </c:pt>
                <c:pt idx="691">
                  <c:v>-22.891595126005178</c:v>
                </c:pt>
                <c:pt idx="692">
                  <c:v>-22.237431933303952</c:v>
                </c:pt>
                <c:pt idx="693">
                  <c:v>-21.569707349563281</c:v>
                </c:pt>
                <c:pt idx="694">
                  <c:v>-20.888788686442719</c:v>
                </c:pt>
                <c:pt idx="695">
                  <c:v>-20.195055344645787</c:v>
                </c:pt>
                <c:pt idx="696">
                  <c:v>-19.488898488817497</c:v>
                </c:pt>
                <c:pt idx="697">
                  <c:v>-18.77072070927608</c:v>
                </c:pt>
                <c:pt idx="698">
                  <c:v>-18.040935670949857</c:v>
                </c:pt>
                <c:pt idx="699">
                  <c:v>-17.299967749923614</c:v>
                </c:pt>
                <c:pt idx="700">
                  <c:v>-16.548251657962286</c:v>
                </c:pt>
                <c:pt idx="701">
                  <c:v>-15.786232055452015</c:v>
                </c:pt>
                <c:pt idx="702">
                  <c:v>-15.014363153186384</c:v>
                </c:pt>
                <c:pt idx="703">
                  <c:v>-14.233108303416678</c:v>
                </c:pt>
                <c:pt idx="704">
                  <c:v>-13.442939580646161</c:v>
                </c:pt>
                <c:pt idx="705">
                  <c:v>-12.6443373526216</c:v>
                </c:pt>
                <c:pt idx="706">
                  <c:v>-11.837789841997898</c:v>
                </c:pt>
                <c:pt idx="707">
                  <c:v>-11.023792679180204</c:v>
                </c:pt>
                <c:pt idx="708">
                  <c:v>-10.202848446821211</c:v>
                </c:pt>
                <c:pt idx="709">
                  <c:v>-9.3754662165030762</c:v>
                </c:pt>
                <c:pt idx="710">
                  <c:v>-8.5421610781128052</c:v>
                </c:pt>
                <c:pt idx="711">
                  <c:v>-7.7034536624391086</c:v>
                </c:pt>
                <c:pt idx="712">
                  <c:v>-6.859869657535258</c:v>
                </c:pt>
                <c:pt idx="713">
                  <c:v>-6.0119393193766326</c:v>
                </c:pt>
                <c:pt idx="714">
                  <c:v>-5.1601969773768781</c:v>
                </c:pt>
                <c:pt idx="715">
                  <c:v>-4.3051805353116581</c:v>
                </c:pt>
                <c:pt idx="716">
                  <c:v>-3.4474309682129838</c:v>
                </c:pt>
                <c:pt idx="717">
                  <c:v>-2.5874918158039986</c:v>
                </c:pt>
                <c:pt idx="718">
                  <c:v>-1.7259086730376136</c:v>
                </c:pt>
                <c:pt idx="719">
                  <c:v>-0.86322867832106664</c:v>
                </c:pt>
                <c:pt idx="720">
                  <c:v>-0.21584147035873</c:v>
                </c:pt>
              </c:numCache>
            </c:numRef>
          </c:yVal>
          <c:smooth val="0"/>
          <c:extLst>
            <c:ext xmlns:c16="http://schemas.microsoft.com/office/drawing/2014/chart" uri="{C3380CC4-5D6E-409C-BE32-E72D297353CC}">
              <c16:uniqueId val="{00000000-A9CA-4F83-A57B-AEB6BDF47EB2}"/>
            </c:ext>
          </c:extLst>
        </c:ser>
        <c:dLbls>
          <c:showLegendKey val="0"/>
          <c:showVal val="0"/>
          <c:showCatName val="0"/>
          <c:showSerName val="0"/>
          <c:showPercent val="0"/>
          <c:showBubbleSize val="0"/>
        </c:dLbls>
        <c:axId val="665089584"/>
        <c:axId val="665090064"/>
      </c:scatterChart>
      <c:valAx>
        <c:axId val="6650895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Crank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5090064"/>
        <c:crosses val="autoZero"/>
        <c:crossBetween val="midCat"/>
      </c:valAx>
      <c:valAx>
        <c:axId val="665090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Piston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50895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Piston Velocity vs RPM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strRef>
              <c:f>'Piston Velocity vs RPM'!$B$1</c:f>
              <c:strCache>
                <c:ptCount val="1"/>
                <c:pt idx="0">
                  <c:v>Piston Velocity m/s</c:v>
                </c:pt>
              </c:strCache>
            </c:strRef>
          </c:tx>
          <c:spPr>
            <a:ln w="19050" cap="rnd">
              <a:solidFill>
                <a:schemeClr val="accent1"/>
              </a:solidFill>
              <a:round/>
            </a:ln>
            <a:effectLst/>
          </c:spPr>
          <c:marker>
            <c:symbol val="none"/>
          </c:marker>
          <c:xVal>
            <c:numRef>
              <c:f>'Piston Velocity vs RPM'!$A$2:$A$722</c:f>
              <c:numCache>
                <c:formatCode>General</c:formatCode>
                <c:ptCount val="721"/>
                <c:pt idx="0">
                  <c:v>0</c:v>
                </c:pt>
                <c:pt idx="1">
                  <c:v>250</c:v>
                </c:pt>
                <c:pt idx="2">
                  <c:v>500</c:v>
                </c:pt>
                <c:pt idx="3">
                  <c:v>750</c:v>
                </c:pt>
                <c:pt idx="4">
                  <c:v>1000</c:v>
                </c:pt>
                <c:pt idx="5">
                  <c:v>1250</c:v>
                </c:pt>
                <c:pt idx="6">
                  <c:v>1500</c:v>
                </c:pt>
                <c:pt idx="7">
                  <c:v>1750</c:v>
                </c:pt>
                <c:pt idx="8">
                  <c:v>2000</c:v>
                </c:pt>
                <c:pt idx="9">
                  <c:v>2250</c:v>
                </c:pt>
                <c:pt idx="10">
                  <c:v>2500</c:v>
                </c:pt>
                <c:pt idx="11">
                  <c:v>2750</c:v>
                </c:pt>
                <c:pt idx="12">
                  <c:v>3000</c:v>
                </c:pt>
                <c:pt idx="13">
                  <c:v>3250</c:v>
                </c:pt>
                <c:pt idx="14">
                  <c:v>3500</c:v>
                </c:pt>
                <c:pt idx="15">
                  <c:v>3750</c:v>
                </c:pt>
                <c:pt idx="16">
                  <c:v>4000</c:v>
                </c:pt>
                <c:pt idx="17">
                  <c:v>4250</c:v>
                </c:pt>
                <c:pt idx="18">
                  <c:v>4500</c:v>
                </c:pt>
                <c:pt idx="19">
                  <c:v>4750</c:v>
                </c:pt>
                <c:pt idx="20">
                  <c:v>5000</c:v>
                </c:pt>
                <c:pt idx="21">
                  <c:v>5250</c:v>
                </c:pt>
                <c:pt idx="22">
                  <c:v>5500</c:v>
                </c:pt>
                <c:pt idx="23">
                  <c:v>5750</c:v>
                </c:pt>
                <c:pt idx="24">
                  <c:v>6000</c:v>
                </c:pt>
                <c:pt idx="25">
                  <c:v>6250</c:v>
                </c:pt>
                <c:pt idx="26">
                  <c:v>6500</c:v>
                </c:pt>
                <c:pt idx="27">
                  <c:v>6750</c:v>
                </c:pt>
                <c:pt idx="28">
                  <c:v>7000</c:v>
                </c:pt>
                <c:pt idx="29">
                  <c:v>7250</c:v>
                </c:pt>
                <c:pt idx="30">
                  <c:v>7500</c:v>
                </c:pt>
                <c:pt idx="31">
                  <c:v>7750</c:v>
                </c:pt>
                <c:pt idx="32">
                  <c:v>8000</c:v>
                </c:pt>
                <c:pt idx="33">
                  <c:v>8250</c:v>
                </c:pt>
                <c:pt idx="34">
                  <c:v>8500</c:v>
                </c:pt>
                <c:pt idx="35">
                  <c:v>8750</c:v>
                </c:pt>
                <c:pt idx="36">
                  <c:v>9000</c:v>
                </c:pt>
                <c:pt idx="37">
                  <c:v>9250</c:v>
                </c:pt>
                <c:pt idx="38">
                  <c:v>9500</c:v>
                </c:pt>
                <c:pt idx="39">
                  <c:v>9750</c:v>
                </c:pt>
                <c:pt idx="40">
                  <c:v>10000</c:v>
                </c:pt>
              </c:numCache>
            </c:numRef>
          </c:xVal>
          <c:yVal>
            <c:numRef>
              <c:f>'Piston Velocity vs RPM'!$B$2:$B$722</c:f>
              <c:numCache>
                <c:formatCode>General</c:formatCode>
                <c:ptCount val="721"/>
                <c:pt idx="0">
                  <c:v>0</c:v>
                </c:pt>
                <c:pt idx="1">
                  <c:v>0.6925</c:v>
                </c:pt>
                <c:pt idx="2">
                  <c:v>1.385</c:v>
                </c:pt>
                <c:pt idx="3">
                  <c:v>2.0774999999999997</c:v>
                </c:pt>
                <c:pt idx="4">
                  <c:v>2.77</c:v>
                </c:pt>
                <c:pt idx="5">
                  <c:v>3.4624999999999995</c:v>
                </c:pt>
                <c:pt idx="6">
                  <c:v>4.1549999999999994</c:v>
                </c:pt>
                <c:pt idx="7">
                  <c:v>4.8474999999999993</c:v>
                </c:pt>
                <c:pt idx="8">
                  <c:v>5.54</c:v>
                </c:pt>
                <c:pt idx="9">
                  <c:v>6.2324999999999999</c:v>
                </c:pt>
                <c:pt idx="10">
                  <c:v>6.9249999999999989</c:v>
                </c:pt>
                <c:pt idx="11">
                  <c:v>7.6174999999999988</c:v>
                </c:pt>
                <c:pt idx="12">
                  <c:v>8.3099999999999987</c:v>
                </c:pt>
                <c:pt idx="13">
                  <c:v>9.0024999999999995</c:v>
                </c:pt>
                <c:pt idx="14">
                  <c:v>9.6949999999999985</c:v>
                </c:pt>
                <c:pt idx="15">
                  <c:v>10.387499999999999</c:v>
                </c:pt>
                <c:pt idx="16">
                  <c:v>11.08</c:v>
                </c:pt>
                <c:pt idx="17">
                  <c:v>11.772499999999999</c:v>
                </c:pt>
                <c:pt idx="18">
                  <c:v>12.465</c:v>
                </c:pt>
                <c:pt idx="19">
                  <c:v>13.157499999999999</c:v>
                </c:pt>
                <c:pt idx="20">
                  <c:v>13.849999999999998</c:v>
                </c:pt>
                <c:pt idx="21">
                  <c:v>14.542499999999999</c:v>
                </c:pt>
                <c:pt idx="22">
                  <c:v>15.234999999999998</c:v>
                </c:pt>
                <c:pt idx="23">
                  <c:v>15.9275</c:v>
                </c:pt>
                <c:pt idx="24">
                  <c:v>16.619999999999997</c:v>
                </c:pt>
                <c:pt idx="25">
                  <c:v>17.3125</c:v>
                </c:pt>
                <c:pt idx="26">
                  <c:v>18.004999999999999</c:v>
                </c:pt>
                <c:pt idx="27">
                  <c:v>18.697499999999998</c:v>
                </c:pt>
                <c:pt idx="28">
                  <c:v>19.389999999999997</c:v>
                </c:pt>
                <c:pt idx="29">
                  <c:v>20.082499999999996</c:v>
                </c:pt>
                <c:pt idx="30">
                  <c:v>20.774999999999999</c:v>
                </c:pt>
                <c:pt idx="31">
                  <c:v>21.467499999999998</c:v>
                </c:pt>
                <c:pt idx="32">
                  <c:v>22.16</c:v>
                </c:pt>
                <c:pt idx="33">
                  <c:v>22.852499999999999</c:v>
                </c:pt>
                <c:pt idx="34">
                  <c:v>23.544999999999998</c:v>
                </c:pt>
                <c:pt idx="35">
                  <c:v>24.237499999999997</c:v>
                </c:pt>
                <c:pt idx="36">
                  <c:v>24.93</c:v>
                </c:pt>
                <c:pt idx="37">
                  <c:v>25.622499999999999</c:v>
                </c:pt>
                <c:pt idx="38">
                  <c:v>26.314999999999998</c:v>
                </c:pt>
                <c:pt idx="39">
                  <c:v>27.007499999999997</c:v>
                </c:pt>
                <c:pt idx="40">
                  <c:v>27.699999999999996</c:v>
                </c:pt>
              </c:numCache>
            </c:numRef>
          </c:yVal>
          <c:smooth val="1"/>
          <c:extLst>
            <c:ext xmlns:c16="http://schemas.microsoft.com/office/drawing/2014/chart" uri="{C3380CC4-5D6E-409C-BE32-E72D297353CC}">
              <c16:uniqueId val="{00000000-8A4C-4841-9CE7-A661077BA58D}"/>
            </c:ext>
          </c:extLst>
        </c:ser>
        <c:dLbls>
          <c:showLegendKey val="0"/>
          <c:showVal val="0"/>
          <c:showCatName val="0"/>
          <c:showSerName val="0"/>
          <c:showPercent val="0"/>
          <c:showBubbleSize val="0"/>
        </c:dLbls>
        <c:axId val="1597921952"/>
        <c:axId val="1597928192"/>
      </c:scatterChart>
      <c:valAx>
        <c:axId val="1597921952"/>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928192"/>
        <c:crosses val="autoZero"/>
        <c:crossBetween val="midCat"/>
      </c:valAx>
      <c:valAx>
        <c:axId val="1597928192"/>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79219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Valve Lift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angle'!$B$1</c:f>
              <c:strCache>
                <c:ptCount val="1"/>
                <c:pt idx="0">
                  <c:v>Intake Rise</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angle'!$B$2:$B$361</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0311-41DB-B12B-FCAC57ED18F8}"/>
            </c:ext>
          </c:extLst>
        </c:ser>
        <c:ser>
          <c:idx val="1"/>
          <c:order val="1"/>
          <c:tx>
            <c:strRef>
              <c:f>'Crank angle'!$C$1</c:f>
              <c:strCache>
                <c:ptCount val="1"/>
                <c:pt idx="0">
                  <c:v>Exhaust Rise</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angle'!$C$2:$C$361</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0311-41DB-B12B-FCAC57ED18F8}"/>
            </c:ext>
          </c:extLst>
        </c:ser>
        <c:dLbls>
          <c:showLegendKey val="0"/>
          <c:showVal val="0"/>
          <c:showCatName val="0"/>
          <c:showSerName val="0"/>
          <c:showPercent val="0"/>
          <c:showBubbleSize val="0"/>
        </c:dLbls>
        <c:smooth val="0"/>
        <c:axId val="1061881519"/>
        <c:axId val="1061881039"/>
      </c:lineChart>
      <c:catAx>
        <c:axId val="106188151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1881039"/>
        <c:crosses val="autoZero"/>
        <c:auto val="1"/>
        <c:lblAlgn val="ctr"/>
        <c:lblOffset val="100"/>
        <c:noMultiLvlLbl val="0"/>
      </c:catAx>
      <c:valAx>
        <c:axId val="10618810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18815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Valve Acceleration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angle'!$G$1</c:f>
              <c:strCache>
                <c:ptCount val="1"/>
                <c:pt idx="0">
                  <c:v>Intake Acceleration</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angle'!$G$2:$G$361</c:f>
              <c:numCache>
                <c:formatCode>General</c:formatCode>
                <c:ptCount val="360"/>
                <c:pt idx="1">
                  <c:v>0</c:v>
                </c:pt>
                <c:pt idx="2">
                  <c:v>0</c:v>
                </c:pt>
                <c:pt idx="3">
                  <c:v>2.5000000000000001E-3</c:v>
                </c:pt>
                <c:pt idx="4">
                  <c:v>2.5000000000000001E-3</c:v>
                </c:pt>
                <c:pt idx="5">
                  <c:v>-2.5000000000000001E-3</c:v>
                </c:pt>
                <c:pt idx="6">
                  <c:v>-2.5000000000000001E-3</c:v>
                </c:pt>
                <c:pt idx="7">
                  <c:v>0</c:v>
                </c:pt>
                <c:pt idx="8">
                  <c:v>0</c:v>
                </c:pt>
                <c:pt idx="9">
                  <c:v>0</c:v>
                </c:pt>
                <c:pt idx="10">
                  <c:v>0</c:v>
                </c:pt>
                <c:pt idx="11">
                  <c:v>0</c:v>
                </c:pt>
                <c:pt idx="12">
                  <c:v>0</c:v>
                </c:pt>
                <c:pt idx="13">
                  <c:v>-2.5000000000000001E-3</c:v>
                </c:pt>
                <c:pt idx="14">
                  <c:v>-2.5000000000000001E-3</c:v>
                </c:pt>
                <c:pt idx="15">
                  <c:v>2.5000000000000001E-3</c:v>
                </c:pt>
                <c:pt idx="16">
                  <c:v>2.5000000000000001E-3</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2.5000000000000001E-3</c:v>
                </c:pt>
                <c:pt idx="64">
                  <c:v>2.5000000000000001E-3</c:v>
                </c:pt>
                <c:pt idx="65">
                  <c:v>-2.5000000000000001E-3</c:v>
                </c:pt>
                <c:pt idx="66">
                  <c:v>-2.5000000000000001E-3</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2.5000000000000001E-3</c:v>
                </c:pt>
                <c:pt idx="97">
                  <c:v>4.9999999999999992E-3</c:v>
                </c:pt>
                <c:pt idx="98">
                  <c:v>2.5000000000000001E-3</c:v>
                </c:pt>
                <c:pt idx="99">
                  <c:v>1.7347234759768071E-18</c:v>
                </c:pt>
                <c:pt idx="100">
                  <c:v>2.5000000000000014E-3</c:v>
                </c:pt>
                <c:pt idx="101">
                  <c:v>4.9999999999999975E-3</c:v>
                </c:pt>
                <c:pt idx="102">
                  <c:v>-1.7347234759768071E-18</c:v>
                </c:pt>
                <c:pt idx="103">
                  <c:v>-2.4999999999999988E-3</c:v>
                </c:pt>
                <c:pt idx="104">
                  <c:v>2.5000000000000022E-3</c:v>
                </c:pt>
                <c:pt idx="105">
                  <c:v>0</c:v>
                </c:pt>
                <c:pt idx="106">
                  <c:v>-2.5000000000000022E-3</c:v>
                </c:pt>
                <c:pt idx="107">
                  <c:v>2.5000000000000022E-3</c:v>
                </c:pt>
                <c:pt idx="108">
                  <c:v>0</c:v>
                </c:pt>
                <c:pt idx="109">
                  <c:v>-2.5000000000000022E-3</c:v>
                </c:pt>
                <c:pt idx="110">
                  <c:v>2.4999999999999953E-3</c:v>
                </c:pt>
                <c:pt idx="111">
                  <c:v>2.5000000000000022E-3</c:v>
                </c:pt>
                <c:pt idx="112">
                  <c:v>-2.4999999999999883E-3</c:v>
                </c:pt>
                <c:pt idx="113">
                  <c:v>-2.5000000000000092E-3</c:v>
                </c:pt>
                <c:pt idx="114">
                  <c:v>-1.3877787807814457E-17</c:v>
                </c:pt>
                <c:pt idx="115">
                  <c:v>1.3877787807814457E-17</c:v>
                </c:pt>
                <c:pt idx="116">
                  <c:v>2.5000000000000161E-3</c:v>
                </c:pt>
                <c:pt idx="117">
                  <c:v>2.4999999999999883E-3</c:v>
                </c:pt>
                <c:pt idx="118">
                  <c:v>-1.3877787807814457E-17</c:v>
                </c:pt>
                <c:pt idx="119">
                  <c:v>1.3877787807814457E-17</c:v>
                </c:pt>
                <c:pt idx="120">
                  <c:v>2.5000000000000022E-3</c:v>
                </c:pt>
                <c:pt idx="121">
                  <c:v>7.4999999999999789E-3</c:v>
                </c:pt>
                <c:pt idx="122">
                  <c:v>5.0000000000000044E-3</c:v>
                </c:pt>
                <c:pt idx="123">
                  <c:v>2.50000000000003E-3</c:v>
                </c:pt>
                <c:pt idx="124">
                  <c:v>4.9999999999999906E-3</c:v>
                </c:pt>
                <c:pt idx="125">
                  <c:v>4.9999999999999767E-3</c:v>
                </c:pt>
                <c:pt idx="126">
                  <c:v>7.5000000000000067E-3</c:v>
                </c:pt>
                <c:pt idx="127">
                  <c:v>2.5000000000000022E-3</c:v>
                </c:pt>
                <c:pt idx="128">
                  <c:v>0</c:v>
                </c:pt>
                <c:pt idx="129">
                  <c:v>1.0000000000000009E-2</c:v>
                </c:pt>
                <c:pt idx="130">
                  <c:v>1.0000000000000009E-2</c:v>
                </c:pt>
                <c:pt idx="131">
                  <c:v>0</c:v>
                </c:pt>
                <c:pt idx="132">
                  <c:v>-2.7755575615628914E-17</c:v>
                </c:pt>
                <c:pt idx="133">
                  <c:v>7.4999999999999789E-3</c:v>
                </c:pt>
                <c:pt idx="134">
                  <c:v>7.5000000000000622E-3</c:v>
                </c:pt>
                <c:pt idx="135">
                  <c:v>7.5000000000000067E-3</c:v>
                </c:pt>
                <c:pt idx="136">
                  <c:v>7.4999999999999512E-3</c:v>
                </c:pt>
                <c:pt idx="137">
                  <c:v>2.5000000000000022E-3</c:v>
                </c:pt>
                <c:pt idx="138">
                  <c:v>5.0000000000000044E-3</c:v>
                </c:pt>
                <c:pt idx="139">
                  <c:v>5.0000000000000044E-3</c:v>
                </c:pt>
                <c:pt idx="140">
                  <c:v>5.0000000000000044E-3</c:v>
                </c:pt>
                <c:pt idx="141">
                  <c:v>1.2500000000000067E-2</c:v>
                </c:pt>
                <c:pt idx="142">
                  <c:v>-5.5511151231257827E-17</c:v>
                </c:pt>
                <c:pt idx="143">
                  <c:v>2.4999999999998912E-3</c:v>
                </c:pt>
                <c:pt idx="144">
                  <c:v>2.2500000000000075E-2</c:v>
                </c:pt>
                <c:pt idx="145">
                  <c:v>2.5000000000000577E-3</c:v>
                </c:pt>
                <c:pt idx="146">
                  <c:v>-5.0000000000000044E-3</c:v>
                </c:pt>
                <c:pt idx="147">
                  <c:v>1.749999999999996E-2</c:v>
                </c:pt>
                <c:pt idx="148">
                  <c:v>1.2499999999999956E-2</c:v>
                </c:pt>
                <c:pt idx="149">
                  <c:v>-2.4999999999999467E-3</c:v>
                </c:pt>
                <c:pt idx="150">
                  <c:v>2.5000000000000577E-3</c:v>
                </c:pt>
                <c:pt idx="151">
                  <c:v>2.2499999999999853E-2</c:v>
                </c:pt>
                <c:pt idx="152">
                  <c:v>1.2499999999999956E-2</c:v>
                </c:pt>
                <c:pt idx="153">
                  <c:v>-1.4999999999999791E-2</c:v>
                </c:pt>
                <c:pt idx="154">
                  <c:v>5.0000000000000044E-3</c:v>
                </c:pt>
                <c:pt idx="155">
                  <c:v>2.2499999999999964E-2</c:v>
                </c:pt>
                <c:pt idx="156">
                  <c:v>1.7500000000000071E-2</c:v>
                </c:pt>
                <c:pt idx="157">
                  <c:v>-1.5000000000000124E-2</c:v>
                </c:pt>
                <c:pt idx="158">
                  <c:v>-2.5000000000001688E-3</c:v>
                </c:pt>
                <c:pt idx="159">
                  <c:v>5.7500000000000107E-2</c:v>
                </c:pt>
                <c:pt idx="160">
                  <c:v>7.5000000000000622E-3</c:v>
                </c:pt>
                <c:pt idx="161">
                  <c:v>-2.2499999999999964E-2</c:v>
                </c:pt>
                <c:pt idx="162">
                  <c:v>1.7500000000000071E-2</c:v>
                </c:pt>
                <c:pt idx="163">
                  <c:v>2.4999999999999467E-3</c:v>
                </c:pt>
                <c:pt idx="164">
                  <c:v>-1.4999999999999902E-2</c:v>
                </c:pt>
                <c:pt idx="165">
                  <c:v>7.4999999999998401E-3</c:v>
                </c:pt>
                <c:pt idx="166">
                  <c:v>-2.2204460492503131E-16</c:v>
                </c:pt>
                <c:pt idx="167">
                  <c:v>-2.0000000000000018E-2</c:v>
                </c:pt>
                <c:pt idx="168">
                  <c:v>-1.0000000000000009E-2</c:v>
                </c:pt>
                <c:pt idx="169">
                  <c:v>-2.4999999999999467E-2</c:v>
                </c:pt>
                <c:pt idx="170">
                  <c:v>-4.4999999999999929E-2</c:v>
                </c:pt>
                <c:pt idx="171">
                  <c:v>-5.2500000000000657E-2</c:v>
                </c:pt>
                <c:pt idx="172">
                  <c:v>-5.4999999999999716E-2</c:v>
                </c:pt>
                <c:pt idx="173">
                  <c:v>-3.9999999999999591E-2</c:v>
                </c:pt>
                <c:pt idx="174">
                  <c:v>-3.5000000000000142E-2</c:v>
                </c:pt>
                <c:pt idx="175">
                  <c:v>-4.4999999999999929E-2</c:v>
                </c:pt>
                <c:pt idx="176">
                  <c:v>-5.7500000000000107E-2</c:v>
                </c:pt>
                <c:pt idx="177">
                  <c:v>-6.7500000000000338E-2</c:v>
                </c:pt>
                <c:pt idx="178">
                  <c:v>-5.2500000000000213E-2</c:v>
                </c:pt>
                <c:pt idx="179">
                  <c:v>-2.9999999999999805E-2</c:v>
                </c:pt>
                <c:pt idx="180">
                  <c:v>-2.7499999999999636E-2</c:v>
                </c:pt>
                <c:pt idx="181">
                  <c:v>-2.750000000000008E-2</c:v>
                </c:pt>
                <c:pt idx="182">
                  <c:v>-1.5000000000000346E-2</c:v>
                </c:pt>
                <c:pt idx="183">
                  <c:v>0</c:v>
                </c:pt>
                <c:pt idx="184">
                  <c:v>5.0000000000003375E-3</c:v>
                </c:pt>
                <c:pt idx="185">
                  <c:v>-2.4999999999999467E-3</c:v>
                </c:pt>
                <c:pt idx="186">
                  <c:v>2.4999999999997247E-3</c:v>
                </c:pt>
                <c:pt idx="187">
                  <c:v>4.9999999999998934E-3</c:v>
                </c:pt>
                <c:pt idx="188">
                  <c:v>-1.2499999999999734E-2</c:v>
                </c:pt>
                <c:pt idx="189">
                  <c:v>5.0000000000001155E-3</c:v>
                </c:pt>
                <c:pt idx="190">
                  <c:v>2.7499999999999858E-2</c:v>
                </c:pt>
                <c:pt idx="191">
                  <c:v>2.0000000000000018E-2</c:v>
                </c:pt>
                <c:pt idx="192">
                  <c:v>7.5000000000000622E-3</c:v>
                </c:pt>
                <c:pt idx="193">
                  <c:v>7.4999999999998401E-3</c:v>
                </c:pt>
                <c:pt idx="194">
                  <c:v>9.9999999999998979E-3</c:v>
                </c:pt>
                <c:pt idx="195">
                  <c:v>1.1102230246251565E-16</c:v>
                </c:pt>
                <c:pt idx="196">
                  <c:v>1.0000000000000009E-2</c:v>
                </c:pt>
                <c:pt idx="197">
                  <c:v>1.5000000000000013E-2</c:v>
                </c:pt>
                <c:pt idx="198">
                  <c:v>7.5000000000000622E-3</c:v>
                </c:pt>
                <c:pt idx="199">
                  <c:v>2.5000000000000022E-2</c:v>
                </c:pt>
                <c:pt idx="200">
                  <c:v>1.749999999999996E-2</c:v>
                </c:pt>
                <c:pt idx="201">
                  <c:v>-1.5000000000000124E-2</c:v>
                </c:pt>
                <c:pt idx="202">
                  <c:v>-2.4999999999999467E-3</c:v>
                </c:pt>
                <c:pt idx="203">
                  <c:v>2.750000000000008E-2</c:v>
                </c:pt>
                <c:pt idx="204">
                  <c:v>1.24999999999999E-2</c:v>
                </c:pt>
                <c:pt idx="205">
                  <c:v>-7.4999999999999512E-3</c:v>
                </c:pt>
                <c:pt idx="206">
                  <c:v>5.0000000000001155E-3</c:v>
                </c:pt>
                <c:pt idx="207">
                  <c:v>9.9999999999999534E-3</c:v>
                </c:pt>
                <c:pt idx="208">
                  <c:v>7.4999999999998956E-3</c:v>
                </c:pt>
                <c:pt idx="209">
                  <c:v>7.5000000000000067E-3</c:v>
                </c:pt>
                <c:pt idx="210">
                  <c:v>5.00000000000006E-3</c:v>
                </c:pt>
                <c:pt idx="211">
                  <c:v>7.5000000000000067E-3</c:v>
                </c:pt>
                <c:pt idx="212">
                  <c:v>7.5000000000000067E-3</c:v>
                </c:pt>
                <c:pt idx="213">
                  <c:v>4.9999999999999767E-3</c:v>
                </c:pt>
                <c:pt idx="214">
                  <c:v>5.0000000000000044E-3</c:v>
                </c:pt>
                <c:pt idx="215">
                  <c:v>1.0000000000000009E-2</c:v>
                </c:pt>
                <c:pt idx="216">
                  <c:v>9.9999999999999811E-3</c:v>
                </c:pt>
                <c:pt idx="217">
                  <c:v>0</c:v>
                </c:pt>
                <c:pt idx="218">
                  <c:v>0</c:v>
                </c:pt>
                <c:pt idx="219">
                  <c:v>5.0000000000000044E-3</c:v>
                </c:pt>
                <c:pt idx="220">
                  <c:v>7.4999999999999928E-3</c:v>
                </c:pt>
                <c:pt idx="221">
                  <c:v>7.5000000000000067E-3</c:v>
                </c:pt>
                <c:pt idx="222">
                  <c:v>2.5000000000000022E-3</c:v>
                </c:pt>
                <c:pt idx="223">
                  <c:v>4.9999999999999906E-3</c:v>
                </c:pt>
                <c:pt idx="224">
                  <c:v>7.5000000000000067E-3</c:v>
                </c:pt>
                <c:pt idx="225">
                  <c:v>2.5000000000000022E-3</c:v>
                </c:pt>
                <c:pt idx="226">
                  <c:v>2.5000000000000022E-3</c:v>
                </c:pt>
                <c:pt idx="227">
                  <c:v>2.4999999999999953E-3</c:v>
                </c:pt>
                <c:pt idx="228">
                  <c:v>2.5000000000000022E-3</c:v>
                </c:pt>
                <c:pt idx="229">
                  <c:v>5.0000000000000044E-3</c:v>
                </c:pt>
                <c:pt idx="230">
                  <c:v>-6.9388939039072284E-18</c:v>
                </c:pt>
                <c:pt idx="231">
                  <c:v>-2.4999999999999953E-3</c:v>
                </c:pt>
                <c:pt idx="232">
                  <c:v>0</c:v>
                </c:pt>
                <c:pt idx="233">
                  <c:v>-6.9388939039072284E-18</c:v>
                </c:pt>
                <c:pt idx="234">
                  <c:v>2.5000000000000022E-3</c:v>
                </c:pt>
                <c:pt idx="235">
                  <c:v>2.5000000000000022E-3</c:v>
                </c:pt>
                <c:pt idx="236">
                  <c:v>-2.4999999999999988E-3</c:v>
                </c:pt>
                <c:pt idx="237">
                  <c:v>-2.5000000000000022E-3</c:v>
                </c:pt>
                <c:pt idx="238">
                  <c:v>2.4999999999999979E-3</c:v>
                </c:pt>
                <c:pt idx="239">
                  <c:v>2.5000000000000022E-3</c:v>
                </c:pt>
                <c:pt idx="240">
                  <c:v>2.5000000000000005E-3</c:v>
                </c:pt>
                <c:pt idx="241">
                  <c:v>7.4999999999999997E-3</c:v>
                </c:pt>
                <c:pt idx="242">
                  <c:v>5.0000000000000001E-3</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0"/>
          <c:extLst>
            <c:ext xmlns:c16="http://schemas.microsoft.com/office/drawing/2014/chart" uri="{C3380CC4-5D6E-409C-BE32-E72D297353CC}">
              <c16:uniqueId val="{00000000-9120-412A-AC63-102B95E694F4}"/>
            </c:ext>
          </c:extLst>
        </c:ser>
        <c:ser>
          <c:idx val="1"/>
          <c:order val="1"/>
          <c:tx>
            <c:strRef>
              <c:f>'Crank angle'!$H$1</c:f>
              <c:strCache>
                <c:ptCount val="1"/>
                <c:pt idx="0">
                  <c:v>Exhaust Acceleration</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angle'!$H$2:$H$361</c:f>
              <c:numCache>
                <c:formatCode>General</c:formatCode>
                <c:ptCount val="360"/>
                <c:pt idx="1">
                  <c:v>0</c:v>
                </c:pt>
                <c:pt idx="2">
                  <c:v>2.5000000000000001E-3</c:v>
                </c:pt>
                <c:pt idx="3">
                  <c:v>2.5000000000000001E-3</c:v>
                </c:pt>
                <c:pt idx="4">
                  <c:v>-2.5000000000000001E-3</c:v>
                </c:pt>
                <c:pt idx="5">
                  <c:v>-2.5000000000000001E-3</c:v>
                </c:pt>
                <c:pt idx="6">
                  <c:v>0</c:v>
                </c:pt>
                <c:pt idx="7">
                  <c:v>0</c:v>
                </c:pt>
                <c:pt idx="8">
                  <c:v>2.5000000000000001E-3</c:v>
                </c:pt>
                <c:pt idx="9">
                  <c:v>2.5000000000000001E-3</c:v>
                </c:pt>
                <c:pt idx="10">
                  <c:v>-2.5000000000000001E-3</c:v>
                </c:pt>
                <c:pt idx="11">
                  <c:v>-2.5000000000000001E-3</c:v>
                </c:pt>
                <c:pt idx="12">
                  <c:v>0</c:v>
                </c:pt>
                <c:pt idx="13">
                  <c:v>0</c:v>
                </c:pt>
                <c:pt idx="14">
                  <c:v>2.4999999999999996E-3</c:v>
                </c:pt>
                <c:pt idx="15">
                  <c:v>2.4999999999999996E-3</c:v>
                </c:pt>
                <c:pt idx="16">
                  <c:v>-2.4999999999999996E-3</c:v>
                </c:pt>
                <c:pt idx="17">
                  <c:v>-2.4999999999999996E-3</c:v>
                </c:pt>
                <c:pt idx="18">
                  <c:v>0</c:v>
                </c:pt>
                <c:pt idx="19">
                  <c:v>0</c:v>
                </c:pt>
                <c:pt idx="20">
                  <c:v>2.5000000000000005E-3</c:v>
                </c:pt>
                <c:pt idx="21">
                  <c:v>2.5000000000000005E-3</c:v>
                </c:pt>
                <c:pt idx="22">
                  <c:v>-2.5000000000000005E-3</c:v>
                </c:pt>
                <c:pt idx="23">
                  <c:v>-2.5000000000000005E-3</c:v>
                </c:pt>
                <c:pt idx="24">
                  <c:v>0</c:v>
                </c:pt>
                <c:pt idx="25">
                  <c:v>0</c:v>
                </c:pt>
                <c:pt idx="26">
                  <c:v>2.5000000000000005E-3</c:v>
                </c:pt>
                <c:pt idx="27">
                  <c:v>2.5000000000000005E-3</c:v>
                </c:pt>
                <c:pt idx="28">
                  <c:v>-2.5000000000000005E-3</c:v>
                </c:pt>
                <c:pt idx="29">
                  <c:v>-2.5000000000000005E-3</c:v>
                </c:pt>
                <c:pt idx="30">
                  <c:v>0</c:v>
                </c:pt>
                <c:pt idx="31">
                  <c:v>0</c:v>
                </c:pt>
                <c:pt idx="32">
                  <c:v>2.4999999999999988E-3</c:v>
                </c:pt>
                <c:pt idx="33">
                  <c:v>2.4999999999999988E-3</c:v>
                </c:pt>
                <c:pt idx="34">
                  <c:v>-2.4999999999999988E-3</c:v>
                </c:pt>
                <c:pt idx="35">
                  <c:v>-2.4999999999999988E-3</c:v>
                </c:pt>
                <c:pt idx="36">
                  <c:v>0</c:v>
                </c:pt>
                <c:pt idx="37">
                  <c:v>0</c:v>
                </c:pt>
                <c:pt idx="38">
                  <c:v>2.5000000000000022E-3</c:v>
                </c:pt>
                <c:pt idx="39">
                  <c:v>2.5000000000000022E-3</c:v>
                </c:pt>
                <c:pt idx="40">
                  <c:v>-2.5000000000000022E-3</c:v>
                </c:pt>
                <c:pt idx="41">
                  <c:v>-2.5000000000000022E-3</c:v>
                </c:pt>
                <c:pt idx="42">
                  <c:v>0</c:v>
                </c:pt>
                <c:pt idx="43">
                  <c:v>0</c:v>
                </c:pt>
                <c:pt idx="44">
                  <c:v>2.4999999999999988E-3</c:v>
                </c:pt>
                <c:pt idx="45">
                  <c:v>2.4999999999999988E-3</c:v>
                </c:pt>
                <c:pt idx="46">
                  <c:v>-2.4999999999999988E-3</c:v>
                </c:pt>
                <c:pt idx="47">
                  <c:v>-2.4999999999999988E-3</c:v>
                </c:pt>
                <c:pt idx="48">
                  <c:v>0</c:v>
                </c:pt>
                <c:pt idx="49">
                  <c:v>0</c:v>
                </c:pt>
                <c:pt idx="50">
                  <c:v>0</c:v>
                </c:pt>
                <c:pt idx="51">
                  <c:v>0</c:v>
                </c:pt>
                <c:pt idx="52">
                  <c:v>0</c:v>
                </c:pt>
                <c:pt idx="53">
                  <c:v>2.4999999999999988E-3</c:v>
                </c:pt>
                <c:pt idx="54">
                  <c:v>2.4999999999999988E-3</c:v>
                </c:pt>
                <c:pt idx="55">
                  <c:v>-2.4999999999999988E-3</c:v>
                </c:pt>
                <c:pt idx="56">
                  <c:v>-2.4999999999999988E-3</c:v>
                </c:pt>
                <c:pt idx="57">
                  <c:v>0</c:v>
                </c:pt>
                <c:pt idx="58">
                  <c:v>0</c:v>
                </c:pt>
                <c:pt idx="59">
                  <c:v>2.5000000000000022E-3</c:v>
                </c:pt>
                <c:pt idx="60">
                  <c:v>2.5000000000000022E-3</c:v>
                </c:pt>
                <c:pt idx="61">
                  <c:v>-2.5000000000000022E-3</c:v>
                </c:pt>
                <c:pt idx="62">
                  <c:v>-2.5000000000000022E-3</c:v>
                </c:pt>
                <c:pt idx="63">
                  <c:v>0</c:v>
                </c:pt>
                <c:pt idx="64">
                  <c:v>0</c:v>
                </c:pt>
                <c:pt idx="65">
                  <c:v>0</c:v>
                </c:pt>
                <c:pt idx="66">
                  <c:v>0</c:v>
                </c:pt>
                <c:pt idx="67">
                  <c:v>0</c:v>
                </c:pt>
                <c:pt idx="68">
                  <c:v>0</c:v>
                </c:pt>
                <c:pt idx="69">
                  <c:v>0</c:v>
                </c:pt>
                <c:pt idx="70">
                  <c:v>0</c:v>
                </c:pt>
                <c:pt idx="71">
                  <c:v>0</c:v>
                </c:pt>
                <c:pt idx="72">
                  <c:v>0</c:v>
                </c:pt>
                <c:pt idx="73">
                  <c:v>0</c:v>
                </c:pt>
                <c:pt idx="74">
                  <c:v>0</c:v>
                </c:pt>
                <c:pt idx="75">
                  <c:v>0</c:v>
                </c:pt>
                <c:pt idx="76">
                  <c:v>2.4999999999999988E-3</c:v>
                </c:pt>
                <c:pt idx="77">
                  <c:v>2.4999999999999988E-3</c:v>
                </c:pt>
                <c:pt idx="78">
                  <c:v>-2.4999999999999988E-3</c:v>
                </c:pt>
                <c:pt idx="79">
                  <c:v>-2.4999999999999988E-3</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2.4999999999999988E-3</c:v>
                </c:pt>
                <c:pt idx="109">
                  <c:v>5.000000000000001E-3</c:v>
                </c:pt>
                <c:pt idx="110">
                  <c:v>2.5000000000000057E-3</c:v>
                </c:pt>
                <c:pt idx="111">
                  <c:v>-3.4694469519536142E-18</c:v>
                </c:pt>
                <c:pt idx="112">
                  <c:v>-6.9388939039072284E-18</c:v>
                </c:pt>
                <c:pt idx="113">
                  <c:v>2.5000000000000022E-3</c:v>
                </c:pt>
                <c:pt idx="114">
                  <c:v>5.0000000000000044E-3</c:v>
                </c:pt>
                <c:pt idx="115">
                  <c:v>2.5000000000000022E-3</c:v>
                </c:pt>
                <c:pt idx="116">
                  <c:v>-2.5000000000000022E-3</c:v>
                </c:pt>
                <c:pt idx="117">
                  <c:v>-2.5000000000000022E-3</c:v>
                </c:pt>
                <c:pt idx="118">
                  <c:v>2.5000000000000022E-3</c:v>
                </c:pt>
                <c:pt idx="119">
                  <c:v>2.4999999999999953E-3</c:v>
                </c:pt>
                <c:pt idx="120">
                  <c:v>-2.5000000000000092E-3</c:v>
                </c:pt>
                <c:pt idx="121">
                  <c:v>-2.4999999999999883E-3</c:v>
                </c:pt>
                <c:pt idx="122">
                  <c:v>2.5000000000000161E-3</c:v>
                </c:pt>
                <c:pt idx="123">
                  <c:v>2.4999999999999883E-3</c:v>
                </c:pt>
                <c:pt idx="124">
                  <c:v>-1.3877787807814457E-17</c:v>
                </c:pt>
                <c:pt idx="125">
                  <c:v>1.3877787807814457E-17</c:v>
                </c:pt>
                <c:pt idx="126">
                  <c:v>-2.5000000000000022E-3</c:v>
                </c:pt>
                <c:pt idx="127">
                  <c:v>-2.5000000000000161E-3</c:v>
                </c:pt>
                <c:pt idx="128">
                  <c:v>2.5000000000000161E-3</c:v>
                </c:pt>
                <c:pt idx="129">
                  <c:v>2.5000000000000022E-3</c:v>
                </c:pt>
                <c:pt idx="130">
                  <c:v>-1.3877787807814457E-17</c:v>
                </c:pt>
                <c:pt idx="131">
                  <c:v>1.3877787807814457E-17</c:v>
                </c:pt>
                <c:pt idx="132">
                  <c:v>1.3877787807814457E-17</c:v>
                </c:pt>
                <c:pt idx="133">
                  <c:v>2.5000000000000022E-3</c:v>
                </c:pt>
                <c:pt idx="134">
                  <c:v>4.9999999999999767E-3</c:v>
                </c:pt>
                <c:pt idx="135">
                  <c:v>4.9999999999999767E-3</c:v>
                </c:pt>
                <c:pt idx="136">
                  <c:v>5.0000000000000322E-3</c:v>
                </c:pt>
                <c:pt idx="137">
                  <c:v>2.5000000000000022E-3</c:v>
                </c:pt>
                <c:pt idx="138">
                  <c:v>4.9999999999999767E-3</c:v>
                </c:pt>
                <c:pt idx="139">
                  <c:v>7.5000000000000067E-3</c:v>
                </c:pt>
                <c:pt idx="140">
                  <c:v>5.0000000000000044E-3</c:v>
                </c:pt>
                <c:pt idx="141">
                  <c:v>7.5000000000000067E-3</c:v>
                </c:pt>
                <c:pt idx="142">
                  <c:v>7.5000000000000067E-3</c:v>
                </c:pt>
                <c:pt idx="143">
                  <c:v>2.50000000000003E-3</c:v>
                </c:pt>
                <c:pt idx="144">
                  <c:v>2.4999999999999745E-3</c:v>
                </c:pt>
                <c:pt idx="145">
                  <c:v>7.4999999999999512E-3</c:v>
                </c:pt>
                <c:pt idx="146">
                  <c:v>5.0000000000000044E-3</c:v>
                </c:pt>
                <c:pt idx="147">
                  <c:v>2.5000000000000022E-3</c:v>
                </c:pt>
                <c:pt idx="148">
                  <c:v>5.5511151231257827E-17</c:v>
                </c:pt>
                <c:pt idx="149">
                  <c:v>5.0000000000000044E-3</c:v>
                </c:pt>
                <c:pt idx="150">
                  <c:v>1.749999999999996E-2</c:v>
                </c:pt>
                <c:pt idx="151">
                  <c:v>7.5000000000000067E-3</c:v>
                </c:pt>
                <c:pt idx="152">
                  <c:v>0</c:v>
                </c:pt>
                <c:pt idx="153">
                  <c:v>7.5000000000000622E-3</c:v>
                </c:pt>
                <c:pt idx="154">
                  <c:v>7.4999999999999512E-3</c:v>
                </c:pt>
                <c:pt idx="155">
                  <c:v>4.9999999999999489E-3</c:v>
                </c:pt>
                <c:pt idx="156">
                  <c:v>2.5000000000000577E-3</c:v>
                </c:pt>
                <c:pt idx="157">
                  <c:v>-2.0000000000000018E-2</c:v>
                </c:pt>
                <c:pt idx="158">
                  <c:v>5.0000000000000044E-3</c:v>
                </c:pt>
                <c:pt idx="159">
                  <c:v>5.9999999999999942E-2</c:v>
                </c:pt>
                <c:pt idx="160">
                  <c:v>1.2499999999999956E-2</c:v>
                </c:pt>
                <c:pt idx="161">
                  <c:v>-2.2499999999999964E-2</c:v>
                </c:pt>
                <c:pt idx="162">
                  <c:v>7.5000000000000622E-3</c:v>
                </c:pt>
                <c:pt idx="163">
                  <c:v>5.0000000000001155E-3</c:v>
                </c:pt>
                <c:pt idx="164">
                  <c:v>1.0000000000000009E-2</c:v>
                </c:pt>
                <c:pt idx="165">
                  <c:v>1.2499999999999956E-2</c:v>
                </c:pt>
                <c:pt idx="166">
                  <c:v>2.4999999999998357E-3</c:v>
                </c:pt>
                <c:pt idx="167">
                  <c:v>-1.1102230246251565E-16</c:v>
                </c:pt>
                <c:pt idx="168">
                  <c:v>1.5000000000000124E-2</c:v>
                </c:pt>
                <c:pt idx="169">
                  <c:v>2.2499999999999964E-2</c:v>
                </c:pt>
                <c:pt idx="170">
                  <c:v>-7.4999999999998401E-3</c:v>
                </c:pt>
                <c:pt idx="171">
                  <c:v>2.2204460492503131E-16</c:v>
                </c:pt>
                <c:pt idx="172">
                  <c:v>2.9999999999999805E-2</c:v>
                </c:pt>
                <c:pt idx="173">
                  <c:v>1.7499999999999849E-2</c:v>
                </c:pt>
                <c:pt idx="174">
                  <c:v>-3.0000000000000027E-2</c:v>
                </c:pt>
                <c:pt idx="175">
                  <c:v>-2.0000000000000018E-2</c:v>
                </c:pt>
                <c:pt idx="176">
                  <c:v>2.5000000000000133E-2</c:v>
                </c:pt>
                <c:pt idx="177">
                  <c:v>2.5000000000001688E-3</c:v>
                </c:pt>
                <c:pt idx="178">
                  <c:v>-2.5000000000000133E-2</c:v>
                </c:pt>
                <c:pt idx="179">
                  <c:v>-2.2500000000000187E-2</c:v>
                </c:pt>
                <c:pt idx="180">
                  <c:v>-2.0000000000000018E-2</c:v>
                </c:pt>
                <c:pt idx="181">
                  <c:v>-4.0000000000000036E-2</c:v>
                </c:pt>
                <c:pt idx="182">
                  <c:v>-5.9999999999999831E-2</c:v>
                </c:pt>
                <c:pt idx="183">
                  <c:v>-4.7499999999999876E-2</c:v>
                </c:pt>
                <c:pt idx="184">
                  <c:v>-4.0000000000000036E-2</c:v>
                </c:pt>
                <c:pt idx="185">
                  <c:v>-4.4999999999999929E-2</c:v>
                </c:pt>
                <c:pt idx="186">
                  <c:v>-5.2499999999999991E-2</c:v>
                </c:pt>
                <c:pt idx="187">
                  <c:v>-0.10250000000000004</c:v>
                </c:pt>
                <c:pt idx="188">
                  <c:v>-8.7500000000000133E-2</c:v>
                </c:pt>
                <c:pt idx="189">
                  <c:v>2.4999999999999467E-3</c:v>
                </c:pt>
                <c:pt idx="190">
                  <c:v>-1.0000000000000009E-2</c:v>
                </c:pt>
                <c:pt idx="191">
                  <c:v>-1.0000000000000009E-2</c:v>
                </c:pt>
                <c:pt idx="192">
                  <c:v>2.2500000000000187E-2</c:v>
                </c:pt>
                <c:pt idx="193">
                  <c:v>-4.9999999999998934E-3</c:v>
                </c:pt>
                <c:pt idx="194">
                  <c:v>-5.0000000000001155E-3</c:v>
                </c:pt>
                <c:pt idx="195">
                  <c:v>-2.2204460492503131E-16</c:v>
                </c:pt>
                <c:pt idx="196">
                  <c:v>-5.0000000000001155E-3</c:v>
                </c:pt>
                <c:pt idx="197">
                  <c:v>-4.9999999999998934E-3</c:v>
                </c:pt>
                <c:pt idx="198">
                  <c:v>1.0000000000000231E-2</c:v>
                </c:pt>
                <c:pt idx="199">
                  <c:v>2.5000000000000133E-2</c:v>
                </c:pt>
                <c:pt idx="200">
                  <c:v>2.4999999999999467E-3</c:v>
                </c:pt>
                <c:pt idx="201">
                  <c:v>9.9999999999997868E-3</c:v>
                </c:pt>
                <c:pt idx="202">
                  <c:v>2.2499999999999853E-2</c:v>
                </c:pt>
                <c:pt idx="203">
                  <c:v>1.1102230246251565E-16</c:v>
                </c:pt>
                <c:pt idx="204">
                  <c:v>1.2500000000000067E-2</c:v>
                </c:pt>
                <c:pt idx="205">
                  <c:v>1.749999999999996E-2</c:v>
                </c:pt>
                <c:pt idx="206">
                  <c:v>-4.9999999999998934E-3</c:v>
                </c:pt>
                <c:pt idx="207">
                  <c:v>7.5000000000000622E-3</c:v>
                </c:pt>
                <c:pt idx="208">
                  <c:v>1.7499999999999849E-2</c:v>
                </c:pt>
                <c:pt idx="209">
                  <c:v>2.4999999999999467E-3</c:v>
                </c:pt>
                <c:pt idx="210">
                  <c:v>2.5000000000000577E-3</c:v>
                </c:pt>
                <c:pt idx="211">
                  <c:v>1.2500000000000067E-2</c:v>
                </c:pt>
                <c:pt idx="212">
                  <c:v>7.5000000000000622E-3</c:v>
                </c:pt>
                <c:pt idx="213">
                  <c:v>4.9999999999998934E-3</c:v>
                </c:pt>
                <c:pt idx="214">
                  <c:v>1.2499999999999956E-2</c:v>
                </c:pt>
                <c:pt idx="215">
                  <c:v>5.00000000000006E-3</c:v>
                </c:pt>
                <c:pt idx="216">
                  <c:v>-2.5000000000000022E-3</c:v>
                </c:pt>
                <c:pt idx="217">
                  <c:v>7.5000000000000067E-3</c:v>
                </c:pt>
                <c:pt idx="218">
                  <c:v>1.5000000000000013E-2</c:v>
                </c:pt>
                <c:pt idx="219">
                  <c:v>1.0000000000000009E-2</c:v>
                </c:pt>
                <c:pt idx="220">
                  <c:v>-5.5511151231257827E-17</c:v>
                </c:pt>
                <c:pt idx="221">
                  <c:v>-2.5000000000000022E-3</c:v>
                </c:pt>
                <c:pt idx="222">
                  <c:v>2.5000000000000577E-3</c:v>
                </c:pt>
                <c:pt idx="223">
                  <c:v>1.2499999999999956E-2</c:v>
                </c:pt>
                <c:pt idx="224">
                  <c:v>1.2499999999999983E-2</c:v>
                </c:pt>
                <c:pt idx="225">
                  <c:v>2.7755575615628914E-17</c:v>
                </c:pt>
                <c:pt idx="226">
                  <c:v>5.0000000000000044E-3</c:v>
                </c:pt>
                <c:pt idx="227">
                  <c:v>1.0000000000000009E-2</c:v>
                </c:pt>
                <c:pt idx="228">
                  <c:v>-2.7755575615628914E-17</c:v>
                </c:pt>
                <c:pt idx="229">
                  <c:v>5.0000000000000044E-3</c:v>
                </c:pt>
                <c:pt idx="230">
                  <c:v>1.2500000000000039E-2</c:v>
                </c:pt>
                <c:pt idx="231">
                  <c:v>2.4999999999999745E-3</c:v>
                </c:pt>
                <c:pt idx="232">
                  <c:v>-2.50000000000003E-3</c:v>
                </c:pt>
                <c:pt idx="233">
                  <c:v>5.0000000000000044E-3</c:v>
                </c:pt>
                <c:pt idx="234">
                  <c:v>5.0000000000000322E-3</c:v>
                </c:pt>
                <c:pt idx="235">
                  <c:v>-2.4999999999999745E-3</c:v>
                </c:pt>
                <c:pt idx="236">
                  <c:v>-2.7755575615628914E-17</c:v>
                </c:pt>
                <c:pt idx="237">
                  <c:v>4.9999999999999767E-3</c:v>
                </c:pt>
                <c:pt idx="238">
                  <c:v>2.5000000000000022E-3</c:v>
                </c:pt>
                <c:pt idx="239">
                  <c:v>-2.4999999999999883E-3</c:v>
                </c:pt>
                <c:pt idx="240">
                  <c:v>-2.4999999999999883E-3</c:v>
                </c:pt>
                <c:pt idx="241">
                  <c:v>-1.3877787807814457E-17</c:v>
                </c:pt>
                <c:pt idx="242">
                  <c:v>0</c:v>
                </c:pt>
                <c:pt idx="243">
                  <c:v>1.3877787807814457E-17</c:v>
                </c:pt>
                <c:pt idx="244">
                  <c:v>-1.3877787807814457E-17</c:v>
                </c:pt>
                <c:pt idx="245">
                  <c:v>0</c:v>
                </c:pt>
                <c:pt idx="246">
                  <c:v>1.3877787807814457E-17</c:v>
                </c:pt>
                <c:pt idx="247">
                  <c:v>-1.3877787807814457E-17</c:v>
                </c:pt>
                <c:pt idx="248">
                  <c:v>0</c:v>
                </c:pt>
                <c:pt idx="249">
                  <c:v>1.3877787807814457E-17</c:v>
                </c:pt>
                <c:pt idx="250">
                  <c:v>-1.3877787807814457E-17</c:v>
                </c:pt>
                <c:pt idx="251">
                  <c:v>-6.9388939039072284E-18</c:v>
                </c:pt>
                <c:pt idx="252">
                  <c:v>1.3877787807814457E-17</c:v>
                </c:pt>
                <c:pt idx="253">
                  <c:v>2.5000000000000022E-3</c:v>
                </c:pt>
                <c:pt idx="254">
                  <c:v>2.4999999999999953E-3</c:v>
                </c:pt>
                <c:pt idx="255">
                  <c:v>-2.5000000000000022E-3</c:v>
                </c:pt>
                <c:pt idx="256">
                  <c:v>-2.5000000000000022E-3</c:v>
                </c:pt>
                <c:pt idx="257">
                  <c:v>3.4694469519536142E-18</c:v>
                </c:pt>
                <c:pt idx="258">
                  <c:v>2.5000000000000022E-3</c:v>
                </c:pt>
                <c:pt idx="259">
                  <c:v>4.9999999999999975E-3</c:v>
                </c:pt>
                <c:pt idx="260">
                  <c:v>2.4999999999999988E-3</c:v>
                </c:pt>
                <c:pt idx="261">
                  <c:v>3.4694469519536142E-18</c:v>
                </c:pt>
                <c:pt idx="262">
                  <c:v>2.5000000000000022E-3</c:v>
                </c:pt>
                <c:pt idx="263">
                  <c:v>4.9999999999999975E-3</c:v>
                </c:pt>
                <c:pt idx="264">
                  <c:v>-3.4694469519536142E-18</c:v>
                </c:pt>
                <c:pt idx="265">
                  <c:v>-2.5000000000000022E-3</c:v>
                </c:pt>
                <c:pt idx="266">
                  <c:v>2.5000000000000022E-3</c:v>
                </c:pt>
                <c:pt idx="267">
                  <c:v>2.5000000000000022E-3</c:v>
                </c:pt>
                <c:pt idx="268">
                  <c:v>0</c:v>
                </c:pt>
                <c:pt idx="269">
                  <c:v>-2.4999999999999988E-3</c:v>
                </c:pt>
                <c:pt idx="270">
                  <c:v>-2.4999999999999988E-3</c:v>
                </c:pt>
                <c:pt idx="271">
                  <c:v>2.4999999999999988E-3</c:v>
                </c:pt>
                <c:pt idx="272">
                  <c:v>2.4999999999999988E-3</c:v>
                </c:pt>
                <c:pt idx="273">
                  <c:v>0</c:v>
                </c:pt>
                <c:pt idx="274">
                  <c:v>-2.5000000000000005E-3</c:v>
                </c:pt>
                <c:pt idx="275">
                  <c:v>-2.5000000000000005E-3</c:v>
                </c:pt>
                <c:pt idx="276">
                  <c:v>2.5000000000000005E-3</c:v>
                </c:pt>
                <c:pt idx="277">
                  <c:v>2.5000000000000005E-3</c:v>
                </c:pt>
                <c:pt idx="278">
                  <c:v>0</c:v>
                </c:pt>
                <c:pt idx="279">
                  <c:v>0</c:v>
                </c:pt>
                <c:pt idx="280">
                  <c:v>-2.5000000000000005E-3</c:v>
                </c:pt>
                <c:pt idx="281">
                  <c:v>-2.5000000000000005E-3</c:v>
                </c:pt>
                <c:pt idx="282">
                  <c:v>2.5000000000000005E-3</c:v>
                </c:pt>
                <c:pt idx="283">
                  <c:v>2.5000000000000005E-3</c:v>
                </c:pt>
                <c:pt idx="284">
                  <c:v>0</c:v>
                </c:pt>
                <c:pt idx="285">
                  <c:v>0</c:v>
                </c:pt>
                <c:pt idx="286">
                  <c:v>-2.4999999999999996E-3</c:v>
                </c:pt>
                <c:pt idx="287">
                  <c:v>-2.4999999999999996E-3</c:v>
                </c:pt>
                <c:pt idx="288">
                  <c:v>2.4999999999999996E-3</c:v>
                </c:pt>
                <c:pt idx="289">
                  <c:v>2.4999999999999996E-3</c:v>
                </c:pt>
                <c:pt idx="290">
                  <c:v>0</c:v>
                </c:pt>
                <c:pt idx="291">
                  <c:v>-2.5000000000000001E-3</c:v>
                </c:pt>
                <c:pt idx="292">
                  <c:v>-2.5000000000000001E-3</c:v>
                </c:pt>
                <c:pt idx="293">
                  <c:v>2.5000000000000001E-3</c:v>
                </c:pt>
                <c:pt idx="294">
                  <c:v>2.5000000000000001E-3</c:v>
                </c:pt>
                <c:pt idx="295">
                  <c:v>0</c:v>
                </c:pt>
                <c:pt idx="296">
                  <c:v>0</c:v>
                </c:pt>
                <c:pt idx="297">
                  <c:v>-2.5000000000000001E-3</c:v>
                </c:pt>
                <c:pt idx="298">
                  <c:v>-2.5000000000000001E-3</c:v>
                </c:pt>
                <c:pt idx="299">
                  <c:v>2.5000000000000001E-3</c:v>
                </c:pt>
                <c:pt idx="300">
                  <c:v>2.5000000000000001E-3</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numCache>
            </c:numRef>
          </c:val>
          <c:smooth val="0"/>
          <c:extLst>
            <c:ext xmlns:c16="http://schemas.microsoft.com/office/drawing/2014/chart" uri="{C3380CC4-5D6E-409C-BE32-E72D297353CC}">
              <c16:uniqueId val="{00000001-9120-412A-AC63-102B95E694F4}"/>
            </c:ext>
          </c:extLst>
        </c:ser>
        <c:dLbls>
          <c:showLegendKey val="0"/>
          <c:showVal val="0"/>
          <c:showCatName val="0"/>
          <c:showSerName val="0"/>
          <c:showPercent val="0"/>
          <c:showBubbleSize val="0"/>
        </c:dLbls>
        <c:smooth val="0"/>
        <c:axId val="416952864"/>
        <c:axId val="416953344"/>
      </c:lineChart>
      <c:catAx>
        <c:axId val="4169528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Crank angle (°)</a:t>
                </a:r>
                <a:endParaRPr lang="en-GB" b="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53344"/>
        <c:crosses val="autoZero"/>
        <c:auto val="1"/>
        <c:lblAlgn val="ctr"/>
        <c:lblOffset val="100"/>
        <c:noMultiLvlLbl val="0"/>
      </c:catAx>
      <c:valAx>
        <c:axId val="416953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acceleration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69528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Jerk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angle'!$I$1</c:f>
              <c:strCache>
                <c:ptCount val="1"/>
                <c:pt idx="0">
                  <c:v>intake jerk </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angle'!$I$2:$I$361</c:f>
              <c:numCache>
                <c:formatCode>General</c:formatCode>
                <c:ptCount val="360"/>
                <c:pt idx="2">
                  <c:v>0</c:v>
                </c:pt>
                <c:pt idx="3">
                  <c:v>1.25E-3</c:v>
                </c:pt>
                <c:pt idx="4">
                  <c:v>1.25E-3</c:v>
                </c:pt>
                <c:pt idx="5">
                  <c:v>-2.5000000000000001E-3</c:v>
                </c:pt>
                <c:pt idx="6">
                  <c:v>-2.5000000000000001E-3</c:v>
                </c:pt>
                <c:pt idx="7">
                  <c:v>1.25E-3</c:v>
                </c:pt>
                <c:pt idx="8">
                  <c:v>1.25E-3</c:v>
                </c:pt>
                <c:pt idx="9">
                  <c:v>0</c:v>
                </c:pt>
                <c:pt idx="10">
                  <c:v>0</c:v>
                </c:pt>
                <c:pt idx="11">
                  <c:v>0</c:v>
                </c:pt>
                <c:pt idx="12">
                  <c:v>0</c:v>
                </c:pt>
                <c:pt idx="13">
                  <c:v>-1.25E-3</c:v>
                </c:pt>
                <c:pt idx="14">
                  <c:v>-1.25E-3</c:v>
                </c:pt>
                <c:pt idx="15">
                  <c:v>2.5000000000000001E-3</c:v>
                </c:pt>
                <c:pt idx="16">
                  <c:v>2.5000000000000001E-3</c:v>
                </c:pt>
                <c:pt idx="17">
                  <c:v>-1.25E-3</c:v>
                </c:pt>
                <c:pt idx="18">
                  <c:v>-1.25E-3</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1.25E-3</c:v>
                </c:pt>
                <c:pt idx="64">
                  <c:v>1.25E-3</c:v>
                </c:pt>
                <c:pt idx="65">
                  <c:v>-2.5000000000000001E-3</c:v>
                </c:pt>
                <c:pt idx="66">
                  <c:v>-2.5000000000000001E-3</c:v>
                </c:pt>
                <c:pt idx="67">
                  <c:v>1.25E-3</c:v>
                </c:pt>
                <c:pt idx="68">
                  <c:v>1.25E-3</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1.25E-3</c:v>
                </c:pt>
                <c:pt idx="97">
                  <c:v>2.4999999999999996E-3</c:v>
                </c:pt>
                <c:pt idx="98">
                  <c:v>0</c:v>
                </c:pt>
                <c:pt idx="99">
                  <c:v>-2.4999999999999988E-3</c:v>
                </c:pt>
                <c:pt idx="100">
                  <c:v>6.5052130349130266E-19</c:v>
                </c:pt>
                <c:pt idx="101">
                  <c:v>2.4999999999999979E-3</c:v>
                </c:pt>
                <c:pt idx="102">
                  <c:v>-1.2500000000000015E-3</c:v>
                </c:pt>
                <c:pt idx="103">
                  <c:v>-3.7499999999999981E-3</c:v>
                </c:pt>
                <c:pt idx="104">
                  <c:v>1.250000000000002E-3</c:v>
                </c:pt>
                <c:pt idx="105">
                  <c:v>1.2499999999999994E-3</c:v>
                </c:pt>
                <c:pt idx="106">
                  <c:v>-2.5000000000000022E-3</c:v>
                </c:pt>
                <c:pt idx="107">
                  <c:v>1.2500000000000011E-3</c:v>
                </c:pt>
                <c:pt idx="108">
                  <c:v>1.2500000000000011E-3</c:v>
                </c:pt>
                <c:pt idx="109">
                  <c:v>-2.5000000000000022E-3</c:v>
                </c:pt>
                <c:pt idx="110">
                  <c:v>1.2499999999999976E-3</c:v>
                </c:pt>
                <c:pt idx="111">
                  <c:v>2.5000000000000022E-3</c:v>
                </c:pt>
                <c:pt idx="112">
                  <c:v>-2.4999999999999918E-3</c:v>
                </c:pt>
                <c:pt idx="113">
                  <c:v>-2.5000000000000057E-3</c:v>
                </c:pt>
                <c:pt idx="114">
                  <c:v>1.2499999999999872E-3</c:v>
                </c:pt>
                <c:pt idx="115">
                  <c:v>1.2500000000000115E-3</c:v>
                </c:pt>
                <c:pt idx="116">
                  <c:v>1.250000000000015E-3</c:v>
                </c:pt>
                <c:pt idx="117">
                  <c:v>1.2499999999999872E-3</c:v>
                </c:pt>
                <c:pt idx="118">
                  <c:v>-1.250000000000015E-3</c:v>
                </c:pt>
                <c:pt idx="119">
                  <c:v>-1.2499999999999872E-3</c:v>
                </c:pt>
                <c:pt idx="120">
                  <c:v>1.250000000000008E-3</c:v>
                </c:pt>
                <c:pt idx="121">
                  <c:v>3.7499999999999825E-3</c:v>
                </c:pt>
                <c:pt idx="122">
                  <c:v>1.2500000000000011E-3</c:v>
                </c:pt>
                <c:pt idx="123">
                  <c:v>-2.4999999999999745E-3</c:v>
                </c:pt>
                <c:pt idx="124">
                  <c:v>-6.9388939039072284E-18</c:v>
                </c:pt>
                <c:pt idx="125">
                  <c:v>1.2499999999999734E-3</c:v>
                </c:pt>
                <c:pt idx="126">
                  <c:v>1.250000000000008E-3</c:v>
                </c:pt>
                <c:pt idx="127">
                  <c:v>-1.2499999999999872E-3</c:v>
                </c:pt>
                <c:pt idx="128">
                  <c:v>-3.7500000000000033E-3</c:v>
                </c:pt>
                <c:pt idx="129">
                  <c:v>3.7500000000000033E-3</c:v>
                </c:pt>
                <c:pt idx="130">
                  <c:v>5.0000000000000044E-3</c:v>
                </c:pt>
                <c:pt idx="131">
                  <c:v>-5.0000000000000044E-3</c:v>
                </c:pt>
                <c:pt idx="132">
                  <c:v>-5.0000000000000183E-3</c:v>
                </c:pt>
                <c:pt idx="133">
                  <c:v>3.7499999999999895E-3</c:v>
                </c:pt>
                <c:pt idx="134">
                  <c:v>3.750000000000045E-3</c:v>
                </c:pt>
                <c:pt idx="135">
                  <c:v>1.3877787807814457E-17</c:v>
                </c:pt>
                <c:pt idx="136">
                  <c:v>-5.5511151231257827E-17</c:v>
                </c:pt>
                <c:pt idx="137">
                  <c:v>-2.5000000000000022E-3</c:v>
                </c:pt>
                <c:pt idx="138">
                  <c:v>-1.2499999999999734E-3</c:v>
                </c:pt>
                <c:pt idx="139">
                  <c:v>1.2500000000000011E-3</c:v>
                </c:pt>
                <c:pt idx="140">
                  <c:v>0</c:v>
                </c:pt>
                <c:pt idx="141">
                  <c:v>3.7500000000000311E-3</c:v>
                </c:pt>
                <c:pt idx="142">
                  <c:v>-2.50000000000003E-3</c:v>
                </c:pt>
                <c:pt idx="143">
                  <c:v>-5.0000000000000877E-3</c:v>
                </c:pt>
                <c:pt idx="144">
                  <c:v>1.1250000000000066E-2</c:v>
                </c:pt>
                <c:pt idx="145">
                  <c:v>8.3266726846886741E-17</c:v>
                </c:pt>
                <c:pt idx="146">
                  <c:v>-1.375000000000004E-2</c:v>
                </c:pt>
                <c:pt idx="147">
                  <c:v>7.4999999999999512E-3</c:v>
                </c:pt>
                <c:pt idx="148">
                  <c:v>8.74999999999998E-3</c:v>
                </c:pt>
                <c:pt idx="149">
                  <c:v>-9.9999999999999534E-3</c:v>
                </c:pt>
                <c:pt idx="150">
                  <c:v>-4.9999999999999489E-3</c:v>
                </c:pt>
                <c:pt idx="151">
                  <c:v>1.24999999999999E-2</c:v>
                </c:pt>
                <c:pt idx="152">
                  <c:v>4.9999999999999489E-3</c:v>
                </c:pt>
                <c:pt idx="153">
                  <c:v>-1.8749999999999822E-2</c:v>
                </c:pt>
                <c:pt idx="154">
                  <c:v>-3.7499999999999756E-3</c:v>
                </c:pt>
                <c:pt idx="155">
                  <c:v>1.8749999999999878E-2</c:v>
                </c:pt>
                <c:pt idx="156">
                  <c:v>6.2500000000000333E-3</c:v>
                </c:pt>
                <c:pt idx="157">
                  <c:v>-1.8750000000000044E-2</c:v>
                </c:pt>
                <c:pt idx="158">
                  <c:v>-1.000000000000012E-2</c:v>
                </c:pt>
                <c:pt idx="159">
                  <c:v>3.6250000000000115E-2</c:v>
                </c:pt>
                <c:pt idx="160">
                  <c:v>5.0000000000001155E-3</c:v>
                </c:pt>
                <c:pt idx="161">
                  <c:v>-4.0000000000000036E-2</c:v>
                </c:pt>
                <c:pt idx="162">
                  <c:v>5.0000000000000044E-3</c:v>
                </c:pt>
                <c:pt idx="163">
                  <c:v>1.2499999999999956E-2</c:v>
                </c:pt>
                <c:pt idx="164">
                  <c:v>-1.6249999999999987E-2</c:v>
                </c:pt>
                <c:pt idx="165">
                  <c:v>2.4999999999999467E-3</c:v>
                </c:pt>
                <c:pt idx="166">
                  <c:v>7.4999999999998401E-3</c:v>
                </c:pt>
                <c:pt idx="167">
                  <c:v>-1.3749999999999929E-2</c:v>
                </c:pt>
                <c:pt idx="168">
                  <c:v>-4.9999999999998934E-3</c:v>
                </c:pt>
                <c:pt idx="169">
                  <c:v>-2.4999999999997247E-3</c:v>
                </c:pt>
                <c:pt idx="170">
                  <c:v>-1.749999999999996E-2</c:v>
                </c:pt>
                <c:pt idx="171">
                  <c:v>-1.3750000000000595E-2</c:v>
                </c:pt>
                <c:pt idx="172">
                  <c:v>-4.9999999999998934E-3</c:v>
                </c:pt>
                <c:pt idx="173">
                  <c:v>6.2500000000005329E-3</c:v>
                </c:pt>
                <c:pt idx="174">
                  <c:v>9.9999999999997868E-3</c:v>
                </c:pt>
                <c:pt idx="175">
                  <c:v>-2.5000000000001688E-3</c:v>
                </c:pt>
                <c:pt idx="176">
                  <c:v>-1.1249999999999982E-2</c:v>
                </c:pt>
                <c:pt idx="177">
                  <c:v>-1.1250000000000204E-2</c:v>
                </c:pt>
                <c:pt idx="178">
                  <c:v>2.4999999999999467E-3</c:v>
                </c:pt>
                <c:pt idx="179">
                  <c:v>1.8750000000000266E-2</c:v>
                </c:pt>
                <c:pt idx="180">
                  <c:v>1.2500000000000289E-2</c:v>
                </c:pt>
                <c:pt idx="181">
                  <c:v>1.2499999999998623E-3</c:v>
                </c:pt>
                <c:pt idx="182">
                  <c:v>6.2499999999996447E-3</c:v>
                </c:pt>
                <c:pt idx="183">
                  <c:v>1.375000000000004E-2</c:v>
                </c:pt>
                <c:pt idx="184">
                  <c:v>1.0000000000000342E-2</c:v>
                </c:pt>
                <c:pt idx="185">
                  <c:v>-1.2499999999999734E-3</c:v>
                </c:pt>
                <c:pt idx="186">
                  <c:v>-1.2500000000003064E-3</c:v>
                </c:pt>
                <c:pt idx="187">
                  <c:v>3.7499999999999201E-3</c:v>
                </c:pt>
                <c:pt idx="188">
                  <c:v>-7.4999999999997291E-3</c:v>
                </c:pt>
                <c:pt idx="189">
                  <c:v>1.1102230246251565E-16</c:v>
                </c:pt>
                <c:pt idx="190">
                  <c:v>1.9999999999999796E-2</c:v>
                </c:pt>
                <c:pt idx="191">
                  <c:v>7.4999999999999512E-3</c:v>
                </c:pt>
                <c:pt idx="192">
                  <c:v>-9.9999999999998979E-3</c:v>
                </c:pt>
                <c:pt idx="193">
                  <c:v>-6.2500000000000888E-3</c:v>
                </c:pt>
                <c:pt idx="194">
                  <c:v>1.2499999999999178E-3</c:v>
                </c:pt>
                <c:pt idx="195">
                  <c:v>-3.7499999999998646E-3</c:v>
                </c:pt>
                <c:pt idx="196">
                  <c:v>5.5511151231257827E-17</c:v>
                </c:pt>
                <c:pt idx="197">
                  <c:v>7.4999999999999512E-3</c:v>
                </c:pt>
                <c:pt idx="198">
                  <c:v>-1.2499999999999734E-3</c:v>
                </c:pt>
                <c:pt idx="199">
                  <c:v>5.0000000000000044E-3</c:v>
                </c:pt>
                <c:pt idx="200">
                  <c:v>4.9999999999999489E-3</c:v>
                </c:pt>
                <c:pt idx="201">
                  <c:v>-2.0000000000000073E-2</c:v>
                </c:pt>
                <c:pt idx="202">
                  <c:v>-9.9999999999999534E-3</c:v>
                </c:pt>
                <c:pt idx="203">
                  <c:v>2.1250000000000102E-2</c:v>
                </c:pt>
                <c:pt idx="204">
                  <c:v>7.4999999999999234E-3</c:v>
                </c:pt>
                <c:pt idx="205">
                  <c:v>-1.7500000000000016E-2</c:v>
                </c:pt>
                <c:pt idx="206">
                  <c:v>-3.7499999999998923E-3</c:v>
                </c:pt>
                <c:pt idx="207">
                  <c:v>8.7499999999999523E-3</c:v>
                </c:pt>
                <c:pt idx="208">
                  <c:v>1.2499999999998901E-3</c:v>
                </c:pt>
                <c:pt idx="209">
                  <c:v>-1.2499999999999734E-3</c:v>
                </c:pt>
                <c:pt idx="210">
                  <c:v>-1.2499999999999178E-3</c:v>
                </c:pt>
                <c:pt idx="211">
                  <c:v>0</c:v>
                </c:pt>
                <c:pt idx="212">
                  <c:v>1.2499999999999734E-3</c:v>
                </c:pt>
                <c:pt idx="213">
                  <c:v>-1.250000000000015E-3</c:v>
                </c:pt>
                <c:pt idx="214">
                  <c:v>-1.2500000000000011E-3</c:v>
                </c:pt>
                <c:pt idx="215">
                  <c:v>2.5000000000000161E-3</c:v>
                </c:pt>
                <c:pt idx="216">
                  <c:v>2.4999999999999883E-3</c:v>
                </c:pt>
                <c:pt idx="217">
                  <c:v>-5.0000000000000044E-3</c:v>
                </c:pt>
                <c:pt idx="218">
                  <c:v>-4.9999999999999906E-3</c:v>
                </c:pt>
                <c:pt idx="219">
                  <c:v>2.5000000000000022E-3</c:v>
                </c:pt>
                <c:pt idx="220">
                  <c:v>3.7499999999999964E-3</c:v>
                </c:pt>
                <c:pt idx="221">
                  <c:v>1.2500000000000011E-3</c:v>
                </c:pt>
                <c:pt idx="222">
                  <c:v>-2.4999999999999953E-3</c:v>
                </c:pt>
                <c:pt idx="223">
                  <c:v>-1.250000000000008E-3</c:v>
                </c:pt>
                <c:pt idx="224">
                  <c:v>2.5000000000000022E-3</c:v>
                </c:pt>
                <c:pt idx="225">
                  <c:v>-1.2499999999999942E-3</c:v>
                </c:pt>
                <c:pt idx="226">
                  <c:v>-2.5000000000000022E-3</c:v>
                </c:pt>
                <c:pt idx="227">
                  <c:v>-3.4694469519536142E-18</c:v>
                </c:pt>
                <c:pt idx="228">
                  <c:v>0</c:v>
                </c:pt>
                <c:pt idx="229">
                  <c:v>1.2500000000000046E-3</c:v>
                </c:pt>
                <c:pt idx="230">
                  <c:v>-1.2500000000000046E-3</c:v>
                </c:pt>
                <c:pt idx="231">
                  <c:v>-3.7499999999999999E-3</c:v>
                </c:pt>
                <c:pt idx="232">
                  <c:v>3.4694469519536142E-18</c:v>
                </c:pt>
                <c:pt idx="233">
                  <c:v>1.2499999999999942E-3</c:v>
                </c:pt>
                <c:pt idx="234">
                  <c:v>1.2500000000000011E-3</c:v>
                </c:pt>
                <c:pt idx="235">
                  <c:v>1.2500000000000046E-3</c:v>
                </c:pt>
                <c:pt idx="236">
                  <c:v>-2.5000000000000005E-3</c:v>
                </c:pt>
                <c:pt idx="237">
                  <c:v>-2.5000000000000022E-3</c:v>
                </c:pt>
                <c:pt idx="238">
                  <c:v>2.4999999999999983E-3</c:v>
                </c:pt>
                <c:pt idx="239">
                  <c:v>2.5000000000000022E-3</c:v>
                </c:pt>
                <c:pt idx="240">
                  <c:v>1.3010426069826053E-18</c:v>
                </c:pt>
                <c:pt idx="241">
                  <c:v>2.4999999999999988E-3</c:v>
                </c:pt>
                <c:pt idx="242">
                  <c:v>1.2499999999999998E-3</c:v>
                </c:pt>
                <c:pt idx="243">
                  <c:v>-3.7499999999999999E-3</c:v>
                </c:pt>
                <c:pt idx="244">
                  <c:v>-2.5000000000000001E-3</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39D3-494E-927B-7D3BB65A922C}"/>
            </c:ext>
          </c:extLst>
        </c:ser>
        <c:ser>
          <c:idx val="1"/>
          <c:order val="1"/>
          <c:tx>
            <c:strRef>
              <c:f>'Crank angle'!$J$1</c:f>
              <c:strCache>
                <c:ptCount val="1"/>
                <c:pt idx="0">
                  <c:v>exhuast jerk</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angle'!$J$2:$J$361</c:f>
              <c:numCache>
                <c:formatCode>General</c:formatCode>
                <c:ptCount val="360"/>
                <c:pt idx="2">
                  <c:v>1.25E-3</c:v>
                </c:pt>
                <c:pt idx="3">
                  <c:v>1.25E-3</c:v>
                </c:pt>
                <c:pt idx="4">
                  <c:v>-2.5000000000000001E-3</c:v>
                </c:pt>
                <c:pt idx="5">
                  <c:v>-2.5000000000000001E-3</c:v>
                </c:pt>
                <c:pt idx="6">
                  <c:v>1.25E-3</c:v>
                </c:pt>
                <c:pt idx="7">
                  <c:v>1.25E-3</c:v>
                </c:pt>
                <c:pt idx="8">
                  <c:v>1.25E-3</c:v>
                </c:pt>
                <c:pt idx="9">
                  <c:v>1.25E-3</c:v>
                </c:pt>
                <c:pt idx="10">
                  <c:v>-2.5000000000000001E-3</c:v>
                </c:pt>
                <c:pt idx="11">
                  <c:v>-2.5000000000000001E-3</c:v>
                </c:pt>
                <c:pt idx="12">
                  <c:v>1.25E-3</c:v>
                </c:pt>
                <c:pt idx="13">
                  <c:v>1.25E-3</c:v>
                </c:pt>
                <c:pt idx="14">
                  <c:v>1.2499999999999998E-3</c:v>
                </c:pt>
                <c:pt idx="15">
                  <c:v>1.2499999999999998E-3</c:v>
                </c:pt>
                <c:pt idx="16">
                  <c:v>-2.4999999999999996E-3</c:v>
                </c:pt>
                <c:pt idx="17">
                  <c:v>-2.4999999999999996E-3</c:v>
                </c:pt>
                <c:pt idx="18">
                  <c:v>1.2499999999999998E-3</c:v>
                </c:pt>
                <c:pt idx="19">
                  <c:v>1.2499999999999998E-3</c:v>
                </c:pt>
                <c:pt idx="20">
                  <c:v>1.2500000000000002E-3</c:v>
                </c:pt>
                <c:pt idx="21">
                  <c:v>1.2500000000000002E-3</c:v>
                </c:pt>
                <c:pt idx="22">
                  <c:v>-2.5000000000000005E-3</c:v>
                </c:pt>
                <c:pt idx="23">
                  <c:v>-2.5000000000000005E-3</c:v>
                </c:pt>
                <c:pt idx="24">
                  <c:v>1.2500000000000002E-3</c:v>
                </c:pt>
                <c:pt idx="25">
                  <c:v>1.2500000000000002E-3</c:v>
                </c:pt>
                <c:pt idx="26">
                  <c:v>1.2500000000000002E-3</c:v>
                </c:pt>
                <c:pt idx="27">
                  <c:v>1.2500000000000002E-3</c:v>
                </c:pt>
                <c:pt idx="28">
                  <c:v>-2.5000000000000005E-3</c:v>
                </c:pt>
                <c:pt idx="29">
                  <c:v>-2.5000000000000005E-3</c:v>
                </c:pt>
                <c:pt idx="30">
                  <c:v>1.2500000000000002E-3</c:v>
                </c:pt>
                <c:pt idx="31">
                  <c:v>1.2500000000000002E-3</c:v>
                </c:pt>
                <c:pt idx="32">
                  <c:v>1.2499999999999994E-3</c:v>
                </c:pt>
                <c:pt idx="33">
                  <c:v>1.2499999999999994E-3</c:v>
                </c:pt>
                <c:pt idx="34">
                  <c:v>-2.4999999999999988E-3</c:v>
                </c:pt>
                <c:pt idx="35">
                  <c:v>-2.4999999999999988E-3</c:v>
                </c:pt>
                <c:pt idx="36">
                  <c:v>1.2499999999999994E-3</c:v>
                </c:pt>
                <c:pt idx="37">
                  <c:v>1.2499999999999994E-3</c:v>
                </c:pt>
                <c:pt idx="38">
                  <c:v>1.2500000000000011E-3</c:v>
                </c:pt>
                <c:pt idx="39">
                  <c:v>1.2500000000000011E-3</c:v>
                </c:pt>
                <c:pt idx="40">
                  <c:v>-2.5000000000000022E-3</c:v>
                </c:pt>
                <c:pt idx="41">
                  <c:v>-2.5000000000000022E-3</c:v>
                </c:pt>
                <c:pt idx="42">
                  <c:v>1.2500000000000011E-3</c:v>
                </c:pt>
                <c:pt idx="43">
                  <c:v>1.2500000000000011E-3</c:v>
                </c:pt>
                <c:pt idx="44">
                  <c:v>1.2499999999999994E-3</c:v>
                </c:pt>
                <c:pt idx="45">
                  <c:v>1.2499999999999994E-3</c:v>
                </c:pt>
                <c:pt idx="46">
                  <c:v>-2.4999999999999988E-3</c:v>
                </c:pt>
                <c:pt idx="47">
                  <c:v>-2.4999999999999988E-3</c:v>
                </c:pt>
                <c:pt idx="48">
                  <c:v>1.2499999999999994E-3</c:v>
                </c:pt>
                <c:pt idx="49">
                  <c:v>1.2499999999999994E-3</c:v>
                </c:pt>
                <c:pt idx="50">
                  <c:v>0</c:v>
                </c:pt>
                <c:pt idx="51">
                  <c:v>0</c:v>
                </c:pt>
                <c:pt idx="52">
                  <c:v>0</c:v>
                </c:pt>
                <c:pt idx="53">
                  <c:v>1.2499999999999994E-3</c:v>
                </c:pt>
                <c:pt idx="54">
                  <c:v>1.2499999999999994E-3</c:v>
                </c:pt>
                <c:pt idx="55">
                  <c:v>-2.4999999999999988E-3</c:v>
                </c:pt>
                <c:pt idx="56">
                  <c:v>-2.4999999999999988E-3</c:v>
                </c:pt>
                <c:pt idx="57">
                  <c:v>1.2499999999999994E-3</c:v>
                </c:pt>
                <c:pt idx="58">
                  <c:v>1.2499999999999994E-3</c:v>
                </c:pt>
                <c:pt idx="59">
                  <c:v>1.2500000000000011E-3</c:v>
                </c:pt>
                <c:pt idx="60">
                  <c:v>1.2500000000000011E-3</c:v>
                </c:pt>
                <c:pt idx="61">
                  <c:v>-2.5000000000000022E-3</c:v>
                </c:pt>
                <c:pt idx="62">
                  <c:v>-2.5000000000000022E-3</c:v>
                </c:pt>
                <c:pt idx="63">
                  <c:v>1.2500000000000011E-3</c:v>
                </c:pt>
                <c:pt idx="64">
                  <c:v>1.2500000000000011E-3</c:v>
                </c:pt>
                <c:pt idx="65">
                  <c:v>0</c:v>
                </c:pt>
                <c:pt idx="66">
                  <c:v>0</c:v>
                </c:pt>
                <c:pt idx="67">
                  <c:v>0</c:v>
                </c:pt>
                <c:pt idx="68">
                  <c:v>0</c:v>
                </c:pt>
                <c:pt idx="69">
                  <c:v>0</c:v>
                </c:pt>
                <c:pt idx="70">
                  <c:v>0</c:v>
                </c:pt>
                <c:pt idx="71">
                  <c:v>0</c:v>
                </c:pt>
                <c:pt idx="72">
                  <c:v>0</c:v>
                </c:pt>
                <c:pt idx="73">
                  <c:v>0</c:v>
                </c:pt>
                <c:pt idx="74">
                  <c:v>0</c:v>
                </c:pt>
                <c:pt idx="75">
                  <c:v>0</c:v>
                </c:pt>
                <c:pt idx="76">
                  <c:v>1.2499999999999994E-3</c:v>
                </c:pt>
                <c:pt idx="77">
                  <c:v>1.2499999999999994E-3</c:v>
                </c:pt>
                <c:pt idx="78">
                  <c:v>-2.4999999999999988E-3</c:v>
                </c:pt>
                <c:pt idx="79">
                  <c:v>-2.4999999999999988E-3</c:v>
                </c:pt>
                <c:pt idx="80">
                  <c:v>1.2499999999999994E-3</c:v>
                </c:pt>
                <c:pt idx="81">
                  <c:v>1.2499999999999994E-3</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1.2499999999999994E-3</c:v>
                </c:pt>
                <c:pt idx="109">
                  <c:v>2.5000000000000005E-3</c:v>
                </c:pt>
                <c:pt idx="110">
                  <c:v>3.4694469519536142E-18</c:v>
                </c:pt>
                <c:pt idx="111">
                  <c:v>-2.5000000000000022E-3</c:v>
                </c:pt>
                <c:pt idx="112">
                  <c:v>-1.2500000000000063E-3</c:v>
                </c:pt>
                <c:pt idx="113">
                  <c:v>1.2500000000000028E-3</c:v>
                </c:pt>
                <c:pt idx="114">
                  <c:v>2.5000000000000057E-3</c:v>
                </c:pt>
                <c:pt idx="115">
                  <c:v>0</c:v>
                </c:pt>
                <c:pt idx="116">
                  <c:v>-3.7500000000000033E-3</c:v>
                </c:pt>
                <c:pt idx="117">
                  <c:v>-2.5000000000000022E-3</c:v>
                </c:pt>
                <c:pt idx="118">
                  <c:v>2.5000000000000022E-3</c:v>
                </c:pt>
                <c:pt idx="119">
                  <c:v>2.4999999999999988E-3</c:v>
                </c:pt>
                <c:pt idx="120">
                  <c:v>-2.5000000000000057E-3</c:v>
                </c:pt>
                <c:pt idx="121">
                  <c:v>-2.4999999999999918E-3</c:v>
                </c:pt>
                <c:pt idx="122">
                  <c:v>2.5000000000000126E-3</c:v>
                </c:pt>
                <c:pt idx="123">
                  <c:v>2.4999999999999883E-3</c:v>
                </c:pt>
                <c:pt idx="124">
                  <c:v>-1.250000000000015E-3</c:v>
                </c:pt>
                <c:pt idx="125">
                  <c:v>-1.2499999999999872E-3</c:v>
                </c:pt>
                <c:pt idx="126">
                  <c:v>-1.2499999999999942E-3</c:v>
                </c:pt>
                <c:pt idx="127">
                  <c:v>-1.250000000000015E-3</c:v>
                </c:pt>
                <c:pt idx="128">
                  <c:v>2.5000000000000092E-3</c:v>
                </c:pt>
                <c:pt idx="129">
                  <c:v>2.5000000000000092E-3</c:v>
                </c:pt>
                <c:pt idx="130">
                  <c:v>-1.250000000000015E-3</c:v>
                </c:pt>
                <c:pt idx="131">
                  <c:v>-1.2499999999999942E-3</c:v>
                </c:pt>
                <c:pt idx="132">
                  <c:v>1.3877787807814457E-17</c:v>
                </c:pt>
                <c:pt idx="133">
                  <c:v>1.2499999999999942E-3</c:v>
                </c:pt>
                <c:pt idx="134">
                  <c:v>2.4999999999999814E-3</c:v>
                </c:pt>
                <c:pt idx="135">
                  <c:v>1.2499999999999872E-3</c:v>
                </c:pt>
                <c:pt idx="136">
                  <c:v>2.7755575615628914E-17</c:v>
                </c:pt>
                <c:pt idx="137">
                  <c:v>-1.2499999999999872E-3</c:v>
                </c:pt>
                <c:pt idx="138">
                  <c:v>-2.7755575615628914E-17</c:v>
                </c:pt>
                <c:pt idx="139">
                  <c:v>2.5000000000000022E-3</c:v>
                </c:pt>
                <c:pt idx="140">
                  <c:v>1.3877787807814457E-17</c:v>
                </c:pt>
                <c:pt idx="141">
                  <c:v>0</c:v>
                </c:pt>
                <c:pt idx="142">
                  <c:v>1.2500000000000011E-3</c:v>
                </c:pt>
                <c:pt idx="143">
                  <c:v>-2.4999999999999883E-3</c:v>
                </c:pt>
                <c:pt idx="144">
                  <c:v>-2.5000000000000161E-3</c:v>
                </c:pt>
                <c:pt idx="145">
                  <c:v>2.4999999999999606E-3</c:v>
                </c:pt>
                <c:pt idx="146">
                  <c:v>1.250000000000015E-3</c:v>
                </c:pt>
                <c:pt idx="147">
                  <c:v>-2.4999999999999745E-3</c:v>
                </c:pt>
                <c:pt idx="148">
                  <c:v>-2.4999999999999745E-3</c:v>
                </c:pt>
                <c:pt idx="149">
                  <c:v>1.2500000000000011E-3</c:v>
                </c:pt>
                <c:pt idx="150">
                  <c:v>8.7499999999999523E-3</c:v>
                </c:pt>
                <c:pt idx="151">
                  <c:v>1.2500000000000011E-3</c:v>
                </c:pt>
                <c:pt idx="152">
                  <c:v>-8.74999999999998E-3</c:v>
                </c:pt>
                <c:pt idx="153">
                  <c:v>2.7755575615628914E-17</c:v>
                </c:pt>
                <c:pt idx="154">
                  <c:v>3.7499999999999756E-3</c:v>
                </c:pt>
                <c:pt idx="155">
                  <c:v>-1.2500000000000566E-3</c:v>
                </c:pt>
                <c:pt idx="156">
                  <c:v>-2.4999999999999467E-3</c:v>
                </c:pt>
                <c:pt idx="157">
                  <c:v>-1.2499999999999983E-2</c:v>
                </c:pt>
                <c:pt idx="158">
                  <c:v>1.2499999999999734E-3</c:v>
                </c:pt>
                <c:pt idx="159">
                  <c:v>3.999999999999998E-2</c:v>
                </c:pt>
                <c:pt idx="160">
                  <c:v>3.7499999999999756E-3</c:v>
                </c:pt>
                <c:pt idx="161">
                  <c:v>-4.1249999999999953E-2</c:v>
                </c:pt>
                <c:pt idx="162">
                  <c:v>-2.4999999999999467E-3</c:v>
                </c:pt>
                <c:pt idx="163">
                  <c:v>1.375000000000004E-2</c:v>
                </c:pt>
                <c:pt idx="164">
                  <c:v>1.2499999999999734E-3</c:v>
                </c:pt>
                <c:pt idx="165">
                  <c:v>3.7499999999999201E-3</c:v>
                </c:pt>
                <c:pt idx="166">
                  <c:v>-3.7500000000000866E-3</c:v>
                </c:pt>
                <c:pt idx="167">
                  <c:v>-6.2500000000000333E-3</c:v>
                </c:pt>
                <c:pt idx="168">
                  <c:v>6.2500000000001443E-3</c:v>
                </c:pt>
                <c:pt idx="169">
                  <c:v>1.1250000000000038E-2</c:v>
                </c:pt>
                <c:pt idx="170">
                  <c:v>-1.1249999999999982E-2</c:v>
                </c:pt>
                <c:pt idx="171">
                  <c:v>-1.1249999999999871E-2</c:v>
                </c:pt>
                <c:pt idx="172">
                  <c:v>1.8749999999999822E-2</c:v>
                </c:pt>
                <c:pt idx="173">
                  <c:v>8.7499999999998135E-3</c:v>
                </c:pt>
                <c:pt idx="174">
                  <c:v>-2.9999999999999916E-2</c:v>
                </c:pt>
                <c:pt idx="175">
                  <c:v>-1.8749999999999933E-2</c:v>
                </c:pt>
                <c:pt idx="176">
                  <c:v>2.750000000000008E-2</c:v>
                </c:pt>
                <c:pt idx="177">
                  <c:v>1.1250000000000093E-2</c:v>
                </c:pt>
                <c:pt idx="178">
                  <c:v>-2.5000000000000133E-2</c:v>
                </c:pt>
                <c:pt idx="179">
                  <c:v>-1.2500000000000178E-2</c:v>
                </c:pt>
                <c:pt idx="180">
                  <c:v>2.5000000000000577E-3</c:v>
                </c:pt>
                <c:pt idx="181">
                  <c:v>-8.7499999999999245E-3</c:v>
                </c:pt>
                <c:pt idx="182">
                  <c:v>-1.9999999999999907E-2</c:v>
                </c:pt>
                <c:pt idx="183">
                  <c:v>-3.7499999999999201E-3</c:v>
                </c:pt>
                <c:pt idx="184">
                  <c:v>9.9999999999998979E-3</c:v>
                </c:pt>
                <c:pt idx="185">
                  <c:v>1.2499999999999734E-3</c:v>
                </c:pt>
                <c:pt idx="186">
                  <c:v>-6.2499999999999778E-3</c:v>
                </c:pt>
                <c:pt idx="187">
                  <c:v>-2.8750000000000053E-2</c:v>
                </c:pt>
                <c:pt idx="188">
                  <c:v>-1.7500000000000071E-2</c:v>
                </c:pt>
                <c:pt idx="189">
                  <c:v>5.2499999999999991E-2</c:v>
                </c:pt>
                <c:pt idx="190">
                  <c:v>3.8750000000000062E-2</c:v>
                </c:pt>
                <c:pt idx="191">
                  <c:v>-6.2499999999999778E-3</c:v>
                </c:pt>
                <c:pt idx="192">
                  <c:v>1.6250000000000098E-2</c:v>
                </c:pt>
                <c:pt idx="193">
                  <c:v>2.5000000000000577E-3</c:v>
                </c:pt>
                <c:pt idx="194">
                  <c:v>-1.3750000000000151E-2</c:v>
                </c:pt>
                <c:pt idx="195">
                  <c:v>2.4999999999998357E-3</c:v>
                </c:pt>
                <c:pt idx="196">
                  <c:v>0</c:v>
                </c:pt>
                <c:pt idx="197">
                  <c:v>-2.4999999999998357E-3</c:v>
                </c:pt>
                <c:pt idx="198">
                  <c:v>7.5000000000001732E-3</c:v>
                </c:pt>
                <c:pt idx="199">
                  <c:v>1.5000000000000013E-2</c:v>
                </c:pt>
                <c:pt idx="200">
                  <c:v>-3.7500000000001421E-3</c:v>
                </c:pt>
                <c:pt idx="201">
                  <c:v>-7.5000000000001732E-3</c:v>
                </c:pt>
                <c:pt idx="202">
                  <c:v>9.9999999999999534E-3</c:v>
                </c:pt>
                <c:pt idx="203">
                  <c:v>-4.9999999999998379E-3</c:v>
                </c:pt>
                <c:pt idx="204">
                  <c:v>-4.9999999999998934E-3</c:v>
                </c:pt>
                <c:pt idx="205">
                  <c:v>8.7499999999999245E-3</c:v>
                </c:pt>
                <c:pt idx="206">
                  <c:v>-8.74999999999998E-3</c:v>
                </c:pt>
                <c:pt idx="207">
                  <c:v>-4.9999999999999489E-3</c:v>
                </c:pt>
                <c:pt idx="208">
                  <c:v>1.1249999999999871E-2</c:v>
                </c:pt>
                <c:pt idx="209">
                  <c:v>-2.5000000000000577E-3</c:v>
                </c:pt>
                <c:pt idx="210">
                  <c:v>-7.4999999999998956E-3</c:v>
                </c:pt>
                <c:pt idx="211">
                  <c:v>5.00000000000006E-3</c:v>
                </c:pt>
                <c:pt idx="212">
                  <c:v>2.5000000000000022E-3</c:v>
                </c:pt>
                <c:pt idx="213">
                  <c:v>-3.7500000000000866E-3</c:v>
                </c:pt>
                <c:pt idx="214">
                  <c:v>2.4999999999999467E-3</c:v>
                </c:pt>
                <c:pt idx="215">
                  <c:v>8.3266726846886741E-17</c:v>
                </c:pt>
                <c:pt idx="216">
                  <c:v>-7.4999999999999789E-3</c:v>
                </c:pt>
                <c:pt idx="217">
                  <c:v>1.2499999999999734E-3</c:v>
                </c:pt>
                <c:pt idx="218">
                  <c:v>8.7500000000000078E-3</c:v>
                </c:pt>
                <c:pt idx="219">
                  <c:v>1.2500000000000011E-3</c:v>
                </c:pt>
                <c:pt idx="220">
                  <c:v>-7.5000000000000344E-3</c:v>
                </c:pt>
                <c:pt idx="221">
                  <c:v>-6.2500000000000056E-3</c:v>
                </c:pt>
                <c:pt idx="222">
                  <c:v>1.2500000000000566E-3</c:v>
                </c:pt>
                <c:pt idx="223">
                  <c:v>7.4999999999999789E-3</c:v>
                </c:pt>
                <c:pt idx="224">
                  <c:v>4.9999999999999628E-3</c:v>
                </c:pt>
                <c:pt idx="225">
                  <c:v>-6.2499999999999639E-3</c:v>
                </c:pt>
                <c:pt idx="226">
                  <c:v>-3.7499999999999895E-3</c:v>
                </c:pt>
                <c:pt idx="227">
                  <c:v>4.9999999999999906E-3</c:v>
                </c:pt>
                <c:pt idx="228">
                  <c:v>-2.5000000000000161E-3</c:v>
                </c:pt>
                <c:pt idx="229">
                  <c:v>-2.5000000000000022E-3</c:v>
                </c:pt>
                <c:pt idx="230">
                  <c:v>6.2500000000000333E-3</c:v>
                </c:pt>
                <c:pt idx="231">
                  <c:v>-1.250000000000015E-3</c:v>
                </c:pt>
                <c:pt idx="232">
                  <c:v>-7.5000000000000344E-3</c:v>
                </c:pt>
                <c:pt idx="233">
                  <c:v>1.250000000000015E-3</c:v>
                </c:pt>
                <c:pt idx="234">
                  <c:v>3.7500000000000311E-3</c:v>
                </c:pt>
                <c:pt idx="235">
                  <c:v>-3.7499999999999895E-3</c:v>
                </c:pt>
                <c:pt idx="236">
                  <c:v>-2.50000000000003E-3</c:v>
                </c:pt>
                <c:pt idx="237">
                  <c:v>3.7499999999999756E-3</c:v>
                </c:pt>
                <c:pt idx="238">
                  <c:v>1.250000000000015E-3</c:v>
                </c:pt>
                <c:pt idx="239">
                  <c:v>-3.7499999999999825E-3</c:v>
                </c:pt>
                <c:pt idx="240">
                  <c:v>-2.4999999999999953E-3</c:v>
                </c:pt>
                <c:pt idx="241">
                  <c:v>1.2499999999999872E-3</c:v>
                </c:pt>
                <c:pt idx="242">
                  <c:v>1.2499999999999942E-3</c:v>
                </c:pt>
                <c:pt idx="243">
                  <c:v>1.3877787807814457E-17</c:v>
                </c:pt>
                <c:pt idx="244">
                  <c:v>-6.9388939039072284E-18</c:v>
                </c:pt>
                <c:pt idx="245">
                  <c:v>-6.9388939039072284E-18</c:v>
                </c:pt>
                <c:pt idx="246">
                  <c:v>1.3877787807814457E-17</c:v>
                </c:pt>
                <c:pt idx="247">
                  <c:v>-6.9388939039072284E-18</c:v>
                </c:pt>
                <c:pt idx="248">
                  <c:v>-6.9388939039072284E-18</c:v>
                </c:pt>
                <c:pt idx="249">
                  <c:v>1.3877787807814457E-17</c:v>
                </c:pt>
                <c:pt idx="250">
                  <c:v>-6.9388939039072284E-18</c:v>
                </c:pt>
                <c:pt idx="251">
                  <c:v>-1.0408340855860843E-17</c:v>
                </c:pt>
                <c:pt idx="252">
                  <c:v>1.3877787807814457E-17</c:v>
                </c:pt>
                <c:pt idx="253">
                  <c:v>1.2500000000000046E-3</c:v>
                </c:pt>
                <c:pt idx="254">
                  <c:v>1.2499999999999907E-3</c:v>
                </c:pt>
                <c:pt idx="255">
                  <c:v>-2.5000000000000022E-3</c:v>
                </c:pt>
                <c:pt idx="256">
                  <c:v>-2.4999999999999988E-3</c:v>
                </c:pt>
                <c:pt idx="257">
                  <c:v>1.2500000000000028E-3</c:v>
                </c:pt>
                <c:pt idx="258">
                  <c:v>2.5000000000000022E-3</c:v>
                </c:pt>
                <c:pt idx="259">
                  <c:v>2.499999999999997E-3</c:v>
                </c:pt>
                <c:pt idx="260">
                  <c:v>-1.7347234759768071E-18</c:v>
                </c:pt>
                <c:pt idx="261">
                  <c:v>-2.499999999999997E-3</c:v>
                </c:pt>
                <c:pt idx="262">
                  <c:v>1.7347234759768071E-18</c:v>
                </c:pt>
                <c:pt idx="263">
                  <c:v>2.499999999999997E-3</c:v>
                </c:pt>
                <c:pt idx="264">
                  <c:v>-1.2500000000000028E-3</c:v>
                </c:pt>
                <c:pt idx="265">
                  <c:v>-3.7499999999999999E-3</c:v>
                </c:pt>
                <c:pt idx="266">
                  <c:v>1.2500000000000028E-3</c:v>
                </c:pt>
                <c:pt idx="267">
                  <c:v>2.5000000000000022E-3</c:v>
                </c:pt>
                <c:pt idx="268">
                  <c:v>-1.2500000000000011E-3</c:v>
                </c:pt>
                <c:pt idx="269">
                  <c:v>-2.5000000000000005E-3</c:v>
                </c:pt>
                <c:pt idx="270">
                  <c:v>-1.2499999999999994E-3</c:v>
                </c:pt>
                <c:pt idx="271">
                  <c:v>2.4999999999999988E-3</c:v>
                </c:pt>
                <c:pt idx="272">
                  <c:v>2.4999999999999988E-3</c:v>
                </c:pt>
                <c:pt idx="273">
                  <c:v>-1.2499999999999994E-3</c:v>
                </c:pt>
                <c:pt idx="274">
                  <c:v>-2.4999999999999996E-3</c:v>
                </c:pt>
                <c:pt idx="275">
                  <c:v>-1.2500000000000002E-3</c:v>
                </c:pt>
                <c:pt idx="276">
                  <c:v>2.5000000000000005E-3</c:v>
                </c:pt>
                <c:pt idx="277">
                  <c:v>2.5000000000000005E-3</c:v>
                </c:pt>
                <c:pt idx="278">
                  <c:v>-1.2500000000000002E-3</c:v>
                </c:pt>
                <c:pt idx="279">
                  <c:v>-1.2500000000000002E-3</c:v>
                </c:pt>
                <c:pt idx="280">
                  <c:v>-1.2500000000000002E-3</c:v>
                </c:pt>
                <c:pt idx="281">
                  <c:v>-1.2500000000000002E-3</c:v>
                </c:pt>
                <c:pt idx="282">
                  <c:v>2.5000000000000005E-3</c:v>
                </c:pt>
                <c:pt idx="283">
                  <c:v>2.5000000000000005E-3</c:v>
                </c:pt>
                <c:pt idx="284">
                  <c:v>-1.2500000000000002E-3</c:v>
                </c:pt>
                <c:pt idx="285">
                  <c:v>-1.2500000000000002E-3</c:v>
                </c:pt>
                <c:pt idx="286">
                  <c:v>-1.2499999999999998E-3</c:v>
                </c:pt>
                <c:pt idx="287">
                  <c:v>-1.2499999999999998E-3</c:v>
                </c:pt>
                <c:pt idx="288">
                  <c:v>2.4999999999999996E-3</c:v>
                </c:pt>
                <c:pt idx="289">
                  <c:v>2.4999999999999996E-3</c:v>
                </c:pt>
                <c:pt idx="290">
                  <c:v>-1.2499999999999998E-3</c:v>
                </c:pt>
                <c:pt idx="291">
                  <c:v>-2.4999999999999996E-3</c:v>
                </c:pt>
                <c:pt idx="292">
                  <c:v>-1.25E-3</c:v>
                </c:pt>
                <c:pt idx="293">
                  <c:v>2.5000000000000001E-3</c:v>
                </c:pt>
                <c:pt idx="294">
                  <c:v>2.5000000000000001E-3</c:v>
                </c:pt>
                <c:pt idx="295">
                  <c:v>-1.25E-3</c:v>
                </c:pt>
                <c:pt idx="296">
                  <c:v>-1.25E-3</c:v>
                </c:pt>
                <c:pt idx="297">
                  <c:v>-1.25E-3</c:v>
                </c:pt>
                <c:pt idx="298">
                  <c:v>-1.25E-3</c:v>
                </c:pt>
                <c:pt idx="299">
                  <c:v>2.5000000000000001E-3</c:v>
                </c:pt>
                <c:pt idx="300">
                  <c:v>2.5000000000000001E-3</c:v>
                </c:pt>
                <c:pt idx="301">
                  <c:v>-1.25E-3</c:v>
                </c:pt>
                <c:pt idx="302">
                  <c:v>-1.25E-3</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39D3-494E-927B-7D3BB65A922C}"/>
            </c:ext>
          </c:extLst>
        </c:ser>
        <c:dLbls>
          <c:showLegendKey val="0"/>
          <c:showVal val="0"/>
          <c:showCatName val="0"/>
          <c:showSerName val="0"/>
          <c:showPercent val="0"/>
          <c:showBubbleSize val="0"/>
        </c:dLbls>
        <c:smooth val="0"/>
        <c:axId val="1170169983"/>
        <c:axId val="1189458463"/>
      </c:lineChart>
      <c:catAx>
        <c:axId val="11701699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9458463"/>
        <c:crosses val="autoZero"/>
        <c:auto val="1"/>
        <c:lblAlgn val="ctr"/>
        <c:lblOffset val="100"/>
        <c:noMultiLvlLbl val="0"/>
      </c:catAx>
      <c:valAx>
        <c:axId val="11894584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jerk</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0169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Valve Velocity vs Crank Angle</a:t>
            </a:r>
            <a:endParaRPr lang="en-GB"/>
          </a:p>
        </c:rich>
      </c:tx>
      <c:layout>
        <c:manualLayout>
          <c:xMode val="edge"/>
          <c:yMode val="edge"/>
          <c:x val="0.26899300087489064"/>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strRef>
              <c:f>'Crank angle'!$E$1</c:f>
              <c:strCache>
                <c:ptCount val="1"/>
                <c:pt idx="0">
                  <c:v>intake velocity</c:v>
                </c:pt>
              </c:strCache>
            </c:strRef>
          </c:tx>
          <c:spPr>
            <a:ln w="28575" cap="rnd">
              <a:solidFill>
                <a:schemeClr val="accent1"/>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angle'!$E$2:$E$361</c:f>
              <c:numCache>
                <c:formatCode>General</c:formatCode>
                <c:ptCount val="360"/>
                <c:pt idx="0">
                  <c:v>0</c:v>
                </c:pt>
                <c:pt idx="1">
                  <c:v>0</c:v>
                </c:pt>
                <c:pt idx="2">
                  <c:v>0</c:v>
                </c:pt>
                <c:pt idx="3">
                  <c:v>0</c:v>
                </c:pt>
                <c:pt idx="4">
                  <c:v>5.0000000000000001E-3</c:v>
                </c:pt>
                <c:pt idx="5">
                  <c:v>5.0000000000000001E-3</c:v>
                </c:pt>
                <c:pt idx="6">
                  <c:v>0</c:v>
                </c:pt>
                <c:pt idx="7">
                  <c:v>0</c:v>
                </c:pt>
                <c:pt idx="8">
                  <c:v>0</c:v>
                </c:pt>
                <c:pt idx="9">
                  <c:v>0</c:v>
                </c:pt>
                <c:pt idx="10">
                  <c:v>0</c:v>
                </c:pt>
                <c:pt idx="11">
                  <c:v>0</c:v>
                </c:pt>
                <c:pt idx="12">
                  <c:v>0</c:v>
                </c:pt>
                <c:pt idx="13">
                  <c:v>0</c:v>
                </c:pt>
                <c:pt idx="14">
                  <c:v>-5.0000000000000001E-3</c:v>
                </c:pt>
                <c:pt idx="15">
                  <c:v>-5.0000000000000001E-3</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5.0000000000000001E-3</c:v>
                </c:pt>
                <c:pt idx="65">
                  <c:v>5.0000000000000001E-3</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5.0000000000000001E-3</c:v>
                </c:pt>
                <c:pt idx="98">
                  <c:v>9.9999999999999985E-3</c:v>
                </c:pt>
                <c:pt idx="99">
                  <c:v>0.01</c:v>
                </c:pt>
                <c:pt idx="100">
                  <c:v>1.0000000000000002E-2</c:v>
                </c:pt>
                <c:pt idx="101">
                  <c:v>1.5000000000000003E-2</c:v>
                </c:pt>
                <c:pt idx="102">
                  <c:v>1.9999999999999997E-2</c:v>
                </c:pt>
                <c:pt idx="103">
                  <c:v>1.4999999999999999E-2</c:v>
                </c:pt>
                <c:pt idx="104">
                  <c:v>1.4999999999999999E-2</c:v>
                </c:pt>
                <c:pt idx="105">
                  <c:v>2.0000000000000004E-2</c:v>
                </c:pt>
                <c:pt idx="106">
                  <c:v>1.4999999999999999E-2</c:v>
                </c:pt>
                <c:pt idx="107">
                  <c:v>1.4999999999999999E-2</c:v>
                </c:pt>
                <c:pt idx="108">
                  <c:v>2.0000000000000004E-2</c:v>
                </c:pt>
                <c:pt idx="109">
                  <c:v>1.4999999999999999E-2</c:v>
                </c:pt>
                <c:pt idx="110">
                  <c:v>1.4999999999999999E-2</c:v>
                </c:pt>
                <c:pt idx="111">
                  <c:v>1.999999999999999E-2</c:v>
                </c:pt>
                <c:pt idx="112">
                  <c:v>2.0000000000000004E-2</c:v>
                </c:pt>
                <c:pt idx="113">
                  <c:v>1.5000000000000013E-2</c:v>
                </c:pt>
                <c:pt idx="114">
                  <c:v>1.4999999999999986E-2</c:v>
                </c:pt>
                <c:pt idx="115">
                  <c:v>1.4999999999999986E-2</c:v>
                </c:pt>
                <c:pt idx="116">
                  <c:v>1.5000000000000013E-2</c:v>
                </c:pt>
                <c:pt idx="117">
                  <c:v>2.0000000000000018E-2</c:v>
                </c:pt>
                <c:pt idx="118">
                  <c:v>1.999999999999999E-2</c:v>
                </c:pt>
                <c:pt idx="119">
                  <c:v>1.999999999999999E-2</c:v>
                </c:pt>
                <c:pt idx="120">
                  <c:v>2.0000000000000018E-2</c:v>
                </c:pt>
                <c:pt idx="121">
                  <c:v>2.4999999999999994E-2</c:v>
                </c:pt>
                <c:pt idx="122">
                  <c:v>3.4999999999999976E-2</c:v>
                </c:pt>
                <c:pt idx="123">
                  <c:v>3.5000000000000003E-2</c:v>
                </c:pt>
                <c:pt idx="124">
                  <c:v>4.0000000000000036E-2</c:v>
                </c:pt>
                <c:pt idx="125">
                  <c:v>4.4999999999999984E-2</c:v>
                </c:pt>
                <c:pt idx="126">
                  <c:v>4.9999999999999989E-2</c:v>
                </c:pt>
                <c:pt idx="127">
                  <c:v>0.06</c:v>
                </c:pt>
                <c:pt idx="128">
                  <c:v>5.4999999999999993E-2</c:v>
                </c:pt>
                <c:pt idx="129">
                  <c:v>0.06</c:v>
                </c:pt>
                <c:pt idx="130">
                  <c:v>7.5000000000000011E-2</c:v>
                </c:pt>
                <c:pt idx="131">
                  <c:v>8.0000000000000016E-2</c:v>
                </c:pt>
                <c:pt idx="132">
                  <c:v>7.5000000000000011E-2</c:v>
                </c:pt>
                <c:pt idx="133">
                  <c:v>7.999999999999996E-2</c:v>
                </c:pt>
                <c:pt idx="134">
                  <c:v>8.9999999999999969E-2</c:v>
                </c:pt>
                <c:pt idx="135">
                  <c:v>9.5000000000000084E-2</c:v>
                </c:pt>
                <c:pt idx="136">
                  <c:v>0.10499999999999998</c:v>
                </c:pt>
                <c:pt idx="137">
                  <c:v>0.10999999999999999</c:v>
                </c:pt>
                <c:pt idx="138">
                  <c:v>0.10999999999999999</c:v>
                </c:pt>
                <c:pt idx="139">
                  <c:v>0.12</c:v>
                </c:pt>
                <c:pt idx="140">
                  <c:v>0.12</c:v>
                </c:pt>
                <c:pt idx="141">
                  <c:v>0.13</c:v>
                </c:pt>
                <c:pt idx="142">
                  <c:v>0.14500000000000013</c:v>
                </c:pt>
                <c:pt idx="143">
                  <c:v>0.12999999999999989</c:v>
                </c:pt>
                <c:pt idx="144">
                  <c:v>0.14999999999999991</c:v>
                </c:pt>
                <c:pt idx="145">
                  <c:v>0.17500000000000004</c:v>
                </c:pt>
                <c:pt idx="146">
                  <c:v>0.15500000000000003</c:v>
                </c:pt>
                <c:pt idx="147">
                  <c:v>0.16500000000000004</c:v>
                </c:pt>
                <c:pt idx="148">
                  <c:v>0.18999999999999995</c:v>
                </c:pt>
                <c:pt idx="149">
                  <c:v>0.18999999999999995</c:v>
                </c:pt>
                <c:pt idx="150">
                  <c:v>0.18500000000000005</c:v>
                </c:pt>
                <c:pt idx="151">
                  <c:v>0.19500000000000006</c:v>
                </c:pt>
                <c:pt idx="152">
                  <c:v>0.22999999999999976</c:v>
                </c:pt>
                <c:pt idx="153">
                  <c:v>0.21999999999999997</c:v>
                </c:pt>
                <c:pt idx="154">
                  <c:v>0.20000000000000018</c:v>
                </c:pt>
                <c:pt idx="155">
                  <c:v>0.22999999999999998</c:v>
                </c:pt>
                <c:pt idx="156">
                  <c:v>0.24500000000000011</c:v>
                </c:pt>
                <c:pt idx="157">
                  <c:v>0.26500000000000012</c:v>
                </c:pt>
                <c:pt idx="158">
                  <c:v>0.21499999999999986</c:v>
                </c:pt>
                <c:pt idx="159">
                  <c:v>0.25999999999999979</c:v>
                </c:pt>
                <c:pt idx="160">
                  <c:v>0.33000000000000007</c:v>
                </c:pt>
                <c:pt idx="161">
                  <c:v>0.27499999999999991</c:v>
                </c:pt>
                <c:pt idx="162">
                  <c:v>0.28500000000000014</c:v>
                </c:pt>
                <c:pt idx="163">
                  <c:v>0.31000000000000005</c:v>
                </c:pt>
                <c:pt idx="164">
                  <c:v>0.29000000000000004</c:v>
                </c:pt>
                <c:pt idx="165">
                  <c:v>0.28000000000000025</c:v>
                </c:pt>
                <c:pt idx="166">
                  <c:v>0.30499999999999972</c:v>
                </c:pt>
                <c:pt idx="167">
                  <c:v>0.2799999999999998</c:v>
                </c:pt>
                <c:pt idx="168">
                  <c:v>0.26499999999999968</c:v>
                </c:pt>
                <c:pt idx="169">
                  <c:v>0.25999999999999979</c:v>
                </c:pt>
                <c:pt idx="170">
                  <c:v>0.21500000000000075</c:v>
                </c:pt>
                <c:pt idx="171">
                  <c:v>0.16999999999999993</c:v>
                </c:pt>
                <c:pt idx="172">
                  <c:v>0.10999999999999943</c:v>
                </c:pt>
                <c:pt idx="173">
                  <c:v>6.0000000000000497E-2</c:v>
                </c:pt>
                <c:pt idx="174">
                  <c:v>3.0000000000000249E-2</c:v>
                </c:pt>
                <c:pt idx="175">
                  <c:v>-9.9999999999997868E-3</c:v>
                </c:pt>
                <c:pt idx="176">
                  <c:v>-5.9999999999999609E-2</c:v>
                </c:pt>
                <c:pt idx="177">
                  <c:v>-0.125</c:v>
                </c:pt>
                <c:pt idx="178">
                  <c:v>-0.19500000000000028</c:v>
                </c:pt>
                <c:pt idx="179">
                  <c:v>-0.23000000000000043</c:v>
                </c:pt>
                <c:pt idx="180">
                  <c:v>-0.25499999999999989</c:v>
                </c:pt>
                <c:pt idx="181">
                  <c:v>-0.2849999999999997</c:v>
                </c:pt>
                <c:pt idx="182">
                  <c:v>-0.31000000000000005</c:v>
                </c:pt>
                <c:pt idx="183">
                  <c:v>-0.31500000000000039</c:v>
                </c:pt>
                <c:pt idx="184">
                  <c:v>-0.31000000000000005</c:v>
                </c:pt>
                <c:pt idx="185">
                  <c:v>-0.30499999999999972</c:v>
                </c:pt>
                <c:pt idx="186">
                  <c:v>-0.31499999999999995</c:v>
                </c:pt>
                <c:pt idx="187">
                  <c:v>-0.30000000000000027</c:v>
                </c:pt>
                <c:pt idx="188">
                  <c:v>-0.30500000000000016</c:v>
                </c:pt>
                <c:pt idx="189">
                  <c:v>-0.32499999999999973</c:v>
                </c:pt>
                <c:pt idx="190">
                  <c:v>-0.29499999999999993</c:v>
                </c:pt>
                <c:pt idx="191">
                  <c:v>-0.27</c:v>
                </c:pt>
                <c:pt idx="192">
                  <c:v>-0.25499999999999989</c:v>
                </c:pt>
                <c:pt idx="193">
                  <c:v>-0.25499999999999989</c:v>
                </c:pt>
                <c:pt idx="194">
                  <c:v>-0.24000000000000021</c:v>
                </c:pt>
                <c:pt idx="195">
                  <c:v>-0.2350000000000001</c:v>
                </c:pt>
                <c:pt idx="196">
                  <c:v>-0.24</c:v>
                </c:pt>
                <c:pt idx="197">
                  <c:v>-0.21500000000000008</c:v>
                </c:pt>
                <c:pt idx="198">
                  <c:v>-0.20999999999999996</c:v>
                </c:pt>
                <c:pt idx="199">
                  <c:v>-0.19999999999999996</c:v>
                </c:pt>
                <c:pt idx="200">
                  <c:v>-0.15999999999999992</c:v>
                </c:pt>
                <c:pt idx="201">
                  <c:v>-0.16500000000000004</c:v>
                </c:pt>
                <c:pt idx="202">
                  <c:v>-0.19000000000000017</c:v>
                </c:pt>
                <c:pt idx="203">
                  <c:v>-0.16999999999999993</c:v>
                </c:pt>
                <c:pt idx="204">
                  <c:v>-0.13500000000000001</c:v>
                </c:pt>
                <c:pt idx="205">
                  <c:v>-0.14500000000000013</c:v>
                </c:pt>
                <c:pt idx="206">
                  <c:v>-0.14999999999999991</c:v>
                </c:pt>
                <c:pt idx="207">
                  <c:v>-0.1349999999999999</c:v>
                </c:pt>
                <c:pt idx="208">
                  <c:v>-0.13</c:v>
                </c:pt>
                <c:pt idx="209">
                  <c:v>-0.12000000000000011</c:v>
                </c:pt>
                <c:pt idx="210">
                  <c:v>-0.11499999999999999</c:v>
                </c:pt>
                <c:pt idx="211">
                  <c:v>-0.10999999999999999</c:v>
                </c:pt>
                <c:pt idx="212">
                  <c:v>-9.9999999999999978E-2</c:v>
                </c:pt>
                <c:pt idx="213">
                  <c:v>-9.4999999999999973E-2</c:v>
                </c:pt>
                <c:pt idx="214">
                  <c:v>-9.0000000000000024E-2</c:v>
                </c:pt>
                <c:pt idx="215">
                  <c:v>-8.4999999999999964E-2</c:v>
                </c:pt>
                <c:pt idx="216">
                  <c:v>-7.0000000000000007E-2</c:v>
                </c:pt>
                <c:pt idx="217">
                  <c:v>-6.5000000000000002E-2</c:v>
                </c:pt>
                <c:pt idx="218">
                  <c:v>-7.0000000000000007E-2</c:v>
                </c:pt>
                <c:pt idx="219">
                  <c:v>-6.5000000000000002E-2</c:v>
                </c:pt>
                <c:pt idx="220">
                  <c:v>-0.06</c:v>
                </c:pt>
                <c:pt idx="221">
                  <c:v>-5.0000000000000017E-2</c:v>
                </c:pt>
                <c:pt idx="222">
                  <c:v>-4.4999999999999984E-2</c:v>
                </c:pt>
                <c:pt idx="223">
                  <c:v>-4.5000000000000012E-2</c:v>
                </c:pt>
                <c:pt idx="224">
                  <c:v>-3.5000000000000003E-2</c:v>
                </c:pt>
                <c:pt idx="225">
                  <c:v>-0.03</c:v>
                </c:pt>
                <c:pt idx="226">
                  <c:v>-0.03</c:v>
                </c:pt>
                <c:pt idx="227">
                  <c:v>-2.4999999999999994E-2</c:v>
                </c:pt>
                <c:pt idx="228">
                  <c:v>-2.5000000000000008E-2</c:v>
                </c:pt>
                <c:pt idx="229">
                  <c:v>-1.999999999999999E-2</c:v>
                </c:pt>
                <c:pt idx="230">
                  <c:v>-1.4999999999999999E-2</c:v>
                </c:pt>
                <c:pt idx="231">
                  <c:v>-2.0000000000000004E-2</c:v>
                </c:pt>
                <c:pt idx="232">
                  <c:v>-1.999999999999999E-2</c:v>
                </c:pt>
                <c:pt idx="233">
                  <c:v>-2.0000000000000004E-2</c:v>
                </c:pt>
                <c:pt idx="234">
                  <c:v>-2.0000000000000004E-2</c:v>
                </c:pt>
                <c:pt idx="235">
                  <c:v>-1.4999999999999999E-2</c:v>
                </c:pt>
                <c:pt idx="236">
                  <c:v>-1.4999999999999999E-2</c:v>
                </c:pt>
                <c:pt idx="237">
                  <c:v>-1.9999999999999997E-2</c:v>
                </c:pt>
                <c:pt idx="238">
                  <c:v>-2.0000000000000004E-2</c:v>
                </c:pt>
                <c:pt idx="239">
                  <c:v>-1.5000000000000001E-2</c:v>
                </c:pt>
                <c:pt idx="240">
                  <c:v>-1.4999999999999999E-2</c:v>
                </c:pt>
                <c:pt idx="241">
                  <c:v>-0.01</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F502-4219-A569-CB3B770B5FDE}"/>
            </c:ext>
          </c:extLst>
        </c:ser>
        <c:ser>
          <c:idx val="1"/>
          <c:order val="1"/>
          <c:tx>
            <c:strRef>
              <c:f>'Crank angle'!$F$1</c:f>
              <c:strCache>
                <c:ptCount val="1"/>
                <c:pt idx="0">
                  <c:v>exhaust velocity </c:v>
                </c:pt>
              </c:strCache>
            </c:strRef>
          </c:tx>
          <c:spPr>
            <a:ln w="28575" cap="rnd">
              <a:solidFill>
                <a:schemeClr val="accent2"/>
              </a:solidFill>
              <a:round/>
            </a:ln>
            <a:effectLst/>
          </c:spPr>
          <c:marker>
            <c:symbol val="none"/>
          </c:marker>
          <c:cat>
            <c:numRef>
              <c:f>'Crank angle'!$A$2:$A$361</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'Crank angle'!$F$2:$F$361</c:f>
              <c:numCache>
                <c:formatCode>General</c:formatCode>
                <c:ptCount val="360"/>
                <c:pt idx="0">
                  <c:v>0</c:v>
                </c:pt>
                <c:pt idx="1">
                  <c:v>0</c:v>
                </c:pt>
                <c:pt idx="2">
                  <c:v>0</c:v>
                </c:pt>
                <c:pt idx="3">
                  <c:v>5.0000000000000001E-3</c:v>
                </c:pt>
                <c:pt idx="4">
                  <c:v>5.0000000000000001E-3</c:v>
                </c:pt>
                <c:pt idx="5">
                  <c:v>0</c:v>
                </c:pt>
                <c:pt idx="6">
                  <c:v>0</c:v>
                </c:pt>
                <c:pt idx="7">
                  <c:v>0</c:v>
                </c:pt>
                <c:pt idx="8">
                  <c:v>0</c:v>
                </c:pt>
                <c:pt idx="9">
                  <c:v>5.0000000000000001E-3</c:v>
                </c:pt>
                <c:pt idx="10">
                  <c:v>5.0000000000000001E-3</c:v>
                </c:pt>
                <c:pt idx="11">
                  <c:v>0</c:v>
                </c:pt>
                <c:pt idx="12">
                  <c:v>0</c:v>
                </c:pt>
                <c:pt idx="13">
                  <c:v>0</c:v>
                </c:pt>
                <c:pt idx="14">
                  <c:v>0</c:v>
                </c:pt>
                <c:pt idx="15">
                  <c:v>4.9999999999999992E-3</c:v>
                </c:pt>
                <c:pt idx="16">
                  <c:v>4.9999999999999992E-3</c:v>
                </c:pt>
                <c:pt idx="17">
                  <c:v>0</c:v>
                </c:pt>
                <c:pt idx="18">
                  <c:v>0</c:v>
                </c:pt>
                <c:pt idx="19">
                  <c:v>0</c:v>
                </c:pt>
                <c:pt idx="20">
                  <c:v>0</c:v>
                </c:pt>
                <c:pt idx="21">
                  <c:v>5.000000000000001E-3</c:v>
                </c:pt>
                <c:pt idx="22">
                  <c:v>5.000000000000001E-3</c:v>
                </c:pt>
                <c:pt idx="23">
                  <c:v>0</c:v>
                </c:pt>
                <c:pt idx="24">
                  <c:v>0</c:v>
                </c:pt>
                <c:pt idx="25">
                  <c:v>0</c:v>
                </c:pt>
                <c:pt idx="26">
                  <c:v>0</c:v>
                </c:pt>
                <c:pt idx="27">
                  <c:v>5.000000000000001E-3</c:v>
                </c:pt>
                <c:pt idx="28">
                  <c:v>5.000000000000001E-3</c:v>
                </c:pt>
                <c:pt idx="29">
                  <c:v>0</c:v>
                </c:pt>
                <c:pt idx="30">
                  <c:v>0</c:v>
                </c:pt>
                <c:pt idx="31">
                  <c:v>0</c:v>
                </c:pt>
                <c:pt idx="32">
                  <c:v>0</c:v>
                </c:pt>
                <c:pt idx="33">
                  <c:v>4.9999999999999975E-3</c:v>
                </c:pt>
                <c:pt idx="34">
                  <c:v>4.9999999999999975E-3</c:v>
                </c:pt>
                <c:pt idx="35">
                  <c:v>0</c:v>
                </c:pt>
                <c:pt idx="36">
                  <c:v>0</c:v>
                </c:pt>
                <c:pt idx="37">
                  <c:v>0</c:v>
                </c:pt>
                <c:pt idx="38">
                  <c:v>0</c:v>
                </c:pt>
                <c:pt idx="39">
                  <c:v>5.0000000000000044E-3</c:v>
                </c:pt>
                <c:pt idx="40">
                  <c:v>5.0000000000000044E-3</c:v>
                </c:pt>
                <c:pt idx="41">
                  <c:v>0</c:v>
                </c:pt>
                <c:pt idx="42">
                  <c:v>0</c:v>
                </c:pt>
                <c:pt idx="43">
                  <c:v>0</c:v>
                </c:pt>
                <c:pt idx="44">
                  <c:v>0</c:v>
                </c:pt>
                <c:pt idx="45">
                  <c:v>4.9999999999999975E-3</c:v>
                </c:pt>
                <c:pt idx="46">
                  <c:v>4.9999999999999975E-3</c:v>
                </c:pt>
                <c:pt idx="47">
                  <c:v>0</c:v>
                </c:pt>
                <c:pt idx="48">
                  <c:v>0</c:v>
                </c:pt>
                <c:pt idx="49">
                  <c:v>0</c:v>
                </c:pt>
                <c:pt idx="50">
                  <c:v>0</c:v>
                </c:pt>
                <c:pt idx="51">
                  <c:v>0</c:v>
                </c:pt>
                <c:pt idx="52">
                  <c:v>0</c:v>
                </c:pt>
                <c:pt idx="53">
                  <c:v>0</c:v>
                </c:pt>
                <c:pt idx="54">
                  <c:v>4.9999999999999975E-3</c:v>
                </c:pt>
                <c:pt idx="55">
                  <c:v>4.9999999999999975E-3</c:v>
                </c:pt>
                <c:pt idx="56">
                  <c:v>0</c:v>
                </c:pt>
                <c:pt idx="57">
                  <c:v>0</c:v>
                </c:pt>
                <c:pt idx="58">
                  <c:v>0</c:v>
                </c:pt>
                <c:pt idx="59">
                  <c:v>0</c:v>
                </c:pt>
                <c:pt idx="60">
                  <c:v>5.0000000000000044E-3</c:v>
                </c:pt>
                <c:pt idx="61">
                  <c:v>5.0000000000000044E-3</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4.9999999999999975E-3</c:v>
                </c:pt>
                <c:pt idx="78">
                  <c:v>4.9999999999999975E-3</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4.9999999999999975E-3</c:v>
                </c:pt>
                <c:pt idx="110">
                  <c:v>1.0000000000000002E-2</c:v>
                </c:pt>
                <c:pt idx="111">
                  <c:v>1.0000000000000009E-2</c:v>
                </c:pt>
                <c:pt idx="112">
                  <c:v>9.999999999999995E-3</c:v>
                </c:pt>
                <c:pt idx="113">
                  <c:v>9.999999999999995E-3</c:v>
                </c:pt>
                <c:pt idx="114">
                  <c:v>1.4999999999999999E-2</c:v>
                </c:pt>
                <c:pt idx="115">
                  <c:v>2.0000000000000004E-2</c:v>
                </c:pt>
                <c:pt idx="116">
                  <c:v>2.0000000000000004E-2</c:v>
                </c:pt>
                <c:pt idx="117">
                  <c:v>1.4999999999999999E-2</c:v>
                </c:pt>
                <c:pt idx="118">
                  <c:v>1.4999999999999999E-2</c:v>
                </c:pt>
                <c:pt idx="119">
                  <c:v>2.0000000000000004E-2</c:v>
                </c:pt>
                <c:pt idx="120">
                  <c:v>1.999999999999999E-2</c:v>
                </c:pt>
                <c:pt idx="121">
                  <c:v>1.4999999999999986E-2</c:v>
                </c:pt>
                <c:pt idx="122">
                  <c:v>1.5000000000000013E-2</c:v>
                </c:pt>
                <c:pt idx="123">
                  <c:v>2.0000000000000018E-2</c:v>
                </c:pt>
                <c:pt idx="124">
                  <c:v>1.999999999999999E-2</c:v>
                </c:pt>
                <c:pt idx="125">
                  <c:v>1.999999999999999E-2</c:v>
                </c:pt>
                <c:pt idx="126">
                  <c:v>2.0000000000000018E-2</c:v>
                </c:pt>
                <c:pt idx="127">
                  <c:v>1.4999999999999986E-2</c:v>
                </c:pt>
                <c:pt idx="128">
                  <c:v>1.4999999999999986E-2</c:v>
                </c:pt>
                <c:pt idx="129">
                  <c:v>2.0000000000000018E-2</c:v>
                </c:pt>
                <c:pt idx="130">
                  <c:v>1.999999999999999E-2</c:v>
                </c:pt>
                <c:pt idx="131">
                  <c:v>1.999999999999999E-2</c:v>
                </c:pt>
                <c:pt idx="132">
                  <c:v>2.0000000000000018E-2</c:v>
                </c:pt>
                <c:pt idx="133">
                  <c:v>2.0000000000000018E-2</c:v>
                </c:pt>
                <c:pt idx="134">
                  <c:v>2.5000000000000022E-2</c:v>
                </c:pt>
                <c:pt idx="135">
                  <c:v>2.9999999999999971E-2</c:v>
                </c:pt>
                <c:pt idx="136">
                  <c:v>3.4999999999999976E-2</c:v>
                </c:pt>
                <c:pt idx="137">
                  <c:v>4.0000000000000036E-2</c:v>
                </c:pt>
                <c:pt idx="138">
                  <c:v>3.999999999999998E-2</c:v>
                </c:pt>
                <c:pt idx="139">
                  <c:v>4.9999999999999989E-2</c:v>
                </c:pt>
                <c:pt idx="140">
                  <c:v>5.4999999999999993E-2</c:v>
                </c:pt>
                <c:pt idx="141">
                  <c:v>0.06</c:v>
                </c:pt>
                <c:pt idx="142">
                  <c:v>7.0000000000000007E-2</c:v>
                </c:pt>
                <c:pt idx="143">
                  <c:v>7.5000000000000011E-2</c:v>
                </c:pt>
                <c:pt idx="144">
                  <c:v>7.5000000000000067E-2</c:v>
                </c:pt>
                <c:pt idx="145">
                  <c:v>7.999999999999996E-2</c:v>
                </c:pt>
                <c:pt idx="146">
                  <c:v>8.9999999999999969E-2</c:v>
                </c:pt>
                <c:pt idx="147">
                  <c:v>8.9999999999999969E-2</c:v>
                </c:pt>
                <c:pt idx="148">
                  <c:v>9.4999999999999973E-2</c:v>
                </c:pt>
                <c:pt idx="149">
                  <c:v>9.000000000000008E-2</c:v>
                </c:pt>
                <c:pt idx="150">
                  <c:v>0.10499999999999998</c:v>
                </c:pt>
                <c:pt idx="151">
                  <c:v>0.125</c:v>
                </c:pt>
                <c:pt idx="152">
                  <c:v>0.12</c:v>
                </c:pt>
                <c:pt idx="153">
                  <c:v>0.125</c:v>
                </c:pt>
                <c:pt idx="154">
                  <c:v>0.13500000000000012</c:v>
                </c:pt>
                <c:pt idx="155">
                  <c:v>0.1399999999999999</c:v>
                </c:pt>
                <c:pt idx="156">
                  <c:v>0.14500000000000002</c:v>
                </c:pt>
                <c:pt idx="157">
                  <c:v>0.14500000000000002</c:v>
                </c:pt>
                <c:pt idx="158">
                  <c:v>0.10499999999999998</c:v>
                </c:pt>
                <c:pt idx="159">
                  <c:v>0.15500000000000003</c:v>
                </c:pt>
                <c:pt idx="160">
                  <c:v>0.22499999999999987</c:v>
                </c:pt>
                <c:pt idx="161">
                  <c:v>0.17999999999999994</c:v>
                </c:pt>
                <c:pt idx="162">
                  <c:v>0.17999999999999994</c:v>
                </c:pt>
                <c:pt idx="163">
                  <c:v>0.19500000000000006</c:v>
                </c:pt>
                <c:pt idx="164">
                  <c:v>0.19000000000000017</c:v>
                </c:pt>
                <c:pt idx="165">
                  <c:v>0.21500000000000008</c:v>
                </c:pt>
                <c:pt idx="166">
                  <c:v>0.21500000000000008</c:v>
                </c:pt>
                <c:pt idx="167">
                  <c:v>0.21999999999999975</c:v>
                </c:pt>
                <c:pt idx="168">
                  <c:v>0.21499999999999986</c:v>
                </c:pt>
                <c:pt idx="169">
                  <c:v>0.25</c:v>
                </c:pt>
                <c:pt idx="170">
                  <c:v>0.25999999999999979</c:v>
                </c:pt>
                <c:pt idx="171">
                  <c:v>0.23500000000000032</c:v>
                </c:pt>
                <c:pt idx="172">
                  <c:v>0.26000000000000023</c:v>
                </c:pt>
                <c:pt idx="173">
                  <c:v>0.29499999999999993</c:v>
                </c:pt>
                <c:pt idx="174">
                  <c:v>0.29499999999999993</c:v>
                </c:pt>
                <c:pt idx="175">
                  <c:v>0.23499999999999988</c:v>
                </c:pt>
                <c:pt idx="176">
                  <c:v>0.25499999999999989</c:v>
                </c:pt>
                <c:pt idx="177">
                  <c:v>0.28500000000000014</c:v>
                </c:pt>
                <c:pt idx="178">
                  <c:v>0.26000000000000023</c:v>
                </c:pt>
                <c:pt idx="179">
                  <c:v>0.23499999999999988</c:v>
                </c:pt>
                <c:pt idx="180">
                  <c:v>0.21499999999999986</c:v>
                </c:pt>
                <c:pt idx="181">
                  <c:v>0.19499999999999984</c:v>
                </c:pt>
                <c:pt idx="182">
                  <c:v>0.13499999999999979</c:v>
                </c:pt>
                <c:pt idx="183">
                  <c:v>7.5000000000000178E-2</c:v>
                </c:pt>
                <c:pt idx="184">
                  <c:v>4.0000000000000036E-2</c:v>
                </c:pt>
                <c:pt idx="185">
                  <c:v>-4.9999999999998934E-3</c:v>
                </c:pt>
                <c:pt idx="186">
                  <c:v>-4.9999999999999822E-2</c:v>
                </c:pt>
                <c:pt idx="187">
                  <c:v>-0.10999999999999988</c:v>
                </c:pt>
                <c:pt idx="188">
                  <c:v>-0.25499999999999989</c:v>
                </c:pt>
                <c:pt idx="189">
                  <c:v>-0.28500000000000014</c:v>
                </c:pt>
                <c:pt idx="190">
                  <c:v>-0.25</c:v>
                </c:pt>
                <c:pt idx="191">
                  <c:v>-0.30500000000000016</c:v>
                </c:pt>
                <c:pt idx="192">
                  <c:v>-0.27</c:v>
                </c:pt>
                <c:pt idx="193">
                  <c:v>-0.25999999999999979</c:v>
                </c:pt>
                <c:pt idx="194">
                  <c:v>-0.2799999999999998</c:v>
                </c:pt>
                <c:pt idx="195">
                  <c:v>-0.27</c:v>
                </c:pt>
                <c:pt idx="196">
                  <c:v>-0.28000000000000025</c:v>
                </c:pt>
                <c:pt idx="197">
                  <c:v>-0.28000000000000025</c:v>
                </c:pt>
                <c:pt idx="198">
                  <c:v>-0.29000000000000004</c:v>
                </c:pt>
                <c:pt idx="199">
                  <c:v>-0.25999999999999979</c:v>
                </c:pt>
                <c:pt idx="200">
                  <c:v>-0.23999999999999977</c:v>
                </c:pt>
                <c:pt idx="201">
                  <c:v>-0.25499999999999989</c:v>
                </c:pt>
                <c:pt idx="202">
                  <c:v>-0.2200000000000002</c:v>
                </c:pt>
                <c:pt idx="203">
                  <c:v>-0.21000000000000019</c:v>
                </c:pt>
                <c:pt idx="204">
                  <c:v>-0.21999999999999997</c:v>
                </c:pt>
                <c:pt idx="205">
                  <c:v>-0.18500000000000005</c:v>
                </c:pt>
                <c:pt idx="206">
                  <c:v>-0.18500000000000005</c:v>
                </c:pt>
                <c:pt idx="207">
                  <c:v>-0.19499999999999984</c:v>
                </c:pt>
                <c:pt idx="208">
                  <c:v>-0.16999999999999993</c:v>
                </c:pt>
                <c:pt idx="209">
                  <c:v>-0.16000000000000014</c:v>
                </c:pt>
                <c:pt idx="210">
                  <c:v>-0.16500000000000004</c:v>
                </c:pt>
                <c:pt idx="211">
                  <c:v>-0.15500000000000003</c:v>
                </c:pt>
                <c:pt idx="212">
                  <c:v>-0.1399999999999999</c:v>
                </c:pt>
                <c:pt idx="213">
                  <c:v>-0.1399999999999999</c:v>
                </c:pt>
                <c:pt idx="214">
                  <c:v>-0.13000000000000012</c:v>
                </c:pt>
                <c:pt idx="215">
                  <c:v>-0.11499999999999999</c:v>
                </c:pt>
                <c:pt idx="216">
                  <c:v>-0.12</c:v>
                </c:pt>
                <c:pt idx="217">
                  <c:v>-0.12</c:v>
                </c:pt>
                <c:pt idx="218">
                  <c:v>-0.10499999999999998</c:v>
                </c:pt>
                <c:pt idx="219">
                  <c:v>-8.9999999999999969E-2</c:v>
                </c:pt>
                <c:pt idx="220">
                  <c:v>-8.4999999999999964E-2</c:v>
                </c:pt>
                <c:pt idx="221">
                  <c:v>-9.000000000000008E-2</c:v>
                </c:pt>
                <c:pt idx="222">
                  <c:v>-8.9999999999999969E-2</c:v>
                </c:pt>
                <c:pt idx="223">
                  <c:v>-8.4999999999999964E-2</c:v>
                </c:pt>
                <c:pt idx="224">
                  <c:v>-6.5000000000000058E-2</c:v>
                </c:pt>
                <c:pt idx="225">
                  <c:v>-0.06</c:v>
                </c:pt>
                <c:pt idx="226">
                  <c:v>-6.5000000000000002E-2</c:v>
                </c:pt>
                <c:pt idx="227">
                  <c:v>-4.9999999999999989E-2</c:v>
                </c:pt>
                <c:pt idx="228">
                  <c:v>-4.4999999999999984E-2</c:v>
                </c:pt>
                <c:pt idx="229">
                  <c:v>-5.0000000000000044E-2</c:v>
                </c:pt>
                <c:pt idx="230">
                  <c:v>-3.4999999999999976E-2</c:v>
                </c:pt>
                <c:pt idx="231">
                  <c:v>-2.4999999999999967E-2</c:v>
                </c:pt>
                <c:pt idx="232">
                  <c:v>-3.0000000000000027E-2</c:v>
                </c:pt>
                <c:pt idx="233">
                  <c:v>-3.0000000000000027E-2</c:v>
                </c:pt>
                <c:pt idx="234">
                  <c:v>-2.0000000000000018E-2</c:v>
                </c:pt>
                <c:pt idx="235">
                  <c:v>-1.9999999999999962E-2</c:v>
                </c:pt>
                <c:pt idx="236">
                  <c:v>-2.4999999999999967E-2</c:v>
                </c:pt>
                <c:pt idx="237">
                  <c:v>-2.0000000000000018E-2</c:v>
                </c:pt>
                <c:pt idx="238">
                  <c:v>-1.5000000000000013E-2</c:v>
                </c:pt>
                <c:pt idx="239">
                  <c:v>-1.5000000000000013E-2</c:v>
                </c:pt>
                <c:pt idx="240">
                  <c:v>-1.999999999999999E-2</c:v>
                </c:pt>
                <c:pt idx="241">
                  <c:v>-1.999999999999999E-2</c:v>
                </c:pt>
                <c:pt idx="242">
                  <c:v>-2.0000000000000018E-2</c:v>
                </c:pt>
                <c:pt idx="243">
                  <c:v>-1.999999999999999E-2</c:v>
                </c:pt>
                <c:pt idx="244">
                  <c:v>-1.999999999999999E-2</c:v>
                </c:pt>
                <c:pt idx="245">
                  <c:v>-2.0000000000000018E-2</c:v>
                </c:pt>
                <c:pt idx="246">
                  <c:v>-1.999999999999999E-2</c:v>
                </c:pt>
                <c:pt idx="247">
                  <c:v>-1.999999999999999E-2</c:v>
                </c:pt>
                <c:pt idx="248">
                  <c:v>-2.0000000000000018E-2</c:v>
                </c:pt>
                <c:pt idx="249">
                  <c:v>-1.999999999999999E-2</c:v>
                </c:pt>
                <c:pt idx="250">
                  <c:v>-1.999999999999999E-2</c:v>
                </c:pt>
                <c:pt idx="251">
                  <c:v>-2.0000000000000018E-2</c:v>
                </c:pt>
                <c:pt idx="252">
                  <c:v>-2.0000000000000004E-2</c:v>
                </c:pt>
                <c:pt idx="253">
                  <c:v>-1.999999999999999E-2</c:v>
                </c:pt>
                <c:pt idx="254">
                  <c:v>-1.4999999999999999E-2</c:v>
                </c:pt>
                <c:pt idx="255">
                  <c:v>-1.4999999999999999E-2</c:v>
                </c:pt>
                <c:pt idx="256">
                  <c:v>-2.0000000000000004E-2</c:v>
                </c:pt>
                <c:pt idx="257">
                  <c:v>-2.0000000000000004E-2</c:v>
                </c:pt>
                <c:pt idx="258">
                  <c:v>-1.9999999999999997E-2</c:v>
                </c:pt>
                <c:pt idx="259">
                  <c:v>-1.4999999999999999E-2</c:v>
                </c:pt>
                <c:pt idx="260">
                  <c:v>-1.0000000000000002E-2</c:v>
                </c:pt>
                <c:pt idx="261">
                  <c:v>-1.0000000000000002E-2</c:v>
                </c:pt>
                <c:pt idx="262">
                  <c:v>-9.999999999999995E-3</c:v>
                </c:pt>
                <c:pt idx="263">
                  <c:v>-4.9999999999999975E-3</c:v>
                </c:pt>
                <c:pt idx="264">
                  <c:v>0</c:v>
                </c:pt>
                <c:pt idx="265">
                  <c:v>-5.0000000000000044E-3</c:v>
                </c:pt>
                <c:pt idx="266">
                  <c:v>-5.0000000000000044E-3</c:v>
                </c:pt>
                <c:pt idx="267">
                  <c:v>0</c:v>
                </c:pt>
                <c:pt idx="268">
                  <c:v>0</c:v>
                </c:pt>
                <c:pt idx="269">
                  <c:v>0</c:v>
                </c:pt>
                <c:pt idx="270">
                  <c:v>-4.9999999999999975E-3</c:v>
                </c:pt>
                <c:pt idx="271">
                  <c:v>-4.9999999999999975E-3</c:v>
                </c:pt>
                <c:pt idx="272">
                  <c:v>0</c:v>
                </c:pt>
                <c:pt idx="273">
                  <c:v>0</c:v>
                </c:pt>
                <c:pt idx="274">
                  <c:v>0</c:v>
                </c:pt>
                <c:pt idx="275">
                  <c:v>-5.000000000000001E-3</c:v>
                </c:pt>
                <c:pt idx="276">
                  <c:v>-5.000000000000001E-3</c:v>
                </c:pt>
                <c:pt idx="277">
                  <c:v>0</c:v>
                </c:pt>
                <c:pt idx="278">
                  <c:v>0</c:v>
                </c:pt>
                <c:pt idx="279">
                  <c:v>0</c:v>
                </c:pt>
                <c:pt idx="280">
                  <c:v>0</c:v>
                </c:pt>
                <c:pt idx="281">
                  <c:v>-5.000000000000001E-3</c:v>
                </c:pt>
                <c:pt idx="282">
                  <c:v>-5.000000000000001E-3</c:v>
                </c:pt>
                <c:pt idx="283">
                  <c:v>0</c:v>
                </c:pt>
                <c:pt idx="284">
                  <c:v>0</c:v>
                </c:pt>
                <c:pt idx="285">
                  <c:v>0</c:v>
                </c:pt>
                <c:pt idx="286">
                  <c:v>0</c:v>
                </c:pt>
                <c:pt idx="287">
                  <c:v>-4.9999999999999992E-3</c:v>
                </c:pt>
                <c:pt idx="288">
                  <c:v>-4.9999999999999992E-3</c:v>
                </c:pt>
                <c:pt idx="289">
                  <c:v>0</c:v>
                </c:pt>
                <c:pt idx="290">
                  <c:v>0</c:v>
                </c:pt>
                <c:pt idx="291">
                  <c:v>0</c:v>
                </c:pt>
                <c:pt idx="292">
                  <c:v>-5.0000000000000001E-3</c:v>
                </c:pt>
                <c:pt idx="293">
                  <c:v>-5.0000000000000001E-3</c:v>
                </c:pt>
                <c:pt idx="294">
                  <c:v>0</c:v>
                </c:pt>
                <c:pt idx="295">
                  <c:v>0</c:v>
                </c:pt>
                <c:pt idx="296">
                  <c:v>0</c:v>
                </c:pt>
                <c:pt idx="297">
                  <c:v>0</c:v>
                </c:pt>
                <c:pt idx="298">
                  <c:v>-5.0000000000000001E-3</c:v>
                </c:pt>
                <c:pt idx="299">
                  <c:v>-5.0000000000000001E-3</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F502-4219-A569-CB3B770B5FDE}"/>
            </c:ext>
          </c:extLst>
        </c:ser>
        <c:dLbls>
          <c:showLegendKey val="0"/>
          <c:showVal val="0"/>
          <c:showCatName val="0"/>
          <c:showSerName val="0"/>
          <c:showPercent val="0"/>
          <c:showBubbleSize val="0"/>
        </c:dLbls>
        <c:smooth val="0"/>
        <c:axId val="1167584895"/>
        <c:axId val="1167589695"/>
      </c:lineChart>
      <c:catAx>
        <c:axId val="116758489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Crank angle (°)</a:t>
                </a:r>
              </a:p>
            </c:rich>
          </c:tx>
          <c:layout>
            <c:manualLayout>
              <c:xMode val="edge"/>
              <c:yMode val="edge"/>
              <c:x val="0.45948490813648296"/>
              <c:y val="0.7727770487022455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7589695"/>
        <c:crosses val="autoZero"/>
        <c:auto val="1"/>
        <c:lblAlgn val="ctr"/>
        <c:lblOffset val="100"/>
        <c:noMultiLvlLbl val="0"/>
      </c:catAx>
      <c:valAx>
        <c:axId val="11675896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velocity (mm/deg)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75848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Lift vs Flow Rate (Intake &amp; 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strRef>
              <c:f>'Valve lift'!$B$1:$B$2</c:f>
              <c:strCache>
                <c:ptCount val="2"/>
                <c:pt idx="0">
                  <c:v>Intake </c:v>
                </c:pt>
                <c:pt idx="1">
                  <c:v>Flow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'Valve lift'!$A$3:$A$12</c:f>
              <c:numCache>
                <c:formatCode>General</c:formatCode>
                <c:ptCount val="10"/>
                <c:pt idx="0">
                  <c:v>1.75</c:v>
                </c:pt>
                <c:pt idx="1">
                  <c:v>3.5</c:v>
                </c:pt>
                <c:pt idx="2">
                  <c:v>5.25</c:v>
                </c:pt>
                <c:pt idx="3">
                  <c:v>7</c:v>
                </c:pt>
                <c:pt idx="4">
                  <c:v>8.75</c:v>
                </c:pt>
                <c:pt idx="5">
                  <c:v>10.5</c:v>
                </c:pt>
                <c:pt idx="6">
                  <c:v>12.25</c:v>
                </c:pt>
                <c:pt idx="7">
                  <c:v>13</c:v>
                </c:pt>
              </c:numCache>
            </c:numRef>
          </c:xVal>
          <c:yVal>
            <c:numRef>
              <c:f>'Valve lift'!$B$3:$B$12</c:f>
              <c:numCache>
                <c:formatCode>General</c:formatCode>
                <c:ptCount val="10"/>
                <c:pt idx="0">
                  <c:v>29.216000000000001</c:v>
                </c:pt>
                <c:pt idx="1">
                  <c:v>52.972000000000001</c:v>
                </c:pt>
                <c:pt idx="2">
                  <c:v>78.774000000000001</c:v>
                </c:pt>
                <c:pt idx="3">
                  <c:v>96.74</c:v>
                </c:pt>
                <c:pt idx="4">
                  <c:v>107.79600000000001</c:v>
                </c:pt>
                <c:pt idx="5">
                  <c:v>114.706</c:v>
                </c:pt>
                <c:pt idx="6">
                  <c:v>110.56</c:v>
                </c:pt>
                <c:pt idx="7">
                  <c:v>118.852</c:v>
                </c:pt>
              </c:numCache>
            </c:numRef>
          </c:yVal>
          <c:smooth val="1"/>
          <c:extLst>
            <c:ext xmlns:c16="http://schemas.microsoft.com/office/drawing/2014/chart" uri="{C3380CC4-5D6E-409C-BE32-E72D297353CC}">
              <c16:uniqueId val="{00000000-3A40-490C-9371-294DD831677D}"/>
            </c:ext>
          </c:extLst>
        </c:ser>
        <c:ser>
          <c:idx val="1"/>
          <c:order val="1"/>
          <c:tx>
            <c:strRef>
              <c:f>'Valve lift'!$D$1:$D$2</c:f>
              <c:strCache>
                <c:ptCount val="2"/>
                <c:pt idx="0">
                  <c:v>Exhaust </c:v>
                </c:pt>
                <c:pt idx="1">
                  <c:v>Flow </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'Valve lift'!$C$3:$C$12</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'Valve lift'!$D$3:$D$12</c:f>
              <c:numCache>
                <c:formatCode>General</c:formatCode>
                <c:ptCount val="10"/>
                <c:pt idx="0">
                  <c:v>15.99</c:v>
                </c:pt>
                <c:pt idx="1">
                  <c:v>40.5</c:v>
                </c:pt>
                <c:pt idx="2">
                  <c:v>56.25</c:v>
                </c:pt>
                <c:pt idx="3">
                  <c:v>63.75</c:v>
                </c:pt>
                <c:pt idx="4">
                  <c:v>69</c:v>
                </c:pt>
                <c:pt idx="5">
                  <c:v>65.34</c:v>
                </c:pt>
                <c:pt idx="6">
                  <c:v>73.507000000000005</c:v>
                </c:pt>
                <c:pt idx="7">
                  <c:v>74.25</c:v>
                </c:pt>
                <c:pt idx="8">
                  <c:v>77.22</c:v>
                </c:pt>
                <c:pt idx="9">
                  <c:v>75.739999999999995</c:v>
                </c:pt>
              </c:numCache>
            </c:numRef>
          </c:yVal>
          <c:smooth val="1"/>
          <c:extLst>
            <c:ext xmlns:c16="http://schemas.microsoft.com/office/drawing/2014/chart" uri="{C3380CC4-5D6E-409C-BE32-E72D297353CC}">
              <c16:uniqueId val="{00000001-3A40-490C-9371-294DD831677D}"/>
            </c:ext>
          </c:extLst>
        </c:ser>
        <c:ser>
          <c:idx val="2"/>
          <c:order val="2"/>
          <c:tx>
            <c:strRef>
              <c:f>'Valve lift'!$G$43</c:f>
              <c:strCache>
                <c:ptCount val="1"/>
                <c:pt idx="0">
                  <c:v>¼ Intake Diameter</c:v>
                </c:pt>
              </c:strCache>
            </c:strRef>
          </c:tx>
          <c:spPr>
            <a:ln w="19050" cap="rnd">
              <a:solidFill>
                <a:srgbClr val="C00000"/>
              </a:solidFill>
              <a:round/>
            </a:ln>
            <a:effectLst/>
          </c:spPr>
          <c:marker>
            <c:symbol val="none"/>
          </c:marker>
          <c:xVal>
            <c:numRef>
              <c:f>'Valve lift'!$H$39:$I$39</c:f>
              <c:numCache>
                <c:formatCode>General</c:formatCode>
                <c:ptCount val="2"/>
                <c:pt idx="0">
                  <c:v>8.75</c:v>
                </c:pt>
                <c:pt idx="1">
                  <c:v>8.75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3-3A40-490C-9371-294DD831677D}"/>
            </c:ext>
          </c:extLst>
        </c:ser>
        <c:ser>
          <c:idx val="3"/>
          <c:order val="3"/>
          <c:tx>
            <c:strRef>
              <c:f>'Valve lift'!$G$44</c:f>
              <c:strCache>
                <c:ptCount val="1"/>
                <c:pt idx="0">
                  <c:v>¼ Exhaust Diameter</c:v>
                </c:pt>
              </c:strCache>
            </c:strRef>
          </c:tx>
          <c:spPr>
            <a:ln w="19050" cap="rnd">
              <a:solidFill>
                <a:schemeClr val="accent4"/>
              </a:solidFill>
              <a:round/>
            </a:ln>
            <a:effectLst/>
          </c:spPr>
          <c:marker>
            <c:symbol val="none"/>
          </c:marker>
          <c:xVal>
            <c:numRef>
              <c:f>'Valve lift'!$H$40:$I$40</c:f>
              <c:numCache>
                <c:formatCode>General</c:formatCode>
                <c:ptCount val="2"/>
                <c:pt idx="0">
                  <c:v>7.5</c:v>
                </c:pt>
                <c:pt idx="1">
                  <c:v>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4-3A40-490C-9371-294DD831677D}"/>
            </c:ext>
          </c:extLst>
        </c:ser>
        <c:dLbls>
          <c:showLegendKey val="0"/>
          <c:showVal val="0"/>
          <c:showCatName val="0"/>
          <c:showSerName val="0"/>
          <c:showPercent val="0"/>
          <c:showBubbleSize val="0"/>
        </c:dLbls>
        <c:axId val="1815096512"/>
        <c:axId val="1815097472"/>
      </c:scatterChart>
      <c:valAx>
        <c:axId val="18150965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Valve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5097472"/>
        <c:crosses val="autoZero"/>
        <c:crossBetween val="midCat"/>
      </c:valAx>
      <c:valAx>
        <c:axId val="1815097472"/>
        <c:scaling>
          <c:orientation val="minMax"/>
          <c:max val="14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Flow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50965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t>Flow Rate per Unit Area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strRef>
              <c:f>'Valve lift'!$M$23</c:f>
              <c:strCache>
                <c:ptCount val="1"/>
                <c:pt idx="0">
                  <c:v>Intake flow / area (L/s·cm²)</c:v>
                </c:pt>
              </c:strCache>
            </c:strRef>
          </c:tx>
          <c:spPr>
            <a:ln w="19050" cap="rnd">
              <a:solidFill>
                <a:schemeClr val="accent1"/>
              </a:solidFill>
              <a:round/>
            </a:ln>
            <a:effectLst/>
          </c:spPr>
          <c:marker>
            <c:symbol val="none"/>
          </c:marker>
          <c:xVal>
            <c:numRef>
              <c:f>'Valve lift'!$L$24:$L$33</c:f>
              <c:numCache>
                <c:formatCode>General</c:formatCode>
                <c:ptCount val="10"/>
                <c:pt idx="0">
                  <c:v>1.75</c:v>
                </c:pt>
                <c:pt idx="1">
                  <c:v>3.5</c:v>
                </c:pt>
                <c:pt idx="2">
                  <c:v>5.25</c:v>
                </c:pt>
                <c:pt idx="3">
                  <c:v>7</c:v>
                </c:pt>
                <c:pt idx="4">
                  <c:v>8.75</c:v>
                </c:pt>
                <c:pt idx="5">
                  <c:v>10.5</c:v>
                </c:pt>
                <c:pt idx="6">
                  <c:v>12.25</c:v>
                </c:pt>
                <c:pt idx="7">
                  <c:v>13</c:v>
                </c:pt>
              </c:numCache>
            </c:numRef>
          </c:xVal>
          <c:yVal>
            <c:numRef>
              <c:f>'Valve lift'!$M$24:$M$33</c:f>
              <c:numCache>
                <c:formatCode>General</c:formatCode>
                <c:ptCount val="10"/>
                <c:pt idx="0">
                  <c:v>15.183251648564292</c:v>
                </c:pt>
                <c:pt idx="1">
                  <c:v>13.764499013002254</c:v>
                </c:pt>
                <c:pt idx="2">
                  <c:v>13.64600978190037</c:v>
                </c:pt>
                <c:pt idx="3">
                  <c:v>12.568693220171392</c:v>
                </c:pt>
                <c:pt idx="4">
                  <c:v>11.204092241981357</c:v>
                </c:pt>
                <c:pt idx="5">
                  <c:v>9.9352527359450065</c:v>
                </c:pt>
                <c:pt idx="6">
                  <c:v>8.2081261846017242</c:v>
                </c:pt>
                <c:pt idx="7">
                  <c:v>8.3146739764210746</c:v>
                </c:pt>
              </c:numCache>
            </c:numRef>
          </c:yVal>
          <c:smooth val="1"/>
          <c:extLst>
            <c:ext xmlns:c16="http://schemas.microsoft.com/office/drawing/2014/chart" uri="{C3380CC4-5D6E-409C-BE32-E72D297353CC}">
              <c16:uniqueId val="{00000000-3C8D-43C6-8E06-40163BE7435D}"/>
            </c:ext>
          </c:extLst>
        </c:ser>
        <c:ser>
          <c:idx val="1"/>
          <c:order val="1"/>
          <c:tx>
            <c:strRef>
              <c:f>'Valve lift'!$O$23</c:f>
              <c:strCache>
                <c:ptCount val="1"/>
                <c:pt idx="0">
                  <c:v>Exhaust flow / area (L/s·cm²)</c:v>
                </c:pt>
              </c:strCache>
            </c:strRef>
          </c:tx>
          <c:spPr>
            <a:ln w="19050" cap="rnd">
              <a:solidFill>
                <a:schemeClr val="accent2"/>
              </a:solidFill>
              <a:round/>
            </a:ln>
            <a:effectLst/>
          </c:spPr>
          <c:marker>
            <c:symbol val="none"/>
          </c:marker>
          <c:xVal>
            <c:numRef>
              <c:f>'Valve lift'!$N$24:$N$33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'Valve lift'!$O$24:$O$33</c:f>
              <c:numCache>
                <c:formatCode>General</c:formatCode>
                <c:ptCount val="10"/>
                <c:pt idx="0">
                  <c:v>11.310611289064033</c:v>
                </c:pt>
                <c:pt idx="1">
                  <c:v>14.323944878270586</c:v>
                </c:pt>
                <c:pt idx="2">
                  <c:v>13.262911924324612</c:v>
                </c:pt>
                <c:pt idx="3">
                  <c:v>11.273475135675923</c:v>
                </c:pt>
                <c:pt idx="4">
                  <c:v>9.7615031763029148</c:v>
                </c:pt>
                <c:pt idx="5">
                  <c:v>7.703099245647735</c:v>
                </c:pt>
                <c:pt idx="6">
                  <c:v>7.4279380329244145</c:v>
                </c:pt>
                <c:pt idx="7">
                  <c:v>6.5651414025406849</c:v>
                </c:pt>
                <c:pt idx="8">
                  <c:v>6.0691084965709425</c:v>
                </c:pt>
                <c:pt idx="9">
                  <c:v>5.3575090621245121</c:v>
                </c:pt>
              </c:numCache>
            </c:numRef>
          </c:yVal>
          <c:smooth val="1"/>
          <c:extLst>
            <c:ext xmlns:c16="http://schemas.microsoft.com/office/drawing/2014/chart" uri="{C3380CC4-5D6E-409C-BE32-E72D297353CC}">
              <c16:uniqueId val="{00000001-3C8D-43C6-8E06-40163BE7435D}"/>
            </c:ext>
          </c:extLst>
        </c:ser>
        <c:ser>
          <c:idx val="2"/>
          <c:order val="2"/>
          <c:tx>
            <c:v>¼ Intake Diameter</c:v>
          </c:tx>
          <c:spPr>
            <a:ln w="19050" cap="rnd">
              <a:solidFill>
                <a:srgbClr val="C00000"/>
              </a:solidFill>
              <a:round/>
            </a:ln>
            <a:effectLst/>
          </c:spPr>
          <c:marker>
            <c:symbol val="none"/>
          </c:marker>
          <c:xVal>
            <c:numRef>
              <c:f>'Valve lift'!$H$39:$I$39</c:f>
              <c:numCache>
                <c:formatCode>General</c:formatCode>
                <c:ptCount val="2"/>
                <c:pt idx="0">
                  <c:v>8.75</c:v>
                </c:pt>
                <c:pt idx="1">
                  <c:v>8.75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3-3C8D-43C6-8E06-40163BE7435D}"/>
            </c:ext>
          </c:extLst>
        </c:ser>
        <c:ser>
          <c:idx val="3"/>
          <c:order val="3"/>
          <c:tx>
            <c:v>¼ Exhaust Diameter</c:v>
          </c:tx>
          <c:spPr>
            <a:ln w="19050" cap="rnd">
              <a:solidFill>
                <a:schemeClr val="accent4"/>
              </a:solidFill>
              <a:round/>
            </a:ln>
            <a:effectLst/>
          </c:spPr>
          <c:marker>
            <c:symbol val="none"/>
          </c:marker>
          <c:xVal>
            <c:numRef>
              <c:f>'Valve lift'!$H$40:$I$40</c:f>
              <c:numCache>
                <c:formatCode>General</c:formatCode>
                <c:ptCount val="2"/>
                <c:pt idx="0">
                  <c:v>7.5</c:v>
                </c:pt>
                <c:pt idx="1">
                  <c:v>7.5</c:v>
                </c:pt>
              </c:numCache>
            </c:numRef>
          </c:xVal>
          <c:yVal>
            <c:numRef>
              <c:f>'Valve lift'!$G$42:$H$42</c:f>
              <c:numCache>
                <c:formatCode>General</c:formatCode>
                <c:ptCount val="2"/>
                <c:pt idx="0">
                  <c:v>0</c:v>
                </c:pt>
                <c:pt idx="1">
                  <c:v>140</c:v>
                </c:pt>
              </c:numCache>
            </c:numRef>
          </c:yVal>
          <c:smooth val="1"/>
          <c:extLst>
            <c:ext xmlns:c16="http://schemas.microsoft.com/office/drawing/2014/chart" uri="{C3380CC4-5D6E-409C-BE32-E72D297353CC}">
              <c16:uniqueId val="{00000005-3C8D-43C6-8E06-40163BE7435D}"/>
            </c:ext>
          </c:extLst>
        </c:ser>
        <c:dLbls>
          <c:showLegendKey val="0"/>
          <c:showVal val="0"/>
          <c:showCatName val="0"/>
          <c:showSerName val="0"/>
          <c:showPercent val="0"/>
          <c:showBubbleSize val="0"/>
        </c:dLbls>
        <c:axId val="1156142143"/>
        <c:axId val="1156138303"/>
      </c:scatterChart>
      <c:valAx>
        <c:axId val="11561421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6138303"/>
        <c:crosses val="autoZero"/>
        <c:crossBetween val="midCat"/>
      </c:valAx>
      <c:valAx>
        <c:axId val="1156138303"/>
        <c:scaling>
          <c:orientation val="minMax"/>
          <c:max val="16"/>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t>Flow Rate per Unit Area (L/s·cm²)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61421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Flow Coefficient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'Valve lift'!$H$23</c:f>
              <c:strCache>
                <c:ptCount val="1"/>
                <c:pt idx="0">
                  <c:v>Cf intake</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'Valve lift'!$G$24:$G$33</c:f>
              <c:numCache>
                <c:formatCode>General</c:formatCode>
                <c:ptCount val="10"/>
                <c:pt idx="0">
                  <c:v>1.75</c:v>
                </c:pt>
                <c:pt idx="1">
                  <c:v>3.5</c:v>
                </c:pt>
                <c:pt idx="2">
                  <c:v>5.25</c:v>
                </c:pt>
                <c:pt idx="3">
                  <c:v>7</c:v>
                </c:pt>
                <c:pt idx="4">
                  <c:v>8.75</c:v>
                </c:pt>
                <c:pt idx="5">
                  <c:v>10.5</c:v>
                </c:pt>
                <c:pt idx="6">
                  <c:v>12.25</c:v>
                </c:pt>
                <c:pt idx="7">
                  <c:v>13</c:v>
                </c:pt>
              </c:numCache>
            </c:numRef>
          </c:xVal>
          <c:yVal>
            <c:numRef>
              <c:f>'Valve lift'!$H$24:$H$33</c:f>
              <c:numCache>
                <c:formatCode>General</c:formatCode>
                <c:ptCount val="10"/>
                <c:pt idx="0">
                  <c:v>43.073054322168204</c:v>
                </c:pt>
                <c:pt idx="1">
                  <c:v>39.048224150361001</c:v>
                </c:pt>
                <c:pt idx="2">
                  <c:v>38.712084487660618</c:v>
                </c:pt>
                <c:pt idx="3">
                  <c:v>35.655867291266361</c:v>
                </c:pt>
                <c:pt idx="4">
                  <c:v>31.784658842500303</c:v>
                </c:pt>
                <c:pt idx="5">
                  <c:v>28.185114144524839</c:v>
                </c:pt>
                <c:pt idx="6">
                  <c:v>23.285464353480073</c:v>
                </c:pt>
                <c:pt idx="7">
                  <c:v>23.587727592683898</c:v>
                </c:pt>
              </c:numCache>
            </c:numRef>
          </c:yVal>
          <c:smooth val="0"/>
          <c:extLst>
            <c:ext xmlns:c16="http://schemas.microsoft.com/office/drawing/2014/chart" uri="{C3380CC4-5D6E-409C-BE32-E72D297353CC}">
              <c16:uniqueId val="{00000000-D7D0-4735-AA97-90CCDF103EC0}"/>
            </c:ext>
          </c:extLst>
        </c:ser>
        <c:ser>
          <c:idx val="1"/>
          <c:order val="1"/>
          <c:tx>
            <c:strRef>
              <c:f>'Valve lift'!$J$23</c:f>
              <c:strCache>
                <c:ptCount val="1"/>
                <c:pt idx="0">
                  <c:v>Cf exhaust</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'Valve lift'!$I$24:$I$33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'Valve lift'!$J$24:$J$33</c:f>
              <c:numCache>
                <c:formatCode>General</c:formatCode>
                <c:ptCount val="10"/>
                <c:pt idx="0">
                  <c:v>32.0868405363519</c:v>
                </c:pt>
                <c:pt idx="1">
                  <c:v>40.635304619207297</c:v>
                </c:pt>
                <c:pt idx="2">
                  <c:v>37.625282054821596</c:v>
                </c:pt>
                <c:pt idx="3">
                  <c:v>31.981489746598399</c:v>
                </c:pt>
                <c:pt idx="4">
                  <c:v>27.692207592348698</c:v>
                </c:pt>
                <c:pt idx="5">
                  <c:v>21.852763817440387</c:v>
                </c:pt>
                <c:pt idx="6">
                  <c:v>21.072164632409688</c:v>
                </c:pt>
                <c:pt idx="7">
                  <c:v>18.624514617136693</c:v>
                </c:pt>
                <c:pt idx="8">
                  <c:v>17.217329068286361</c:v>
                </c:pt>
                <c:pt idx="9">
                  <c:v>15.198607268438336</c:v>
                </c:pt>
              </c:numCache>
            </c:numRef>
          </c:yVal>
          <c:smooth val="0"/>
          <c:extLst>
            <c:ext xmlns:c16="http://schemas.microsoft.com/office/drawing/2014/chart" uri="{C3380CC4-5D6E-409C-BE32-E72D297353CC}">
              <c16:uniqueId val="{00000001-D7D0-4735-AA97-90CCDF103EC0}"/>
            </c:ext>
          </c:extLst>
        </c:ser>
        <c:ser>
          <c:idx val="2"/>
          <c:order val="2"/>
          <c:tx>
            <c:v>¼ Intake Diameter</c:v>
          </c:tx>
          <c:spPr>
            <a:ln w="19050" cap="rnd">
              <a:solidFill>
                <a:srgbClr val="C00000"/>
              </a:solidFill>
              <a:round/>
            </a:ln>
            <a:effectLst/>
          </c:spPr>
          <c:marker>
            <c:symbol val="none"/>
          </c:marker>
          <c:dPt>
            <c:idx val="0"/>
            <c:marker>
              <c:symbol val="none"/>
            </c:marker>
            <c:bubble3D val="0"/>
            <c:extLst>
              <c:ext xmlns:c16="http://schemas.microsoft.com/office/drawing/2014/chart" uri="{C3380CC4-5D6E-409C-BE32-E72D297353CC}">
                <c16:uniqueId val="{00000006-D7D0-4735-AA97-90CCDF103EC0}"/>
              </c:ext>
            </c:extLst>
          </c:dPt>
          <c:xVal>
            <c:numRef>
              <c:f>'Valve lift'!$H$39:$I$39</c:f>
              <c:numCache>
                <c:formatCode>General</c:formatCode>
                <c:ptCount val="2"/>
                <c:pt idx="0">
                  <c:v>8.75</c:v>
                </c:pt>
                <c:pt idx="1">
                  <c:v>8.75</c:v>
                </c:pt>
              </c:numCache>
            </c:numRef>
          </c:xVal>
          <c:yVal>
            <c:numRef>
              <c:f>'Valve lift'!$G$42:$H$42</c:f>
              <c:numCache>
                <c:formatCode>General</c:formatCode>
                <c:ptCount val="2"/>
                <c:pt idx="0">
                  <c:v>0</c:v>
                </c:pt>
                <c:pt idx="1">
                  <c:v>140</c:v>
                </c:pt>
              </c:numCache>
            </c:numRef>
          </c:yVal>
          <c:smooth val="0"/>
          <c:extLst>
            <c:ext xmlns:c16="http://schemas.microsoft.com/office/drawing/2014/chart" uri="{C3380CC4-5D6E-409C-BE32-E72D297353CC}">
              <c16:uniqueId val="{00000004-D7D0-4735-AA97-90CCDF103EC0}"/>
            </c:ext>
          </c:extLst>
        </c:ser>
        <c:ser>
          <c:idx val="3"/>
          <c:order val="3"/>
          <c:tx>
            <c:v>¼ Exhaust Diameter</c:v>
          </c:tx>
          <c:spPr>
            <a:ln w="19050" cap="rnd">
              <a:solidFill>
                <a:schemeClr val="accent4"/>
              </a:solidFill>
              <a:round/>
            </a:ln>
            <a:effectLst/>
          </c:spPr>
          <c:marker>
            <c:symbol val="none"/>
          </c:marker>
          <c:xVal>
            <c:numRef>
              <c:f>'Valve lift'!$H$40:$I$40</c:f>
              <c:numCache>
                <c:formatCode>General</c:formatCode>
                <c:ptCount val="2"/>
                <c:pt idx="0">
                  <c:v>7.5</c:v>
                </c:pt>
                <c:pt idx="1">
                  <c:v>7.5</c:v>
                </c:pt>
              </c:numCache>
            </c:numRef>
          </c:xVal>
          <c:yVal>
            <c:numRef>
              <c:f>'Valve lift'!$G$42:$H$42</c:f>
              <c:numCache>
                <c:formatCode>General</c:formatCode>
                <c:ptCount val="2"/>
                <c:pt idx="0">
                  <c:v>0</c:v>
                </c:pt>
                <c:pt idx="1">
                  <c:v>140</c:v>
                </c:pt>
              </c:numCache>
            </c:numRef>
          </c:yVal>
          <c:smooth val="0"/>
          <c:extLst>
            <c:ext xmlns:c16="http://schemas.microsoft.com/office/drawing/2014/chart" uri="{C3380CC4-5D6E-409C-BE32-E72D297353CC}">
              <c16:uniqueId val="{00000005-D7D0-4735-AA97-90CCDF103EC0}"/>
            </c:ext>
          </c:extLst>
        </c:ser>
        <c:dLbls>
          <c:showLegendKey val="0"/>
          <c:showVal val="0"/>
          <c:showCatName val="0"/>
          <c:showSerName val="0"/>
          <c:showPercent val="0"/>
          <c:showBubbleSize val="0"/>
        </c:dLbls>
        <c:axId val="1148423743"/>
        <c:axId val="1148434783"/>
      </c:scatterChart>
      <c:valAx>
        <c:axId val="11484237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Valve Lift (mm)</a:t>
                </a:r>
              </a:p>
            </c:rich>
          </c:tx>
          <c:layout>
            <c:manualLayout>
              <c:xMode val="edge"/>
              <c:yMode val="edge"/>
              <c:x val="0.39617235345581803"/>
              <c:y val="0.7727770487022455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8434783"/>
        <c:crosses val="autoZero"/>
        <c:crossBetween val="midCat"/>
      </c:valAx>
      <c:valAx>
        <c:axId val="1148434783"/>
        <c:scaling>
          <c:orientation val="minMax"/>
          <c:max val="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kern="1200" baseline="0">
                    <a:solidFill>
                      <a:sysClr val="windowText" lastClr="000000">
                        <a:lumMod val="65000"/>
                        <a:lumOff val="35000"/>
                      </a:sysClr>
                    </a:solidFill>
                  </a:rPr>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84237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chart" Target="../charts/chart15.xml"/><Relationship Id="rId1" Type="http://schemas.openxmlformats.org/officeDocument/2006/relationships/chart" Target="../charts/chart14.xml"/><Relationship Id="rId4" Type="http://schemas.openxmlformats.org/officeDocument/2006/relationships/chart" Target="../charts/chart17.xml"/></Relationships>
</file>

<file path=xl/drawings/_rels/drawing7.xml.rels><?xml version="1.0" encoding="UTF-8" standalone="yes"?>
<Relationships xmlns="http://schemas.openxmlformats.org/package/2006/relationships"><Relationship Id="rId3" Type="http://schemas.openxmlformats.org/officeDocument/2006/relationships/chart" Target="../charts/chart20.xml"/><Relationship Id="rId2" Type="http://schemas.openxmlformats.org/officeDocument/2006/relationships/chart" Target="../charts/chart19.xml"/><Relationship Id="rId1" Type="http://schemas.openxmlformats.org/officeDocument/2006/relationships/chart" Target="../charts/chart18.xml"/></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0</xdr:rowOff>
    </xdr:from>
    <xdr:to>
      <xdr:col>13</xdr:col>
      <xdr:colOff>381000</xdr:colOff>
      <xdr:row>40</xdr:row>
      <xdr:rowOff>180974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9050" y="0"/>
          <a:ext cx="8286750" cy="78009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GB" sz="1200">
            <a:solidFill>
              <a:schemeClr val="dk1"/>
            </a:solidFill>
            <a:effectLst/>
            <a:latin typeface="+mn-lt"/>
            <a:ea typeface="+mn-ea"/>
            <a:cs typeface="+mn-cs"/>
          </a:endParaRPr>
        </a:p>
        <a:p>
          <a:pPr algn="ctr"/>
          <a:r>
            <a:rPr lang="en-GB" sz="1600">
              <a:solidFill>
                <a:schemeClr val="dk1"/>
              </a:solidFill>
              <a:effectLst/>
              <a:latin typeface="+mn-lt"/>
              <a:ea typeface="+mn-ea"/>
              <a:cs typeface="+mn-cs"/>
            </a:rPr>
            <a:t>University of Wales Trinity Saint David</a:t>
          </a:r>
        </a:p>
        <a:p>
          <a:pPr algn="ctr"/>
          <a:r>
            <a:rPr lang="en-GB" sz="1600">
              <a:solidFill>
                <a:schemeClr val="dk1"/>
              </a:solidFill>
              <a:effectLst/>
              <a:latin typeface="+mn-lt"/>
              <a:ea typeface="+mn-ea"/>
              <a:cs typeface="+mn-cs"/>
            </a:rPr>
            <a:t>Wales Institute of Science &amp; Art</a:t>
          </a:r>
        </a:p>
        <a:p>
          <a:pPr algn="ctr"/>
          <a:r>
            <a:rPr lang="en-GB" sz="1600">
              <a:solidFill>
                <a:schemeClr val="dk1"/>
              </a:solidFill>
              <a:effectLst/>
              <a:latin typeface="+mn-lt"/>
              <a:ea typeface="+mn-ea"/>
              <a:cs typeface="+mn-cs"/>
            </a:rPr>
            <a:t> </a:t>
          </a:r>
        </a:p>
        <a:p>
          <a:pPr algn="ctr"/>
          <a:r>
            <a:rPr lang="en-GB" sz="1600">
              <a:solidFill>
                <a:schemeClr val="dk1"/>
              </a:solidFill>
              <a:effectLst/>
              <a:latin typeface="+mn-lt"/>
              <a:ea typeface="+mn-ea"/>
              <a:cs typeface="+mn-cs"/>
            </a:rPr>
            <a:t> </a:t>
          </a: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endParaRPr lang="en-GB" sz="1600">
            <a:solidFill>
              <a:schemeClr val="dk1"/>
            </a:solidFill>
            <a:effectLst/>
            <a:latin typeface="+mn-lt"/>
            <a:ea typeface="+mn-ea"/>
            <a:cs typeface="+mn-cs"/>
          </a:endParaRPr>
        </a:p>
        <a:p>
          <a:pPr algn="ctr"/>
          <a:r>
            <a:rPr lang="en-GB" sz="1600">
              <a:solidFill>
                <a:schemeClr val="dk1"/>
              </a:solidFill>
              <a:effectLst/>
              <a:latin typeface="+mn-lt"/>
              <a:ea typeface="+mn-ea"/>
              <a:cs typeface="+mn-cs"/>
            </a:rPr>
            <a:t> </a:t>
          </a:r>
        </a:p>
        <a:p>
          <a:pPr algn="ctr"/>
          <a:r>
            <a:rPr lang="en-GB" sz="1600">
              <a:solidFill>
                <a:schemeClr val="dk1"/>
              </a:solidFill>
              <a:effectLst/>
              <a:latin typeface="+mn-lt"/>
              <a:ea typeface="+mn-ea"/>
              <a:cs typeface="+mn-cs"/>
            </a:rPr>
            <a:t>Engine Performance Analysis</a:t>
          </a:r>
        </a:p>
        <a:p>
          <a:pPr algn="ctr"/>
          <a:r>
            <a:rPr lang="en-GB" sz="1600">
              <a:solidFill>
                <a:schemeClr val="dk1"/>
              </a:solidFill>
              <a:effectLst/>
              <a:latin typeface="+mn-lt"/>
              <a:ea typeface="+mn-ea"/>
              <a:cs typeface="+mn-cs"/>
            </a:rPr>
            <a:t>Thermodynamics and Combustion</a:t>
          </a:r>
        </a:p>
        <a:p>
          <a:pPr algn="ctr"/>
          <a:r>
            <a:rPr lang="en-GB" sz="1600">
              <a:solidFill>
                <a:schemeClr val="dk1"/>
              </a:solidFill>
              <a:effectLst/>
              <a:latin typeface="+mn-lt"/>
              <a:ea typeface="+mn-ea"/>
              <a:cs typeface="+mn-cs"/>
            </a:rPr>
            <a:t> ACHA5011</a:t>
          </a:r>
        </a:p>
        <a:p>
          <a:pPr algn="ctr"/>
          <a:r>
            <a:rPr lang="en-GB" sz="1600">
              <a:solidFill>
                <a:schemeClr val="dk1"/>
              </a:solidFill>
              <a:effectLst/>
              <a:latin typeface="+mn-lt"/>
              <a:ea typeface="+mn-ea"/>
              <a:cs typeface="+mn-cs"/>
            </a:rPr>
            <a:t>Suphakit Pratt</a:t>
          </a:r>
        </a:p>
        <a:p>
          <a:pPr algn="ctr"/>
          <a:r>
            <a:rPr lang="en-GB" sz="1600">
              <a:solidFill>
                <a:schemeClr val="dk1"/>
              </a:solidFill>
              <a:effectLst/>
              <a:latin typeface="+mn-lt"/>
              <a:ea typeface="+mn-ea"/>
              <a:cs typeface="+mn-cs"/>
            </a:rPr>
            <a:t>2203284</a:t>
          </a:r>
        </a:p>
        <a:p>
          <a:pPr algn="ctr"/>
          <a:r>
            <a:rPr lang="en-GB" sz="1600">
              <a:solidFill>
                <a:schemeClr val="dk1"/>
              </a:solidFill>
              <a:effectLst/>
              <a:latin typeface="+mn-lt"/>
              <a:ea typeface="+mn-ea"/>
              <a:cs typeface="+mn-cs"/>
            </a:rPr>
            <a:t>7/12/2025</a:t>
          </a:r>
        </a:p>
        <a:p>
          <a:endParaRPr lang="en-GB" sz="1100"/>
        </a:p>
      </xdr:txBody>
    </xdr:sp>
    <xdr:clientData/>
  </xdr:twoCellAnchor>
  <xdr:twoCellAnchor editAs="oneCell">
    <xdr:from>
      <xdr:col>2</xdr:col>
      <xdr:colOff>19050</xdr:colOff>
      <xdr:row>4</xdr:row>
      <xdr:rowOff>42862</xdr:rowOff>
    </xdr:from>
    <xdr:to>
      <xdr:col>11</xdr:col>
      <xdr:colOff>264160</xdr:colOff>
      <xdr:row>19</xdr:row>
      <xdr:rowOff>51117</xdr:rowOff>
    </xdr:to>
    <xdr:pic>
      <xdr:nvPicPr>
        <xdr:cNvPr id="3" name="Picture 2" descr="University of Wales Hub: description, news and contact info">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0" y="804862"/>
          <a:ext cx="5731510" cy="28657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495300</xdr:colOff>
      <xdr:row>130</xdr:row>
      <xdr:rowOff>66674</xdr:rowOff>
    </xdr:from>
    <xdr:to>
      <xdr:col>25</xdr:col>
      <xdr:colOff>333375</xdr:colOff>
      <xdr:row>147</xdr:row>
      <xdr:rowOff>95249</xdr:rowOff>
    </xdr:to>
    <xdr:graphicFrame macro="">
      <xdr:nvGraphicFramePr>
        <xdr:cNvPr id="18" name="Chart 17">
          <a:extLst>
            <a:ext uri="{FF2B5EF4-FFF2-40B4-BE49-F238E27FC236}">
              <a16:creationId xmlns:a16="http://schemas.microsoft.com/office/drawing/2014/main" id="{00000000-0008-0000-01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600075</xdr:colOff>
      <xdr:row>38</xdr:row>
      <xdr:rowOff>0</xdr:rowOff>
    </xdr:from>
    <xdr:to>
      <xdr:col>8</xdr:col>
      <xdr:colOff>342900</xdr:colOff>
      <xdr:row>52</xdr:row>
      <xdr:rowOff>76200</xdr:rowOff>
    </xdr:to>
    <xdr:graphicFrame macro="">
      <xdr:nvGraphicFramePr>
        <xdr:cNvPr id="21" name="Chart 18">
          <a:extLst>
            <a:ext uri="{FF2B5EF4-FFF2-40B4-BE49-F238E27FC236}">
              <a16:creationId xmlns:a16="http://schemas.microsoft.com/office/drawing/2014/main" id="{00000000-0008-0000-01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21</xdr:row>
      <xdr:rowOff>28014</xdr:rowOff>
    </xdr:from>
    <xdr:to>
      <xdr:col>8</xdr:col>
      <xdr:colOff>38100</xdr:colOff>
      <xdr:row>34</xdr:row>
      <xdr:rowOff>28576</xdr:rowOff>
    </xdr:to>
    <xdr:sp macro="" textlink="">
      <xdr:nvSpPr>
        <xdr:cNvPr id="25" name="TextBox 21">
          <a:extLst>
            <a:ext uri="{FF2B5EF4-FFF2-40B4-BE49-F238E27FC236}">
              <a16:creationId xmlns:a16="http://schemas.microsoft.com/office/drawing/2014/main" id="{00000000-0008-0000-0100-000019000000}"/>
            </a:ext>
          </a:extLst>
        </xdr:cNvPr>
        <xdr:cNvSpPr txBox="1"/>
      </xdr:nvSpPr>
      <xdr:spPr>
        <a:xfrm>
          <a:off x="0" y="4028514"/>
          <a:ext cx="4914900" cy="24770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Technical Reflection on Measurement Accuracy:</a:t>
          </a:r>
        </a:p>
        <a:p>
          <a:r>
            <a:rPr lang="en-GB" sz="1200"/>
            <a:t>When measuring the valvetrain components and basic engine dimensions, the accuracy of the results depended not only on the tools used but also on the consistency of the measurement process. The digital scale, which is suitable for weighing valves and springs, was sensitive to small influences such as bench vibration or drift and therefore required frequent re-zeroing to maintain reliable readings. Dimensional measurements were taken primarily with vernier callipers, which offer good precision, though small systematic errors can still occur if the callipers are not held square or if inconsistent pressure is applied during measurement.</a:t>
          </a:r>
          <a:endParaRPr lang="en-GB" sz="1100"/>
        </a:p>
      </xdr:txBody>
    </xdr:sp>
    <xdr:clientData/>
  </xdr:twoCellAnchor>
  <xdr:twoCellAnchor>
    <xdr:from>
      <xdr:col>18</xdr:col>
      <xdr:colOff>504825</xdr:colOff>
      <xdr:row>64</xdr:row>
      <xdr:rowOff>76200</xdr:rowOff>
    </xdr:from>
    <xdr:to>
      <xdr:col>28</xdr:col>
      <xdr:colOff>140335</xdr:colOff>
      <xdr:row>81</xdr:row>
      <xdr:rowOff>117475</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161924</xdr:colOff>
      <xdr:row>93</xdr:row>
      <xdr:rowOff>104776</xdr:rowOff>
    </xdr:from>
    <xdr:to>
      <xdr:col>9</xdr:col>
      <xdr:colOff>161925</xdr:colOff>
      <xdr:row>111</xdr:row>
      <xdr:rowOff>85726</xdr:rowOff>
    </xdr:to>
    <xdr:graphicFrame macro="">
      <xdr:nvGraphicFramePr>
        <xdr:cNvPr id="6" name="Chart 5">
          <a:extLst>
            <a:ext uri="{FF2B5EF4-FFF2-40B4-BE49-F238E27FC236}">
              <a16:creationId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295275</xdr:colOff>
      <xdr:row>129</xdr:row>
      <xdr:rowOff>180975</xdr:rowOff>
    </xdr:from>
    <xdr:to>
      <xdr:col>15</xdr:col>
      <xdr:colOff>600075</xdr:colOff>
      <xdr:row>147</xdr:row>
      <xdr:rowOff>66675</xdr:rowOff>
    </xdr:to>
    <xdr:graphicFrame macro="">
      <xdr:nvGraphicFramePr>
        <xdr:cNvPr id="8" name="Chart 7">
          <a:extLst>
            <a:ext uri="{FF2B5EF4-FFF2-40B4-BE49-F238E27FC236}">
              <a16:creationId xmlns:a16="http://schemas.microsoft.com/office/drawing/2014/main" id="{00000000-0008-0000-01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76200</xdr:colOff>
      <xdr:row>160</xdr:row>
      <xdr:rowOff>19050</xdr:rowOff>
    </xdr:from>
    <xdr:to>
      <xdr:col>7</xdr:col>
      <xdr:colOff>381000</xdr:colOff>
      <xdr:row>174</xdr:row>
      <xdr:rowOff>95250</xdr:rowOff>
    </xdr:to>
    <xdr:graphicFrame macro="">
      <xdr:nvGraphicFramePr>
        <xdr:cNvPr id="9" name="Chart 8">
          <a:extLst>
            <a:ext uri="{FF2B5EF4-FFF2-40B4-BE49-F238E27FC236}">
              <a16:creationId xmlns:a16="http://schemas.microsoft.com/office/drawing/2014/main" id="{00000000-0008-0000-01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66675</xdr:colOff>
      <xdr:row>174</xdr:row>
      <xdr:rowOff>123824</xdr:rowOff>
    </xdr:from>
    <xdr:to>
      <xdr:col>8</xdr:col>
      <xdr:colOff>133350</xdr:colOff>
      <xdr:row>185</xdr:row>
      <xdr:rowOff>28575</xdr:rowOff>
    </xdr:to>
    <mc:AlternateContent xmlns:mc="http://schemas.openxmlformats.org/markup-compatibility/2006" xmlns:a14="http://schemas.microsoft.com/office/drawing/2010/main">
      <mc:Choice Requires="a14">
        <xdr:sp macro="" textlink="">
          <xdr:nvSpPr>
            <xdr:cNvPr id="14" name="TextBox 13">
              <a:extLst>
                <a:ext uri="{FF2B5EF4-FFF2-40B4-BE49-F238E27FC236}">
                  <a16:creationId xmlns:a16="http://schemas.microsoft.com/office/drawing/2014/main" id="{00000000-0008-0000-0100-00000E000000}"/>
                </a:ext>
              </a:extLst>
            </xdr:cNvPr>
            <xdr:cNvSpPr txBox="1"/>
          </xdr:nvSpPr>
          <xdr:spPr>
            <a:xfrm>
              <a:off x="66675" y="33270824"/>
              <a:ext cx="4943475" cy="20002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The SuperFlow reference data indicates that at the standard test pressure of 25 inches of water, a perfect orifice flows 138 CFM per square inch of area. This value forms the basis of the flow-coefficient calculation. Converted to SI units, this corresponds to an ideal air velocity of approximately 3.525 m/s. The flow coefficient is therefore calculated using the expression:</a:t>
              </a:r>
            </a:p>
            <a:p>
              <a:pPr/>
              <a14:m>
                <m:oMathPara xmlns:m="http://schemas.openxmlformats.org/officeDocument/2006/math">
                  <m:oMathParaPr>
                    <m:jc m:val="centerGroup"/>
                  </m:oMathParaPr>
                  <m:oMath xmlns:m="http://schemas.openxmlformats.org/officeDocument/2006/math">
                    <m:r>
                      <a:rPr lang="en-GB" sz="1100" i="1">
                        <a:solidFill>
                          <a:schemeClr val="dk1"/>
                        </a:solidFill>
                        <a:latin typeface="Cambria Math" panose="02040503050406030204" pitchFamily="18" charset="0"/>
                        <a:ea typeface="+mn-ea"/>
                        <a:cs typeface="+mn-cs"/>
                      </a:rPr>
                      <m:t>𝐶𝐹</m:t>
                    </m:r>
                    <m:r>
                      <a:rPr lang="en-GB" sz="1100" i="0">
                        <a:solidFill>
                          <a:schemeClr val="dk1"/>
                        </a:solidFill>
                        <a:latin typeface="Cambria Math" panose="02040503050406030204" pitchFamily="18" charset="0"/>
                        <a:ea typeface="+mn-ea"/>
                        <a:cs typeface="+mn-cs"/>
                      </a:rPr>
                      <m:t>=</m:t>
                    </m:r>
                    <m:f>
                      <m:fPr>
                        <m:ctrlPr>
                          <a:rPr lang="ar-AE" sz="1100" i="1">
                            <a:solidFill>
                              <a:schemeClr val="dk1"/>
                            </a:solidFill>
                            <a:latin typeface="Cambria Math" panose="02040503050406030204" pitchFamily="18" charset="0"/>
                            <a:ea typeface="+mn-ea"/>
                            <a:cs typeface="+mn-cs"/>
                          </a:rPr>
                        </m:ctrlPr>
                      </m:fPr>
                      <m:num>
                        <m:r>
                          <a:rPr lang="ar-AE" sz="1100" i="1">
                            <a:solidFill>
                              <a:schemeClr val="dk1"/>
                            </a:solidFill>
                            <a:latin typeface="Cambria Math" panose="02040503050406030204" pitchFamily="18" charset="0"/>
                            <a:ea typeface="+mn-ea"/>
                            <a:cs typeface="+mn-cs"/>
                          </a:rPr>
                          <m:t>𝑄</m:t>
                        </m:r>
                      </m:num>
                      <m:den>
                        <m:r>
                          <a:rPr lang="ar-AE" sz="1100" i="1">
                            <a:solidFill>
                              <a:schemeClr val="dk1"/>
                            </a:solidFill>
                            <a:latin typeface="Cambria Math" panose="02040503050406030204" pitchFamily="18" charset="0"/>
                            <a:ea typeface="+mn-ea"/>
                            <a:cs typeface="+mn-cs"/>
                          </a:rPr>
                          <m:t>𝐴</m:t>
                        </m:r>
                        <m:r>
                          <a:rPr lang="ar-AE" sz="1100" i="0">
                            <a:solidFill>
                              <a:schemeClr val="dk1"/>
                            </a:solidFill>
                            <a:latin typeface="Cambria Math" panose="02040503050406030204" pitchFamily="18" charset="0"/>
                            <a:ea typeface="+mn-ea"/>
                            <a:cs typeface="+mn-cs"/>
                          </a:rPr>
                          <m:t>×</m:t>
                        </m:r>
                        <m:r>
                          <a:rPr lang="ar-AE" sz="1100" i="0">
                            <a:solidFill>
                              <a:schemeClr val="dk1"/>
                            </a:solidFill>
                            <a:latin typeface="Cambria Math" panose="02040503050406030204" pitchFamily="18" charset="0"/>
                            <a:ea typeface="+mn-ea"/>
                            <a:cs typeface="+mn-cs"/>
                          </a:rPr>
                          <m:t>3</m:t>
                        </m:r>
                        <m:r>
                          <a:rPr lang="ar-AE" sz="1100" i="0">
                            <a:solidFill>
                              <a:schemeClr val="dk1"/>
                            </a:solidFill>
                            <a:latin typeface="Cambria Math" panose="02040503050406030204" pitchFamily="18" charset="0"/>
                            <a:ea typeface="+mn-ea"/>
                            <a:cs typeface="+mn-cs"/>
                          </a:rPr>
                          <m:t>.</m:t>
                        </m:r>
                        <m:r>
                          <a:rPr lang="ar-AE" sz="1100" i="0">
                            <a:solidFill>
                              <a:schemeClr val="dk1"/>
                            </a:solidFill>
                            <a:latin typeface="Cambria Math" panose="02040503050406030204" pitchFamily="18" charset="0"/>
                            <a:ea typeface="+mn-ea"/>
                            <a:cs typeface="+mn-cs"/>
                          </a:rPr>
                          <m:t>525</m:t>
                        </m:r>
                      </m:den>
                    </m:f>
                  </m:oMath>
                </m:oMathPara>
              </a14:m>
              <a:endParaRPr lang="en-GB" sz="1100">
                <a:solidFill>
                  <a:schemeClr val="dk1"/>
                </a:solidFill>
                <a:ea typeface="+mn-ea"/>
                <a:cs typeface="+mn-cs"/>
              </a:endParaRPr>
            </a:p>
            <a:p>
              <a:endParaRPr lang="en-GB" sz="1100">
                <a:solidFill>
                  <a:schemeClr val="dk1"/>
                </a:solidFill>
                <a:ea typeface="+mn-ea"/>
                <a:cs typeface="+mn-cs"/>
              </a:endParaRPr>
            </a:p>
            <a:p>
              <a:r>
                <a:rPr lang="en-GB" sz="1100">
                  <a:solidFill>
                    <a:schemeClr val="dk1"/>
                  </a:solidFill>
                  <a:effectLst/>
                  <a:latin typeface="+mn-lt"/>
                  <a:ea typeface="+mn-ea"/>
                  <a:cs typeface="+mn-cs"/>
                </a:rPr>
                <a:t>This normalises the measured flow to the ideal theoretical flow, allowing direct comparison of port efficiency across different valve lifts.</a:t>
              </a:r>
              <a:endParaRPr lang="ar-AE" sz="1200"/>
            </a:p>
          </xdr:txBody>
        </xdr:sp>
      </mc:Choice>
      <mc:Fallback xmlns="">
        <xdr:sp macro="" textlink="">
          <xdr:nvSpPr>
            <xdr:cNvPr id="14" name="TextBox 13">
              <a:extLst>
                <a:ext uri="{FF2B5EF4-FFF2-40B4-BE49-F238E27FC236}">
                  <a16:creationId xmlns:a16="http://schemas.microsoft.com/office/drawing/2014/main" id="{00000000-0008-0000-0100-00000E000000}"/>
                </a:ext>
              </a:extLst>
            </xdr:cNvPr>
            <xdr:cNvSpPr txBox="1"/>
          </xdr:nvSpPr>
          <xdr:spPr>
            <a:xfrm>
              <a:off x="66675" y="33270824"/>
              <a:ext cx="4943475" cy="20002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The SuperFlow reference data indicates that at the standard test pressure of 25 inches of water, a perfect orifice flows 138 CFM per square inch of area. This value forms the basis of the flow-coefficient calculation. Converted to SI units, this corresponds to an ideal air velocity of approximately 3.525 m/s. The flow coefficient is therefore calculated using the expression:</a:t>
              </a:r>
            </a:p>
            <a:p>
              <a:r>
                <a:rPr lang="en-GB" sz="1100" i="0">
                  <a:solidFill>
                    <a:schemeClr val="dk1"/>
                  </a:solidFill>
                  <a:latin typeface="+mn-lt"/>
                  <a:ea typeface="+mn-ea"/>
                  <a:cs typeface="+mn-cs"/>
                </a:rPr>
                <a:t>𝐶𝐹=</a:t>
              </a:r>
              <a:r>
                <a:rPr lang="ar-AE" sz="1100" i="0">
                  <a:solidFill>
                    <a:schemeClr val="dk1"/>
                  </a:solidFill>
                  <a:latin typeface="+mn-lt"/>
                  <a:ea typeface="+mn-ea"/>
                  <a:cs typeface="+mn-cs"/>
                </a:rPr>
                <a:t>𝑄/(𝐴×3.525)</a:t>
              </a:r>
              <a:endParaRPr lang="en-GB" sz="1100">
                <a:solidFill>
                  <a:schemeClr val="dk1"/>
                </a:solidFill>
                <a:ea typeface="+mn-ea"/>
                <a:cs typeface="+mn-cs"/>
              </a:endParaRPr>
            </a:p>
            <a:p>
              <a:endParaRPr lang="en-GB" sz="1100">
                <a:solidFill>
                  <a:schemeClr val="dk1"/>
                </a:solidFill>
                <a:ea typeface="+mn-ea"/>
                <a:cs typeface="+mn-cs"/>
              </a:endParaRPr>
            </a:p>
            <a:p>
              <a:r>
                <a:rPr lang="en-GB" sz="1100">
                  <a:solidFill>
                    <a:schemeClr val="dk1"/>
                  </a:solidFill>
                  <a:effectLst/>
                  <a:latin typeface="+mn-lt"/>
                  <a:ea typeface="+mn-ea"/>
                  <a:cs typeface="+mn-cs"/>
                </a:rPr>
                <a:t>This normalises the measured flow to the ideal theoretical flow, allowing direct comparison of port efficiency across different valve lifts.</a:t>
              </a:r>
              <a:endParaRPr lang="ar-AE" sz="1200"/>
            </a:p>
          </xdr:txBody>
        </xdr:sp>
      </mc:Fallback>
    </mc:AlternateContent>
    <xdr:clientData/>
  </xdr:twoCellAnchor>
  <xdr:twoCellAnchor>
    <xdr:from>
      <xdr:col>8</xdr:col>
      <xdr:colOff>600075</xdr:colOff>
      <xdr:row>5</xdr:row>
      <xdr:rowOff>123825</xdr:rowOff>
    </xdr:from>
    <xdr:to>
      <xdr:col>16</xdr:col>
      <xdr:colOff>342900</xdr:colOff>
      <xdr:row>20</xdr:row>
      <xdr:rowOff>9525</xdr:rowOff>
    </xdr:to>
    <xdr:graphicFrame macro="">
      <xdr:nvGraphicFramePr>
        <xdr:cNvPr id="29" name="Chart 22">
          <a:extLst>
            <a:ext uri="{FF2B5EF4-FFF2-40B4-BE49-F238E27FC236}">
              <a16:creationId xmlns:a16="http://schemas.microsoft.com/office/drawing/2014/main" id="{00000000-0008-0000-01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581026</xdr:colOff>
      <xdr:row>20</xdr:row>
      <xdr:rowOff>19050</xdr:rowOff>
    </xdr:from>
    <xdr:to>
      <xdr:col>16</xdr:col>
      <xdr:colOff>428626</xdr:colOff>
      <xdr:row>30</xdr:row>
      <xdr:rowOff>123825</xdr:rowOff>
    </xdr:to>
    <xdr:sp macro="" textlink="">
      <xdr:nvSpPr>
        <xdr:cNvPr id="30" name="TextBox 23">
          <a:extLst>
            <a:ext uri="{FF2B5EF4-FFF2-40B4-BE49-F238E27FC236}">
              <a16:creationId xmlns:a16="http://schemas.microsoft.com/office/drawing/2014/main" id="{00000000-0008-0000-0100-00001E000000}"/>
            </a:ext>
          </a:extLst>
        </xdr:cNvPr>
        <xdr:cNvSpPr txBox="1"/>
      </xdr:nvSpPr>
      <xdr:spPr>
        <a:xfrm>
          <a:off x="5457826" y="3829050"/>
          <a:ext cx="4724400" cy="2009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200"/>
            <a:t>Piston position was calculated using the standard slider–crank equation with the measured stroke and connecting-rod length. The curve shows the typical asymmetry of real engines: the piston slows down and stays slightly longer near TDC than BDC because of the rod–crank geometry. This extra dwell helps combustion stability and affects how close the valves can safely open during overlap. The piston reaches TDC at 0°, 360°, and 720°, with BDC at 180° and 540°. The motion isn’t a perfect sine wave, but this model gives an accurate basis for calculating piston velocity and understanding how the piston and valves interact over the full 720° cycle.</a:t>
          </a:r>
        </a:p>
      </xdr:txBody>
    </xdr:sp>
    <xdr:clientData/>
  </xdr:twoCellAnchor>
  <xdr:twoCellAnchor>
    <xdr:from>
      <xdr:col>0</xdr:col>
      <xdr:colOff>0</xdr:colOff>
      <xdr:row>0</xdr:row>
      <xdr:rowOff>171450</xdr:rowOff>
    </xdr:from>
    <xdr:to>
      <xdr:col>4</xdr:col>
      <xdr:colOff>552450</xdr:colOff>
      <xdr:row>2</xdr:row>
      <xdr:rowOff>152400</xdr:rowOff>
    </xdr:to>
    <xdr:sp macro="" textlink="">
      <xdr:nvSpPr>
        <xdr:cNvPr id="31" name="TextBox 30">
          <a:extLst>
            <a:ext uri="{FF2B5EF4-FFF2-40B4-BE49-F238E27FC236}">
              <a16:creationId xmlns:a16="http://schemas.microsoft.com/office/drawing/2014/main" id="{00000000-0008-0000-0100-00001F000000}"/>
            </a:ext>
          </a:extLst>
        </xdr:cNvPr>
        <xdr:cNvSpPr txBox="1"/>
      </xdr:nvSpPr>
      <xdr:spPr>
        <a:xfrm>
          <a:off x="0" y="171450"/>
          <a:ext cx="2990850" cy="36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1. Component Characterisation </a:t>
          </a:r>
        </a:p>
      </xdr:txBody>
    </xdr:sp>
    <xdr:clientData/>
  </xdr:twoCellAnchor>
  <xdr:twoCellAnchor>
    <xdr:from>
      <xdr:col>9</xdr:col>
      <xdr:colOff>0</xdr:colOff>
      <xdr:row>1</xdr:row>
      <xdr:rowOff>123825</xdr:rowOff>
    </xdr:from>
    <xdr:to>
      <xdr:col>13</xdr:col>
      <xdr:colOff>171450</xdr:colOff>
      <xdr:row>3</xdr:row>
      <xdr:rowOff>180975</xdr:rowOff>
    </xdr:to>
    <xdr:sp macro="" textlink="">
      <xdr:nvSpPr>
        <xdr:cNvPr id="32" name="TextBox 31">
          <a:extLst>
            <a:ext uri="{FF2B5EF4-FFF2-40B4-BE49-F238E27FC236}">
              <a16:creationId xmlns:a16="http://schemas.microsoft.com/office/drawing/2014/main" id="{00000000-0008-0000-0100-000020000000}"/>
            </a:ext>
          </a:extLst>
        </xdr:cNvPr>
        <xdr:cNvSpPr txBox="1"/>
      </xdr:nvSpPr>
      <xdr:spPr>
        <a:xfrm>
          <a:off x="5486400" y="314325"/>
          <a:ext cx="2609850" cy="438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2.Piston Motion Analysis </a:t>
          </a:r>
        </a:p>
      </xdr:txBody>
    </xdr:sp>
    <xdr:clientData/>
  </xdr:twoCellAnchor>
  <xdr:twoCellAnchor>
    <xdr:from>
      <xdr:col>0</xdr:col>
      <xdr:colOff>9525</xdr:colOff>
      <xdr:row>60</xdr:row>
      <xdr:rowOff>0</xdr:rowOff>
    </xdr:from>
    <xdr:to>
      <xdr:col>5</xdr:col>
      <xdr:colOff>495300</xdr:colOff>
      <xdr:row>62</xdr:row>
      <xdr:rowOff>0</xdr:rowOff>
    </xdr:to>
    <xdr:sp macro="" textlink="">
      <xdr:nvSpPr>
        <xdr:cNvPr id="33" name="TextBox 32">
          <a:extLst>
            <a:ext uri="{FF2B5EF4-FFF2-40B4-BE49-F238E27FC236}">
              <a16:creationId xmlns:a16="http://schemas.microsoft.com/office/drawing/2014/main" id="{00000000-0008-0000-0100-000021000000}"/>
            </a:ext>
          </a:extLst>
        </xdr:cNvPr>
        <xdr:cNvSpPr txBox="1"/>
      </xdr:nvSpPr>
      <xdr:spPr>
        <a:xfrm>
          <a:off x="9525" y="11430000"/>
          <a:ext cx="3533775"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3.Camshaft and Valve Motion Analysis </a:t>
          </a:r>
        </a:p>
      </xdr:txBody>
    </xdr:sp>
    <xdr:clientData/>
  </xdr:twoCellAnchor>
  <xdr:twoCellAnchor>
    <xdr:from>
      <xdr:col>18</xdr:col>
      <xdr:colOff>266700</xdr:colOff>
      <xdr:row>20</xdr:row>
      <xdr:rowOff>142875</xdr:rowOff>
    </xdr:from>
    <xdr:to>
      <xdr:col>26</xdr:col>
      <xdr:colOff>76200</xdr:colOff>
      <xdr:row>28</xdr:row>
      <xdr:rowOff>152400</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11239500" y="3952875"/>
          <a:ext cx="4686300"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Once the piston position data was differentiated, the velocity profile at 7250 rpm was obtained. The piston reaches its highest speeds just after leaving TDC and BDC, which is exactly what we expect from the rod–crank mechanism. Velocity falls to zero whenever the piston reverses direction. In this engine, the peak piston speed is around 35.5 m/s, which is typical for a high-revving naturally aspirated engine with an 83.1 mm stroke.</a:t>
          </a:r>
        </a:p>
      </xdr:txBody>
    </xdr:sp>
    <xdr:clientData/>
  </xdr:twoCellAnchor>
  <xdr:twoCellAnchor>
    <xdr:from>
      <xdr:col>18</xdr:col>
      <xdr:colOff>285750</xdr:colOff>
      <xdr:row>6</xdr:row>
      <xdr:rowOff>9525</xdr:rowOff>
    </xdr:from>
    <xdr:to>
      <xdr:col>25</xdr:col>
      <xdr:colOff>590550</xdr:colOff>
      <xdr:row>20</xdr:row>
      <xdr:rowOff>85725</xdr:rowOff>
    </xdr:to>
    <xdr:graphicFrame macro="">
      <xdr:nvGraphicFramePr>
        <xdr:cNvPr id="7" name="Chart 16">
          <a:extLst>
            <a:ext uri="{FF2B5EF4-FFF2-40B4-BE49-F238E27FC236}">
              <a16:creationId xmlns:a16="http://schemas.microsoft.com/office/drawing/2014/main" id="{00000000-0008-0000-0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47625</xdr:colOff>
      <xdr:row>64</xdr:row>
      <xdr:rowOff>85725</xdr:rowOff>
    </xdr:from>
    <xdr:to>
      <xdr:col>8</xdr:col>
      <xdr:colOff>400050</xdr:colOff>
      <xdr:row>80</xdr:row>
      <xdr:rowOff>156845</xdr:rowOff>
    </xdr:to>
    <xdr:graphicFrame macro="">
      <xdr:nvGraphicFramePr>
        <xdr:cNvPr id="10" name="Chart 9">
          <a:extLst>
            <a:ext uri="{FF2B5EF4-FFF2-40B4-BE49-F238E27FC236}">
              <a16:creationId xmlns:a16="http://schemas.microsoft.com/office/drawing/2014/main" id="{00000000-0008-0000-0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8</xdr:col>
      <xdr:colOff>590550</xdr:colOff>
      <xdr:row>64</xdr:row>
      <xdr:rowOff>66675</xdr:rowOff>
    </xdr:from>
    <xdr:to>
      <xdr:col>18</xdr:col>
      <xdr:colOff>38100</xdr:colOff>
      <xdr:row>80</xdr:row>
      <xdr:rowOff>147637</xdr:rowOff>
    </xdr:to>
    <xdr:graphicFrame macro="">
      <xdr:nvGraphicFramePr>
        <xdr:cNvPr id="11" name="Chart 10">
          <a:extLst>
            <a:ext uri="{FF2B5EF4-FFF2-40B4-BE49-F238E27FC236}">
              <a16:creationId xmlns:a16="http://schemas.microsoft.com/office/drawing/2014/main" id="{00000000-0008-0000-0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9</xdr:col>
      <xdr:colOff>19049</xdr:colOff>
      <xdr:row>4</xdr:row>
      <xdr:rowOff>0</xdr:rowOff>
    </xdr:from>
    <xdr:to>
      <xdr:col>14</xdr:col>
      <xdr:colOff>447674</xdr:colOff>
      <xdr:row>5</xdr:row>
      <xdr:rowOff>114300</xdr:rowOff>
    </xdr:to>
    <xdr:sp macro="" textlink="">
      <xdr:nvSpPr>
        <xdr:cNvPr id="15" name="TextBox 14">
          <a:extLst>
            <a:ext uri="{FF2B5EF4-FFF2-40B4-BE49-F238E27FC236}">
              <a16:creationId xmlns:a16="http://schemas.microsoft.com/office/drawing/2014/main" id="{00000000-0008-0000-0100-00000F000000}"/>
            </a:ext>
          </a:extLst>
        </xdr:cNvPr>
        <xdr:cNvSpPr txBox="1"/>
      </xdr:nvSpPr>
      <xdr:spPr>
        <a:xfrm>
          <a:off x="5505449" y="762000"/>
          <a:ext cx="3476625" cy="30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2.1 Piston Position vs Crank Angle</a:t>
          </a:r>
        </a:p>
      </xdr:txBody>
    </xdr:sp>
    <xdr:clientData/>
  </xdr:twoCellAnchor>
  <xdr:twoCellAnchor>
    <xdr:from>
      <xdr:col>18</xdr:col>
      <xdr:colOff>304799</xdr:colOff>
      <xdr:row>4</xdr:row>
      <xdr:rowOff>9525</xdr:rowOff>
    </xdr:from>
    <xdr:to>
      <xdr:col>25</xdr:col>
      <xdr:colOff>447674</xdr:colOff>
      <xdr:row>5</xdr:row>
      <xdr:rowOff>180975</xdr:rowOff>
    </xdr:to>
    <xdr:sp macro="" textlink="">
      <xdr:nvSpPr>
        <xdr:cNvPr id="16" name="TextBox 15">
          <a:extLst>
            <a:ext uri="{FF2B5EF4-FFF2-40B4-BE49-F238E27FC236}">
              <a16:creationId xmlns:a16="http://schemas.microsoft.com/office/drawing/2014/main" id="{00000000-0008-0000-0100-000010000000}"/>
            </a:ext>
          </a:extLst>
        </xdr:cNvPr>
        <xdr:cNvSpPr txBox="1"/>
      </xdr:nvSpPr>
      <xdr:spPr>
        <a:xfrm>
          <a:off x="11277599" y="771525"/>
          <a:ext cx="4410075" cy="36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2.2Piston Velocity vs Crank Angle at 7250 rpm</a:t>
          </a:r>
        </a:p>
      </xdr:txBody>
    </xdr:sp>
    <xdr:clientData/>
  </xdr:twoCellAnchor>
  <xdr:twoCellAnchor>
    <xdr:from>
      <xdr:col>1</xdr:col>
      <xdr:colOff>9525</xdr:colOff>
      <xdr:row>36</xdr:row>
      <xdr:rowOff>57150</xdr:rowOff>
    </xdr:from>
    <xdr:to>
      <xdr:col>5</xdr:col>
      <xdr:colOff>561975</xdr:colOff>
      <xdr:row>37</xdr:row>
      <xdr:rowOff>180975</xdr:rowOff>
    </xdr:to>
    <xdr:sp macro="" textlink="">
      <xdr:nvSpPr>
        <xdr:cNvPr id="17" name="TextBox 16">
          <a:extLst>
            <a:ext uri="{FF2B5EF4-FFF2-40B4-BE49-F238E27FC236}">
              <a16:creationId xmlns:a16="http://schemas.microsoft.com/office/drawing/2014/main" id="{00000000-0008-0000-0100-000011000000}"/>
            </a:ext>
          </a:extLst>
        </xdr:cNvPr>
        <xdr:cNvSpPr txBox="1"/>
      </xdr:nvSpPr>
      <xdr:spPr>
        <a:xfrm>
          <a:off x="619125" y="6915150"/>
          <a:ext cx="299085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2.3 Mean and Peak Piston Speed</a:t>
          </a:r>
        </a:p>
      </xdr:txBody>
    </xdr:sp>
    <xdr:clientData/>
  </xdr:twoCellAnchor>
  <xdr:twoCellAnchor>
    <xdr:from>
      <xdr:col>0</xdr:col>
      <xdr:colOff>57150</xdr:colOff>
      <xdr:row>62</xdr:row>
      <xdr:rowOff>161925</xdr:rowOff>
    </xdr:from>
    <xdr:to>
      <xdr:col>3</xdr:col>
      <xdr:colOff>457200</xdr:colOff>
      <xdr:row>64</xdr:row>
      <xdr:rowOff>95250</xdr:rowOff>
    </xdr:to>
    <xdr:sp macro="" textlink="">
      <xdr:nvSpPr>
        <xdr:cNvPr id="19" name="TextBox 18">
          <a:extLst>
            <a:ext uri="{FF2B5EF4-FFF2-40B4-BE49-F238E27FC236}">
              <a16:creationId xmlns:a16="http://schemas.microsoft.com/office/drawing/2014/main" id="{00000000-0008-0000-0100-000013000000}"/>
            </a:ext>
          </a:extLst>
        </xdr:cNvPr>
        <xdr:cNvSpPr txBox="1"/>
      </xdr:nvSpPr>
      <xdr:spPr>
        <a:xfrm>
          <a:off x="57150" y="11972925"/>
          <a:ext cx="222885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3.1 Valve Lift vs Crank Angle</a:t>
          </a:r>
        </a:p>
      </xdr:txBody>
    </xdr:sp>
    <xdr:clientData/>
  </xdr:twoCellAnchor>
  <xdr:twoCellAnchor>
    <xdr:from>
      <xdr:col>0</xdr:col>
      <xdr:colOff>123825</xdr:colOff>
      <xdr:row>80</xdr:row>
      <xdr:rowOff>76200</xdr:rowOff>
    </xdr:from>
    <xdr:to>
      <xdr:col>7</xdr:col>
      <xdr:colOff>333375</xdr:colOff>
      <xdr:row>90</xdr:row>
      <xdr:rowOff>19050</xdr:rowOff>
    </xdr:to>
    <xdr:sp macro="" textlink="">
      <xdr:nvSpPr>
        <xdr:cNvPr id="20" name="TextBox 19">
          <a:extLst>
            <a:ext uri="{FF2B5EF4-FFF2-40B4-BE49-F238E27FC236}">
              <a16:creationId xmlns:a16="http://schemas.microsoft.com/office/drawing/2014/main" id="{00000000-0008-0000-0100-000014000000}"/>
            </a:ext>
          </a:extLst>
        </xdr:cNvPr>
        <xdr:cNvSpPr txBox="1"/>
      </xdr:nvSpPr>
      <xdr:spPr>
        <a:xfrm>
          <a:off x="123825" y="15316200"/>
          <a:ext cx="4476750" cy="1847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The valve lift curve shows how the camshaft controls the opening and closing of the intake and exhaust valves throughout the engine cycle. The valve begins lifting before the piston reaches TDC, reaches its maximum lift somewhere around mid-stroke, and then closes again after BDC. The shape of the lift curve is smooth because it follows the cam lobe profile, which is designed to avoid sudden or harsh movements of the valvetrain. This plot is the foundation for calculating valve velocity and acceleration.</a:t>
          </a:r>
        </a:p>
      </xdr:txBody>
    </xdr:sp>
    <xdr:clientData/>
  </xdr:twoCellAnchor>
  <xdr:twoCellAnchor>
    <xdr:from>
      <xdr:col>8</xdr:col>
      <xdr:colOff>600074</xdr:colOff>
      <xdr:row>63</xdr:row>
      <xdr:rowOff>28575</xdr:rowOff>
    </xdr:from>
    <xdr:to>
      <xdr:col>13</xdr:col>
      <xdr:colOff>476249</xdr:colOff>
      <xdr:row>64</xdr:row>
      <xdr:rowOff>85725</xdr:rowOff>
    </xdr:to>
    <xdr:sp macro="" textlink="">
      <xdr:nvSpPr>
        <xdr:cNvPr id="22" name="TextBox 21">
          <a:extLst>
            <a:ext uri="{FF2B5EF4-FFF2-40B4-BE49-F238E27FC236}">
              <a16:creationId xmlns:a16="http://schemas.microsoft.com/office/drawing/2014/main" id="{00000000-0008-0000-0100-000016000000}"/>
            </a:ext>
          </a:extLst>
        </xdr:cNvPr>
        <xdr:cNvSpPr txBox="1"/>
      </xdr:nvSpPr>
      <xdr:spPr>
        <a:xfrm>
          <a:off x="5476874" y="12030075"/>
          <a:ext cx="292417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3.2 Valve Velocity vs Crank Angle</a:t>
          </a:r>
        </a:p>
      </xdr:txBody>
    </xdr:sp>
    <xdr:clientData/>
  </xdr:twoCellAnchor>
  <xdr:twoCellAnchor>
    <xdr:from>
      <xdr:col>8</xdr:col>
      <xdr:colOff>571500</xdr:colOff>
      <xdr:row>81</xdr:row>
      <xdr:rowOff>76200</xdr:rowOff>
    </xdr:from>
    <xdr:to>
      <xdr:col>17</xdr:col>
      <xdr:colOff>447675</xdr:colOff>
      <xdr:row>90</xdr:row>
      <xdr:rowOff>123825</xdr:rowOff>
    </xdr:to>
    <xdr:sp macro="" textlink="">
      <xdr:nvSpPr>
        <xdr:cNvPr id="23" name="TextBox 22">
          <a:extLst>
            <a:ext uri="{FF2B5EF4-FFF2-40B4-BE49-F238E27FC236}">
              <a16:creationId xmlns:a16="http://schemas.microsoft.com/office/drawing/2014/main" id="{00000000-0008-0000-0100-000017000000}"/>
            </a:ext>
          </a:extLst>
        </xdr:cNvPr>
        <xdr:cNvSpPr txBox="1"/>
      </xdr:nvSpPr>
      <xdr:spPr>
        <a:xfrm>
          <a:off x="5448300" y="15506700"/>
          <a:ext cx="5362575" cy="176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200"/>
            <a:t>Taking the derivative of the lift curve gives valve velocity. The velocity peaks around the mid-opening and mid-closing phases, where the cam lobe ramp is steepest. Near maximum lift the velocity approaches zero, which makes sense because the cam is transitioning over the nose of the lobe. A sharper cam profile would produce higher peak velocities, which can increase airflow but also raises the risk of valvetrain instability at high rpm. The intake and exhaust valves show similar patterns but with different timing depending on the cam design.</a:t>
          </a:r>
        </a:p>
        <a:p>
          <a:endParaRPr lang="en-GB" sz="1100"/>
        </a:p>
      </xdr:txBody>
    </xdr:sp>
    <xdr:clientData/>
  </xdr:twoCellAnchor>
  <xdr:twoCellAnchor>
    <xdr:from>
      <xdr:col>18</xdr:col>
      <xdr:colOff>514350</xdr:colOff>
      <xdr:row>63</xdr:row>
      <xdr:rowOff>9525</xdr:rowOff>
    </xdr:from>
    <xdr:to>
      <xdr:col>23</xdr:col>
      <xdr:colOff>76200</xdr:colOff>
      <xdr:row>64</xdr:row>
      <xdr:rowOff>85725</xdr:rowOff>
    </xdr:to>
    <xdr:sp macro="" textlink="">
      <xdr:nvSpPr>
        <xdr:cNvPr id="24" name="TextBox 23">
          <a:extLst>
            <a:ext uri="{FF2B5EF4-FFF2-40B4-BE49-F238E27FC236}">
              <a16:creationId xmlns:a16="http://schemas.microsoft.com/office/drawing/2014/main" id="{00000000-0008-0000-0100-000018000000}"/>
            </a:ext>
          </a:extLst>
        </xdr:cNvPr>
        <xdr:cNvSpPr txBox="1"/>
      </xdr:nvSpPr>
      <xdr:spPr>
        <a:xfrm>
          <a:off x="11487150" y="12011025"/>
          <a:ext cx="2609850"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a:t>3.3 Valve Acceleration vs Crank Angle</a:t>
          </a:r>
        </a:p>
      </xdr:txBody>
    </xdr:sp>
    <xdr:clientData/>
  </xdr:twoCellAnchor>
  <xdr:twoCellAnchor>
    <xdr:from>
      <xdr:col>18</xdr:col>
      <xdr:colOff>561975</xdr:colOff>
      <xdr:row>81</xdr:row>
      <xdr:rowOff>95250</xdr:rowOff>
    </xdr:from>
    <xdr:to>
      <xdr:col>27</xdr:col>
      <xdr:colOff>276225</xdr:colOff>
      <xdr:row>91</xdr:row>
      <xdr:rowOff>95250</xdr:rowOff>
    </xdr:to>
    <xdr:sp macro="" textlink="">
      <xdr:nvSpPr>
        <xdr:cNvPr id="26" name="TextBox 25">
          <a:extLst>
            <a:ext uri="{FF2B5EF4-FFF2-40B4-BE49-F238E27FC236}">
              <a16:creationId xmlns:a16="http://schemas.microsoft.com/office/drawing/2014/main" id="{00000000-0008-0000-0100-00001A000000}"/>
            </a:ext>
          </a:extLst>
        </xdr:cNvPr>
        <xdr:cNvSpPr txBox="1"/>
      </xdr:nvSpPr>
      <xdr:spPr>
        <a:xfrm>
          <a:off x="11534775" y="15525750"/>
          <a:ext cx="520065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Valve acceleration highlights how abruptly the cam pushes on the valvetrain. High positive acceleration occurs at the start of opening, and high negative acceleration appears near the end of closing. These acceleration spikes are directly related to valvetrain stress, because the spring must react to them to keep the cam follower in contact with the lobe. If acceleration is too high at high rpm, the spring may be unable to control the motion, leading to valve float. Comparing the acceleration curve with the piston’s velocity profile also shows whether the valve timing provides enough curtain area during the moments the piston is demanding the most airflow.</a:t>
          </a:r>
        </a:p>
      </xdr:txBody>
    </xdr:sp>
    <xdr:clientData/>
  </xdr:twoCellAnchor>
  <xdr:twoCellAnchor>
    <xdr:from>
      <xdr:col>0</xdr:col>
      <xdr:colOff>180974</xdr:colOff>
      <xdr:row>91</xdr:row>
      <xdr:rowOff>171450</xdr:rowOff>
    </xdr:from>
    <xdr:to>
      <xdr:col>4</xdr:col>
      <xdr:colOff>495299</xdr:colOff>
      <xdr:row>93</xdr:row>
      <xdr:rowOff>85725</xdr:rowOff>
    </xdr:to>
    <xdr:sp macro="" textlink="">
      <xdr:nvSpPr>
        <xdr:cNvPr id="27" name="TextBox 26">
          <a:extLst>
            <a:ext uri="{FF2B5EF4-FFF2-40B4-BE49-F238E27FC236}">
              <a16:creationId xmlns:a16="http://schemas.microsoft.com/office/drawing/2014/main" id="{00000000-0008-0000-0100-00001B000000}"/>
            </a:ext>
          </a:extLst>
        </xdr:cNvPr>
        <xdr:cNvSpPr txBox="1"/>
      </xdr:nvSpPr>
      <xdr:spPr>
        <a:xfrm>
          <a:off x="180974" y="17506950"/>
          <a:ext cx="2752725" cy="295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3.4 Jerk vs Crank Angle</a:t>
          </a:r>
        </a:p>
      </xdr:txBody>
    </xdr:sp>
    <xdr:clientData/>
  </xdr:twoCellAnchor>
  <xdr:twoCellAnchor>
    <xdr:from>
      <xdr:col>9</xdr:col>
      <xdr:colOff>571499</xdr:colOff>
      <xdr:row>93</xdr:row>
      <xdr:rowOff>180974</xdr:rowOff>
    </xdr:from>
    <xdr:to>
      <xdr:col>18</xdr:col>
      <xdr:colOff>514350</xdr:colOff>
      <xdr:row>118</xdr:row>
      <xdr:rowOff>0</xdr:rowOff>
    </xdr:to>
    <mc:AlternateContent xmlns:mc="http://schemas.openxmlformats.org/markup-compatibility/2006" xmlns:a14="http://schemas.microsoft.com/office/drawing/2010/main">
      <mc:Choice Requires="a14">
        <xdr:sp macro="" textlink="">
          <xdr:nvSpPr>
            <xdr:cNvPr id="28" name="TextBox 27">
              <a:extLst>
                <a:ext uri="{FF2B5EF4-FFF2-40B4-BE49-F238E27FC236}">
                  <a16:creationId xmlns:a16="http://schemas.microsoft.com/office/drawing/2014/main" id="{00000000-0008-0000-0100-00001C000000}"/>
                </a:ext>
              </a:extLst>
            </xdr:cNvPr>
            <xdr:cNvSpPr txBox="1"/>
          </xdr:nvSpPr>
          <xdr:spPr>
            <a:xfrm>
              <a:off x="6057899" y="17897474"/>
              <a:ext cx="5429251" cy="4581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4. Dynamic System Assessment </a:t>
              </a:r>
            </a:p>
            <a:p>
              <a:endParaRPr lang="en-GB" sz="1400" b="0">
                <a:latin typeface="+mn-lt"/>
              </a:endParaRPr>
            </a:p>
            <a:p>
              <a:r>
                <a:rPr lang="en-GB" sz="1200" b="0">
                  <a:latin typeface="+mn-lt"/>
                </a:rPr>
                <a:t>4.1 Valve Float Estimation</a:t>
              </a:r>
            </a:p>
            <a:p>
              <a:r>
                <a:rPr lang="en-GB" sz="1200" b="0">
                  <a:latin typeface="+mn-lt"/>
                </a:rPr>
                <a:t>Valve float occurs when the valve spring can no longer keep the follower in contact with the cam lobe during the opening ramp. The critical condition happens when the inertial force of the valve train equals the maximum spring force:</a:t>
              </a:r>
            </a:p>
            <a:p>
              <a:pPr algn="ctr"/>
              <a:endParaRPr lang="en-GB" sz="1200" b="0">
                <a:latin typeface="+mn-lt"/>
              </a:endParaRPr>
            </a:p>
            <a:p>
              <a:pPr algn="ctr"/>
              <a:r>
                <a:rPr lang="en-GB" sz="1200" b="0">
                  <a:latin typeface="+mn-lt"/>
                </a:rPr>
                <a:t>Finertia​=m</a:t>
              </a:r>
              <a:r>
                <a:rPr lang="en-GB" sz="1200" b="0" baseline="0">
                  <a:latin typeface="+mn-lt"/>
                </a:rPr>
                <a:t> x </a:t>
              </a:r>
              <a:r>
                <a:rPr lang="en-GB" sz="1200" b="0" i="1">
                  <a:solidFill>
                    <a:schemeClr val="dk1"/>
                  </a:solidFill>
                  <a:effectLst/>
                  <a:latin typeface="+mn-lt"/>
                  <a:ea typeface="+mn-ea"/>
                  <a:cs typeface="+mn-cs"/>
                </a:rPr>
                <a:t>aₘₐₓ</a:t>
              </a:r>
              <a:r>
                <a:rPr lang="en-GB" sz="1200" b="0">
                  <a:solidFill>
                    <a:schemeClr val="dk1"/>
                  </a:solidFill>
                  <a:effectLst/>
                  <a:latin typeface="+mn-lt"/>
                  <a:ea typeface="+mn-ea"/>
                  <a:cs typeface="+mn-cs"/>
                </a:rPr>
                <a:t> </a:t>
              </a:r>
              <a:endParaRPr lang="en-GB" sz="1200" b="0">
                <a:latin typeface="+mn-lt"/>
              </a:endParaRPr>
            </a:p>
            <a:p>
              <a:pPr/>
              <a14:m>
                <m:oMathPara xmlns:m="http://schemas.openxmlformats.org/officeDocument/2006/math">
                  <m:oMathParaPr>
                    <m:jc m:val="centerGroup"/>
                  </m:oMathParaPr>
                  <m:oMath xmlns:m="http://schemas.openxmlformats.org/officeDocument/2006/math">
                    <m:sSub>
                      <m:sSubPr>
                        <m:ctrlPr>
                          <a:rPr lang="ar-AE" sz="1200" b="0" i="1">
                            <a:solidFill>
                              <a:schemeClr val="dk1"/>
                            </a:solidFill>
                            <a:latin typeface="Cambria Math" panose="02040503050406030204" pitchFamily="18" charset="0"/>
                            <a:ea typeface="+mn-ea"/>
                            <a:cs typeface="+mn-cs"/>
                          </a:rPr>
                        </m:ctrlPr>
                      </m:sSubPr>
                      <m:e>
                        <m:r>
                          <a:rPr lang="ar-AE" sz="1200" b="0" i="1">
                            <a:solidFill>
                              <a:schemeClr val="dk1"/>
                            </a:solidFill>
                            <a:latin typeface="Cambria Math" panose="02040503050406030204" pitchFamily="18" charset="0"/>
                            <a:ea typeface="+mn-ea"/>
                            <a:cs typeface="+mn-cs"/>
                          </a:rPr>
                          <m:t>𝐹</m:t>
                        </m:r>
                      </m:e>
                      <m:sub>
                        <m:r>
                          <a:rPr lang="ar-AE" sz="1200" b="0" i="1">
                            <a:solidFill>
                              <a:schemeClr val="dk1"/>
                            </a:solidFill>
                            <a:latin typeface="Cambria Math" panose="02040503050406030204" pitchFamily="18" charset="0"/>
                            <a:ea typeface="+mn-ea"/>
                            <a:cs typeface="+mn-cs"/>
                          </a:rPr>
                          <m:t>𝑠𝑝𝑟𝑖𝑛𝑔</m:t>
                        </m:r>
                      </m:sub>
                    </m:sSub>
                    <m:r>
                      <a:rPr lang="ar-AE" sz="1200" b="0" i="0">
                        <a:solidFill>
                          <a:schemeClr val="dk1"/>
                        </a:solidFill>
                        <a:latin typeface="Cambria Math" panose="02040503050406030204" pitchFamily="18" charset="0"/>
                        <a:ea typeface="+mn-ea"/>
                        <a:cs typeface="+mn-cs"/>
                      </a:rPr>
                      <m:t>=</m:t>
                    </m:r>
                    <m:r>
                      <a:rPr lang="ar-AE" sz="1200" b="0" i="1">
                        <a:solidFill>
                          <a:schemeClr val="dk1"/>
                        </a:solidFill>
                        <a:latin typeface="Cambria Math" panose="02040503050406030204" pitchFamily="18" charset="0"/>
                        <a:ea typeface="+mn-ea"/>
                        <a:cs typeface="+mn-cs"/>
                      </a:rPr>
                      <m:t>𝑘</m:t>
                    </m:r>
                    <m:r>
                      <a:rPr lang="en-GB" sz="1200" b="0" i="1">
                        <a:solidFill>
                          <a:schemeClr val="dk1"/>
                        </a:solidFill>
                        <a:latin typeface="Cambria Math" panose="02040503050406030204" pitchFamily="18" charset="0"/>
                        <a:ea typeface="+mn-ea"/>
                        <a:cs typeface="+mn-cs"/>
                      </a:rPr>
                      <m:t> </m:t>
                    </m:r>
                    <m:r>
                      <m:rPr>
                        <m:sty m:val="p"/>
                      </m:rPr>
                      <a:rPr lang="en-GB" sz="1200" b="0" i="0">
                        <a:solidFill>
                          <a:schemeClr val="dk1"/>
                        </a:solidFill>
                        <a:latin typeface="Cambria Math" panose="02040503050406030204" pitchFamily="18" charset="0"/>
                        <a:ea typeface="+mn-ea"/>
                        <a:cs typeface="+mn-cs"/>
                      </a:rPr>
                      <m:t>x</m:t>
                    </m:r>
                    <m:r>
                      <a:rPr lang="en-GB" sz="1200" b="0" i="0">
                        <a:solidFill>
                          <a:schemeClr val="dk1"/>
                        </a:solidFill>
                        <a:latin typeface="Cambria Math" panose="02040503050406030204" pitchFamily="18" charset="0"/>
                        <a:ea typeface="+mn-ea"/>
                        <a:cs typeface="+mn-cs"/>
                      </a:rPr>
                      <m:t> </m:t>
                    </m:r>
                    <m:r>
                      <a:rPr lang="ar-AE" sz="1200" b="0" i="1">
                        <a:solidFill>
                          <a:schemeClr val="dk1"/>
                        </a:solidFill>
                        <a:latin typeface="Cambria Math" panose="02040503050406030204" pitchFamily="18" charset="0"/>
                        <a:ea typeface="+mn-ea"/>
                        <a:cs typeface="+mn-cs"/>
                      </a:rPr>
                      <m:t>𝑥</m:t>
                    </m:r>
                  </m:oMath>
                </m:oMathPara>
              </a14:m>
              <a:endParaRPr lang="ar-AE" sz="1200" b="0">
                <a:latin typeface="+mn-lt"/>
              </a:endParaRPr>
            </a:p>
            <a:p>
              <a:r>
                <a:rPr lang="en-GB" sz="1200" b="0">
                  <a:latin typeface="+mn-lt"/>
                </a:rPr>
                <a:t>Where:</a:t>
              </a:r>
            </a:p>
            <a:p>
              <a:r>
                <a:rPr lang="en-GB" sz="1200" b="0" i="1">
                  <a:latin typeface="+mn-lt"/>
                </a:rPr>
                <a:t>m</a:t>
              </a:r>
              <a:r>
                <a:rPr lang="en-GB" sz="1200" b="0">
                  <a:latin typeface="+mn-lt"/>
                </a:rPr>
                <a:t> = valve + retainer + follower mass</a:t>
              </a:r>
              <a:br>
                <a:rPr lang="en-GB" sz="1200" b="0">
                  <a:latin typeface="+mn-lt"/>
                </a:rPr>
              </a:br>
              <a:r>
                <a:rPr lang="en-GB" sz="1200" b="0">
                  <a:latin typeface="+mn-lt"/>
                </a:rPr>
                <a:t>(Intake: 31 + 12 + 33 ≈ 76 g = 0.076 kg)</a:t>
              </a:r>
            </a:p>
            <a:p>
              <a:r>
                <a:rPr lang="en-GB" sz="1200" b="0" i="1">
                  <a:latin typeface="+mn-lt"/>
                </a:rPr>
                <a:t>aₘₐₓ</a:t>
              </a:r>
              <a:r>
                <a:rPr lang="en-GB" sz="1200" b="0">
                  <a:latin typeface="+mn-lt"/>
                </a:rPr>
                <a:t> = peak valve acceleration (0.08 mm/deg²)</a:t>
              </a:r>
            </a:p>
            <a:p>
              <a:r>
                <a:rPr lang="en-GB" sz="1200" b="0" i="1">
                  <a:latin typeface="+mn-lt"/>
                </a:rPr>
                <a:t>k</a:t>
              </a:r>
              <a:r>
                <a:rPr lang="en-GB" sz="1200" b="0">
                  <a:latin typeface="+mn-lt"/>
                </a:rPr>
                <a:t> = spring rate </a:t>
              </a:r>
            </a:p>
            <a:p>
              <a:r>
                <a:rPr lang="en-GB" sz="1200" b="0" i="1">
                  <a:latin typeface="+mn-lt"/>
                </a:rPr>
                <a:t>x</a:t>
              </a:r>
              <a:r>
                <a:rPr lang="en-GB" sz="1200" b="0">
                  <a:latin typeface="+mn-lt"/>
                </a:rPr>
                <a:t> = spring compression at max lift </a:t>
              </a:r>
            </a:p>
            <a:p>
              <a:endParaRPr lang="en-GB" sz="1200" b="0">
                <a:latin typeface="+mn-lt"/>
              </a:endParaRPr>
            </a:p>
            <a:p>
              <a:r>
                <a:rPr lang="en-GB" sz="1200" b="0">
                  <a:latin typeface="+mn-lt"/>
                </a:rPr>
                <a:t>4.2 Estimated Valve Float RPM</a:t>
              </a:r>
            </a:p>
            <a:p>
              <a:r>
                <a:rPr lang="en-GB" sz="1200" b="0">
                  <a:latin typeface="+mn-lt"/>
                </a:rPr>
                <a:t>Using the combined mass of the valve, retainer, and follower (76 g) and the peak acceleration taken from the cam profile, the inertial force increases sharply at high rpm. Comparing this to a typical spring stiffness for a head of this size, the balance point occurs at around 7200–7600 rpm. This means the valvetrain is operating close to its safe limit at 7250 rpm, and small increases in rpm may cause the follower to lose contact with the cam.</a:t>
              </a:r>
            </a:p>
            <a:p>
              <a:endParaRPr lang="en-GB" sz="1200" b="0"/>
            </a:p>
            <a:p>
              <a:endParaRPr lang="en-GB" sz="1400"/>
            </a:p>
            <a:p>
              <a:endParaRPr lang="en-GB" sz="1400"/>
            </a:p>
            <a:p>
              <a:endParaRPr lang="en-GB" sz="1400"/>
            </a:p>
          </xdr:txBody>
        </xdr:sp>
      </mc:Choice>
      <mc:Fallback xmlns="">
        <xdr:sp macro="" textlink="">
          <xdr:nvSpPr>
            <xdr:cNvPr id="28" name="TextBox 27">
              <a:extLst>
                <a:ext uri="{FF2B5EF4-FFF2-40B4-BE49-F238E27FC236}">
                  <a16:creationId xmlns:a16="http://schemas.microsoft.com/office/drawing/2014/main" id="{7A7A910D-A88F-AE97-44C9-0C32570D31F8}"/>
                </a:ext>
              </a:extLst>
            </xdr:cNvPr>
            <xdr:cNvSpPr txBox="1"/>
          </xdr:nvSpPr>
          <xdr:spPr>
            <a:xfrm>
              <a:off x="6057899" y="17897474"/>
              <a:ext cx="5429251" cy="4581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4. Dynamic System Assessment </a:t>
              </a:r>
            </a:p>
            <a:p>
              <a:endParaRPr lang="en-GB" sz="1400" b="0">
                <a:latin typeface="+mn-lt"/>
              </a:endParaRPr>
            </a:p>
            <a:p>
              <a:r>
                <a:rPr lang="en-GB" sz="1200" b="0">
                  <a:latin typeface="+mn-lt"/>
                </a:rPr>
                <a:t>4.1 Valve Float Estimation</a:t>
              </a:r>
            </a:p>
            <a:p>
              <a:r>
                <a:rPr lang="en-GB" sz="1200" b="0">
                  <a:latin typeface="+mn-lt"/>
                </a:rPr>
                <a:t>Valve float occurs when the valve spring can no longer keep the follower in contact with the cam lobe during the opening ramp. The critical condition happens when the inertial force of the valve train equals the maximum spring force:</a:t>
              </a:r>
            </a:p>
            <a:p>
              <a:pPr algn="ctr"/>
              <a:endParaRPr lang="en-GB" sz="1200" b="0">
                <a:latin typeface="+mn-lt"/>
              </a:endParaRPr>
            </a:p>
            <a:p>
              <a:pPr algn="ctr"/>
              <a:r>
                <a:rPr lang="en-GB" sz="1200" b="0">
                  <a:latin typeface="+mn-lt"/>
                </a:rPr>
                <a:t>Finertia​=m</a:t>
              </a:r>
              <a:r>
                <a:rPr lang="en-GB" sz="1200" b="0" baseline="0">
                  <a:latin typeface="+mn-lt"/>
                </a:rPr>
                <a:t> x </a:t>
              </a:r>
              <a:r>
                <a:rPr lang="en-GB" sz="1200" b="0" i="1">
                  <a:solidFill>
                    <a:schemeClr val="dk1"/>
                  </a:solidFill>
                  <a:effectLst/>
                  <a:latin typeface="+mn-lt"/>
                  <a:ea typeface="+mn-ea"/>
                  <a:cs typeface="+mn-cs"/>
                </a:rPr>
                <a:t>aₘₐₓ</a:t>
              </a:r>
              <a:r>
                <a:rPr lang="en-GB" sz="1200" b="0">
                  <a:solidFill>
                    <a:schemeClr val="dk1"/>
                  </a:solidFill>
                  <a:effectLst/>
                  <a:latin typeface="+mn-lt"/>
                  <a:ea typeface="+mn-ea"/>
                  <a:cs typeface="+mn-cs"/>
                </a:rPr>
                <a:t> </a:t>
              </a:r>
              <a:endParaRPr lang="en-GB" sz="1200" b="0">
                <a:latin typeface="+mn-lt"/>
              </a:endParaRPr>
            </a:p>
            <a:p>
              <a:pPr/>
              <a:r>
                <a:rPr lang="ar-AE" sz="1200" b="0" i="0">
                  <a:solidFill>
                    <a:schemeClr val="dk1"/>
                  </a:solidFill>
                  <a:latin typeface="+mn-lt"/>
                  <a:ea typeface="+mn-ea"/>
                  <a:cs typeface="+mn-cs"/>
                </a:rPr>
                <a:t>𝐹_𝑠𝑝𝑟𝑖𝑛𝑔=𝑘</a:t>
              </a:r>
              <a:r>
                <a:rPr lang="en-GB" sz="1200" b="0" i="0">
                  <a:solidFill>
                    <a:schemeClr val="dk1"/>
                  </a:solidFill>
                  <a:latin typeface="+mn-lt"/>
                  <a:ea typeface="+mn-ea"/>
                  <a:cs typeface="+mn-cs"/>
                </a:rPr>
                <a:t> x </a:t>
              </a:r>
              <a:r>
                <a:rPr lang="ar-AE" sz="1200" b="0" i="0">
                  <a:solidFill>
                    <a:schemeClr val="dk1"/>
                  </a:solidFill>
                  <a:latin typeface="+mn-lt"/>
                  <a:ea typeface="+mn-ea"/>
                  <a:cs typeface="+mn-cs"/>
                </a:rPr>
                <a:t>𝑥</a:t>
              </a:r>
              <a:endParaRPr lang="ar-AE" sz="1200" b="0">
                <a:latin typeface="+mn-lt"/>
              </a:endParaRPr>
            </a:p>
            <a:p>
              <a:r>
                <a:rPr lang="en-GB" sz="1200" b="0">
                  <a:latin typeface="+mn-lt"/>
                </a:rPr>
                <a:t>Where:</a:t>
              </a:r>
            </a:p>
            <a:p>
              <a:r>
                <a:rPr lang="en-GB" sz="1200" b="0" i="1">
                  <a:latin typeface="+mn-lt"/>
                </a:rPr>
                <a:t>m</a:t>
              </a:r>
              <a:r>
                <a:rPr lang="en-GB" sz="1200" b="0">
                  <a:latin typeface="+mn-lt"/>
                </a:rPr>
                <a:t> = valve + retainer + follower mass</a:t>
              </a:r>
              <a:br>
                <a:rPr lang="en-GB" sz="1200" b="0">
                  <a:latin typeface="+mn-lt"/>
                </a:rPr>
              </a:br>
              <a:r>
                <a:rPr lang="en-GB" sz="1200" b="0">
                  <a:latin typeface="+mn-lt"/>
                </a:rPr>
                <a:t>(Intake: 31 + 12 + 33 ≈ 76 g = 0.076 kg)</a:t>
              </a:r>
            </a:p>
            <a:p>
              <a:r>
                <a:rPr lang="en-GB" sz="1200" b="0" i="1">
                  <a:latin typeface="+mn-lt"/>
                </a:rPr>
                <a:t>aₘₐₓ</a:t>
              </a:r>
              <a:r>
                <a:rPr lang="en-GB" sz="1200" b="0">
                  <a:latin typeface="+mn-lt"/>
                </a:rPr>
                <a:t> = peak valve acceleration (0.08 mm/deg²)</a:t>
              </a:r>
            </a:p>
            <a:p>
              <a:r>
                <a:rPr lang="en-GB" sz="1200" b="0" i="1">
                  <a:latin typeface="+mn-lt"/>
                </a:rPr>
                <a:t>k</a:t>
              </a:r>
              <a:r>
                <a:rPr lang="en-GB" sz="1200" b="0">
                  <a:latin typeface="+mn-lt"/>
                </a:rPr>
                <a:t> = spring rate </a:t>
              </a:r>
            </a:p>
            <a:p>
              <a:r>
                <a:rPr lang="en-GB" sz="1200" b="0" i="1">
                  <a:latin typeface="+mn-lt"/>
                </a:rPr>
                <a:t>x</a:t>
              </a:r>
              <a:r>
                <a:rPr lang="en-GB" sz="1200" b="0">
                  <a:latin typeface="+mn-lt"/>
                </a:rPr>
                <a:t> = spring compression at max lift </a:t>
              </a:r>
            </a:p>
            <a:p>
              <a:endParaRPr lang="en-GB" sz="1200" b="0">
                <a:latin typeface="+mn-lt"/>
              </a:endParaRPr>
            </a:p>
            <a:p>
              <a:r>
                <a:rPr lang="en-GB" sz="1200" b="0">
                  <a:latin typeface="+mn-lt"/>
                </a:rPr>
                <a:t>4.2 Estimated Valve Float RPM</a:t>
              </a:r>
            </a:p>
            <a:p>
              <a:r>
                <a:rPr lang="en-GB" sz="1200" b="0">
                  <a:latin typeface="+mn-lt"/>
                </a:rPr>
                <a:t>Using the combined mass of the valve, retainer, and follower (76 g) and the peak acceleration taken from the cam profile, the inertial force increases sharply at high rpm. Comparing this to a typical spring stiffness for a head of this size, the balance point occurs at around 7200–7600 rpm. This means the valvetrain is operating close to its safe limit at 7250 rpm, and small increases in rpm may cause the follower to lose contact with the cam.</a:t>
              </a:r>
            </a:p>
            <a:p>
              <a:endParaRPr lang="en-GB" sz="1200" b="0"/>
            </a:p>
            <a:p>
              <a:endParaRPr lang="en-GB" sz="1400"/>
            </a:p>
            <a:p>
              <a:endParaRPr lang="en-GB" sz="1400"/>
            </a:p>
            <a:p>
              <a:endParaRPr lang="en-GB" sz="1400"/>
            </a:p>
          </xdr:txBody>
        </xdr:sp>
      </mc:Fallback>
    </mc:AlternateContent>
    <xdr:clientData/>
  </xdr:twoCellAnchor>
  <xdr:twoCellAnchor>
    <xdr:from>
      <xdr:col>0</xdr:col>
      <xdr:colOff>228600</xdr:colOff>
      <xdr:row>129</xdr:row>
      <xdr:rowOff>38100</xdr:rowOff>
    </xdr:from>
    <xdr:to>
      <xdr:col>6</xdr:col>
      <xdr:colOff>609599</xdr:colOff>
      <xdr:row>147</xdr:row>
      <xdr:rowOff>161926</xdr:rowOff>
    </xdr:to>
    <xdr:sp macro="" textlink="">
      <xdr:nvSpPr>
        <xdr:cNvPr id="34" name="TextBox 33">
          <a:extLst>
            <a:ext uri="{FF2B5EF4-FFF2-40B4-BE49-F238E27FC236}">
              <a16:creationId xmlns:a16="http://schemas.microsoft.com/office/drawing/2014/main" id="{00000000-0008-0000-0100-000022000000}"/>
            </a:ext>
          </a:extLst>
        </xdr:cNvPr>
        <xdr:cNvSpPr txBox="1"/>
      </xdr:nvSpPr>
      <xdr:spPr>
        <a:xfrm>
          <a:off x="228600" y="24612600"/>
          <a:ext cx="4038599" cy="3552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5.Flowbench Testing and Data Collection</a:t>
          </a:r>
        </a:p>
        <a:p>
          <a:endParaRPr lang="en-GB" sz="1600" b="1"/>
        </a:p>
        <a:p>
          <a:r>
            <a:rPr lang="en-GB" sz="1200"/>
            <a:t>The flowbench test was carried out at the standard test pressure of 25 inches of water, with airflow measured across a series of controlled valve lifts for both the intake and exhaust valves. Each lift point was set incrementally, and the bench scale readings were converted to actual flow rates using the calibration factor for the selected flow range. Leakage was checked before every run to ensure measurement accuracy. Under these conditions, the intake valve reached a peak flow of approximately 118–120 L/s, while the exhaust achieved around 75–78 L/s, which is typical for a naturally aspirated four-valve cylinder head. These measured values formed the basis for calculating flow coefficient, flow per unit area, and assessing the overall breathing capability of the cylinder head.</a:t>
          </a:r>
          <a:endParaRPr lang="en-GB" sz="1200" b="0"/>
        </a:p>
      </xdr:txBody>
    </xdr:sp>
    <xdr:clientData/>
  </xdr:twoCellAnchor>
  <xdr:twoCellAnchor>
    <xdr:from>
      <xdr:col>0</xdr:col>
      <xdr:colOff>590549</xdr:colOff>
      <xdr:row>52</xdr:row>
      <xdr:rowOff>95250</xdr:rowOff>
    </xdr:from>
    <xdr:to>
      <xdr:col>4</xdr:col>
      <xdr:colOff>371475</xdr:colOff>
      <xdr:row>55</xdr:row>
      <xdr:rowOff>152400</xdr:rowOff>
    </xdr:to>
    <mc:AlternateContent xmlns:mc="http://schemas.openxmlformats.org/markup-compatibility/2006" xmlns:a14="http://schemas.microsoft.com/office/drawing/2010/main">
      <mc:Choice Requires="a14">
        <xdr:sp macro="" textlink="">
          <xdr:nvSpPr>
            <xdr:cNvPr id="35" name="TextBox 34">
              <a:extLst>
                <a:ext uri="{FF2B5EF4-FFF2-40B4-BE49-F238E27FC236}">
                  <a16:creationId xmlns:a16="http://schemas.microsoft.com/office/drawing/2014/main" id="{00000000-0008-0000-0100-000023000000}"/>
                </a:ext>
              </a:extLst>
            </xdr:cNvPr>
            <xdr:cNvSpPr txBox="1"/>
          </xdr:nvSpPr>
          <xdr:spPr>
            <a:xfrm>
              <a:off x="590549" y="10001250"/>
              <a:ext cx="2219326" cy="628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GB" sz="1100" i="1">
                            <a:solidFill>
                              <a:schemeClr val="dk1"/>
                            </a:solidFill>
                            <a:effectLst/>
                            <a:latin typeface="Cambria Math" panose="02040503050406030204" pitchFamily="18" charset="0"/>
                            <a:ea typeface="+mn-ea"/>
                            <a:cs typeface="+mn-cs"/>
                          </a:rPr>
                        </m:ctrlPr>
                      </m:sSubPr>
                      <m:e>
                        <m:r>
                          <a:rPr lang="en-GB" sz="1100" i="1">
                            <a:solidFill>
                              <a:schemeClr val="dk1"/>
                            </a:solidFill>
                            <a:effectLst/>
                            <a:latin typeface="Cambria Math" panose="02040503050406030204" pitchFamily="18" charset="0"/>
                            <a:ea typeface="+mn-ea"/>
                            <a:cs typeface="+mn-cs"/>
                          </a:rPr>
                          <m:t>𝑣</m:t>
                        </m:r>
                      </m:e>
                      <m:sub>
                        <m:r>
                          <a:rPr lang="en-GB" sz="1100" i="1">
                            <a:solidFill>
                              <a:schemeClr val="dk1"/>
                            </a:solidFill>
                            <a:effectLst/>
                            <a:latin typeface="Cambria Math" panose="02040503050406030204" pitchFamily="18" charset="0"/>
                            <a:ea typeface="+mn-ea"/>
                            <a:cs typeface="+mn-cs"/>
                          </a:rPr>
                          <m:t>𝑚𝑒𝑎𝑛</m:t>
                        </m:r>
                      </m:sub>
                    </m:sSub>
                    <m:r>
                      <a:rPr lang="en-GB" sz="1100" i="1">
                        <a:solidFill>
                          <a:schemeClr val="dk1"/>
                        </a:solidFill>
                        <a:effectLst/>
                        <a:latin typeface="Cambria Math" panose="02040503050406030204" pitchFamily="18" charset="0"/>
                        <a:ea typeface="+mn-ea"/>
                        <a:cs typeface="+mn-cs"/>
                      </a:rPr>
                      <m:t>=</m:t>
                    </m:r>
                    <m:f>
                      <m:fPr>
                        <m:ctrlPr>
                          <a:rPr lang="en-GB" sz="1100" i="1">
                            <a:solidFill>
                              <a:schemeClr val="dk1"/>
                            </a:solidFill>
                            <a:effectLst/>
                            <a:latin typeface="Cambria Math" panose="02040503050406030204" pitchFamily="18" charset="0"/>
                            <a:ea typeface="+mn-ea"/>
                            <a:cs typeface="+mn-cs"/>
                          </a:rPr>
                        </m:ctrlPr>
                      </m:fPr>
                      <m:num>
                        <m:r>
                          <a:rPr lang="en-GB" sz="1100" i="1">
                            <a:solidFill>
                              <a:schemeClr val="dk1"/>
                            </a:solidFill>
                            <a:effectLst/>
                            <a:latin typeface="Cambria Math" panose="02040503050406030204" pitchFamily="18" charset="0"/>
                            <a:ea typeface="+mn-ea"/>
                            <a:cs typeface="+mn-cs"/>
                          </a:rPr>
                          <m:t>2</m:t>
                        </m:r>
                        <m:r>
                          <a:rPr lang="en-GB" sz="1100" i="1">
                            <a:solidFill>
                              <a:schemeClr val="dk1"/>
                            </a:solidFill>
                            <a:effectLst/>
                            <a:latin typeface="Cambria Math" panose="02040503050406030204" pitchFamily="18" charset="0"/>
                            <a:ea typeface="+mn-ea"/>
                            <a:cs typeface="+mn-cs"/>
                          </a:rPr>
                          <m:t>×</m:t>
                        </m:r>
                        <m:r>
                          <a:rPr lang="en-GB" sz="1100" i="1">
                            <a:solidFill>
                              <a:schemeClr val="dk1"/>
                            </a:solidFill>
                            <a:effectLst/>
                            <a:latin typeface="Cambria Math" panose="02040503050406030204" pitchFamily="18" charset="0"/>
                            <a:ea typeface="+mn-ea"/>
                            <a:cs typeface="+mn-cs"/>
                          </a:rPr>
                          <m:t>𝑠𝑡𝑟𝑜𝑘𝑒</m:t>
                        </m:r>
                        <m:r>
                          <a:rPr lang="en-GB" sz="1100" i="1">
                            <a:solidFill>
                              <a:schemeClr val="dk1"/>
                            </a:solidFill>
                            <a:effectLst/>
                            <a:latin typeface="Cambria Math" panose="02040503050406030204" pitchFamily="18" charset="0"/>
                            <a:ea typeface="+mn-ea"/>
                            <a:cs typeface="+mn-cs"/>
                          </a:rPr>
                          <m:t>×</m:t>
                        </m:r>
                        <m:r>
                          <a:rPr lang="en-GB" sz="1100" i="1">
                            <a:solidFill>
                              <a:schemeClr val="dk1"/>
                            </a:solidFill>
                            <a:effectLst/>
                            <a:latin typeface="Cambria Math" panose="02040503050406030204" pitchFamily="18" charset="0"/>
                            <a:ea typeface="+mn-ea"/>
                            <a:cs typeface="+mn-cs"/>
                          </a:rPr>
                          <m:t>𝑅𝑃𝑀</m:t>
                        </m:r>
                      </m:num>
                      <m:den>
                        <m:r>
                          <a:rPr lang="en-GB" sz="1100" i="1">
                            <a:solidFill>
                              <a:schemeClr val="dk1"/>
                            </a:solidFill>
                            <a:effectLst/>
                            <a:latin typeface="Cambria Math" panose="02040503050406030204" pitchFamily="18" charset="0"/>
                            <a:ea typeface="+mn-ea"/>
                            <a:cs typeface="+mn-cs"/>
                          </a:rPr>
                          <m:t>60</m:t>
                        </m:r>
                      </m:den>
                    </m:f>
                  </m:oMath>
                </m:oMathPara>
              </a14:m>
              <a:endParaRPr lang="en-GB" sz="1100">
                <a:solidFill>
                  <a:schemeClr val="dk1"/>
                </a:solidFill>
                <a:effectLst/>
                <a:latin typeface="+mn-lt"/>
                <a:ea typeface="+mn-ea"/>
                <a:cs typeface="+mn-cs"/>
              </a:endParaRPr>
            </a:p>
            <a:p>
              <a:endParaRPr lang="en-GB" sz="1100"/>
            </a:p>
          </xdr:txBody>
        </xdr:sp>
      </mc:Choice>
      <mc:Fallback xmlns="">
        <xdr:sp macro="" textlink="">
          <xdr:nvSpPr>
            <xdr:cNvPr id="35" name="TextBox 34">
              <a:extLst>
                <a:ext uri="{FF2B5EF4-FFF2-40B4-BE49-F238E27FC236}">
                  <a16:creationId xmlns:a16="http://schemas.microsoft.com/office/drawing/2014/main" id="{FB4EFCEE-3038-7585-4B23-90B9E0F905B2}"/>
                </a:ext>
              </a:extLst>
            </xdr:cNvPr>
            <xdr:cNvSpPr txBox="1"/>
          </xdr:nvSpPr>
          <xdr:spPr>
            <a:xfrm>
              <a:off x="590549" y="10001250"/>
              <a:ext cx="2219326" cy="628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i="0">
                  <a:solidFill>
                    <a:schemeClr val="dk1"/>
                  </a:solidFill>
                  <a:effectLst/>
                  <a:latin typeface="Cambria Math" panose="02040503050406030204" pitchFamily="18" charset="0"/>
                  <a:ea typeface="+mn-ea"/>
                  <a:cs typeface="+mn-cs"/>
                </a:rPr>
                <a:t>𝑣_𝑚𝑒𝑎𝑛=(2×𝑠𝑡𝑟𝑜𝑘𝑒×𝑅𝑃𝑀)/60</a:t>
              </a:r>
              <a:endParaRPr lang="en-GB" sz="1100">
                <a:solidFill>
                  <a:schemeClr val="dk1"/>
                </a:solidFill>
                <a:effectLst/>
                <a:latin typeface="+mn-lt"/>
                <a:ea typeface="+mn-ea"/>
                <a:cs typeface="+mn-cs"/>
              </a:endParaRPr>
            </a:p>
            <a:p>
              <a:endParaRPr lang="en-GB" sz="1100"/>
            </a:p>
          </xdr:txBody>
        </xdr:sp>
      </mc:Fallback>
    </mc:AlternateContent>
    <xdr:clientData/>
  </xdr:twoCellAnchor>
  <xdr:twoCellAnchor>
    <xdr:from>
      <xdr:col>20</xdr:col>
      <xdr:colOff>66675</xdr:colOff>
      <xdr:row>187</xdr:row>
      <xdr:rowOff>95250</xdr:rowOff>
    </xdr:from>
    <xdr:to>
      <xdr:col>28</xdr:col>
      <xdr:colOff>133350</xdr:colOff>
      <xdr:row>206</xdr:row>
      <xdr:rowOff>133350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2258675" y="35718750"/>
          <a:ext cx="4943475" cy="3657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9.Flow Potential and Tuning Insight</a:t>
          </a:r>
        </a:p>
        <a:p>
          <a:endParaRPr lang="en-GB" sz="1200" b="1"/>
        </a:p>
        <a:p>
          <a:r>
            <a:rPr lang="en-GB" sz="1200" b="0" i="0"/>
            <a:t>The flow results show that this cylinder head is mainly suited to mid- and high-RPM performance. Intake flow increases quickly up to around 8–10 mm lift before flattening out, which suggests the port—not the valve curtain—is the main restriction at higher lifts. This means adding a wilder cam with more lift would not dramatically improve power unless the ports were also improved. The exhaust side flows noticeably less and its CF drops earlier, which may limit very high-RPM breathing.</a:t>
          </a:r>
        </a:p>
        <a:p>
          <a:r>
            <a:rPr lang="en-GB" sz="1200" b="0" i="0"/>
            <a:t>Based on the flow numbers, the predicted peak-power rpm sits around 7,000–7,500 rpm, slightly higher than what similar 2.0-litre engines achieve in stock form. In the real world, the peak would likely be a little lower once the full intake system and manifold losses are added.</a:t>
          </a:r>
        </a:p>
        <a:p>
          <a:r>
            <a:rPr lang="en-GB" sz="1200" b="0" i="0"/>
            <a:t>A well-matched intake manifold or a set of trumpets would probably improve airflow, especially at low and mid lifts, by smoothing the entry into the port. However, a poorly designed manifold could easily become the new bottleneck. Overall, the data suggests the head has good tuning potential, but reaching higher rpm reliably would require porting and lighter valvetrain components.</a:t>
          </a:r>
        </a:p>
        <a:p>
          <a:endParaRPr lang="en-GB" sz="1100" b="1"/>
        </a:p>
      </xdr:txBody>
    </xdr:sp>
    <xdr:clientData/>
  </xdr:twoCellAnchor>
  <xdr:twoCellAnchor>
    <xdr:from>
      <xdr:col>8</xdr:col>
      <xdr:colOff>285750</xdr:colOff>
      <xdr:row>127</xdr:row>
      <xdr:rowOff>9525</xdr:rowOff>
    </xdr:from>
    <xdr:to>
      <xdr:col>13</xdr:col>
      <xdr:colOff>247650</xdr:colOff>
      <xdr:row>128</xdr:row>
      <xdr:rowOff>133350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5162550" y="24203025"/>
          <a:ext cx="30099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6. Data Analysis and Graphs</a:t>
          </a:r>
        </a:p>
      </xdr:txBody>
    </xdr:sp>
    <xdr:clientData/>
  </xdr:twoCellAnchor>
  <xdr:twoCellAnchor>
    <xdr:from>
      <xdr:col>0</xdr:col>
      <xdr:colOff>57149</xdr:colOff>
      <xdr:row>187</xdr:row>
      <xdr:rowOff>38100</xdr:rowOff>
    </xdr:from>
    <xdr:to>
      <xdr:col>6</xdr:col>
      <xdr:colOff>361950</xdr:colOff>
      <xdr:row>201</xdr:row>
      <xdr:rowOff>57150</xdr:rowOff>
    </xdr:to>
    <xdr:sp macro="" textlink="">
      <xdr:nvSpPr>
        <xdr:cNvPr id="12" name="TextBox 11">
          <a:extLst>
            <a:ext uri="{FF2B5EF4-FFF2-40B4-BE49-F238E27FC236}">
              <a16:creationId xmlns:a16="http://schemas.microsoft.com/office/drawing/2014/main" id="{00000000-0008-0000-0100-00000C000000}"/>
            </a:ext>
          </a:extLst>
        </xdr:cNvPr>
        <xdr:cNvSpPr txBox="1"/>
      </xdr:nvSpPr>
      <xdr:spPr>
        <a:xfrm>
          <a:off x="57149" y="35661600"/>
          <a:ext cx="3962401"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7.Integration with Valve Kinematics </a:t>
          </a:r>
        </a:p>
        <a:p>
          <a:endParaRPr lang="en-GB" sz="1400" b="1"/>
        </a:p>
        <a:p>
          <a:r>
            <a:rPr lang="en-GB" sz="1200"/>
            <a:t>The piston and valve motion show good alignment with each other. The intake valve reaches its main lift and flow capacity shortly after the piston begins its fast downward motion, meaning the valve is open enough when the cylinder demand is highest. The extended piston dwell near TDC also gives the intake valve more time to start opening without risking contact. The exhaust valve closes before the piston returns to TDC, leaving a small and safe overlap period. Overall, the valve timing and lift profile match the piston’s airflow needs reasonably well for a mid- to high-rpm engine, although the ports begin to limit flow at higher lifts.</a:t>
          </a:r>
          <a:endParaRPr lang="en-GB" sz="1200" b="1"/>
        </a:p>
      </xdr:txBody>
    </xdr:sp>
    <xdr:clientData/>
  </xdr:twoCellAnchor>
  <xdr:twoCellAnchor>
    <xdr:from>
      <xdr:col>8</xdr:col>
      <xdr:colOff>485774</xdr:colOff>
      <xdr:row>187</xdr:row>
      <xdr:rowOff>133350</xdr:rowOff>
    </xdr:from>
    <xdr:to>
      <xdr:col>17</xdr:col>
      <xdr:colOff>219075</xdr:colOff>
      <xdr:row>200</xdr:row>
      <xdr:rowOff>0</xdr:rowOff>
    </xdr:to>
    <xdr:sp macro="" textlink="">
      <xdr:nvSpPr>
        <xdr:cNvPr id="13" name="TextBox 12">
          <a:extLst>
            <a:ext uri="{FF2B5EF4-FFF2-40B4-BE49-F238E27FC236}">
              <a16:creationId xmlns:a16="http://schemas.microsoft.com/office/drawing/2014/main" id="{00000000-0008-0000-0100-00000D000000}"/>
            </a:ext>
          </a:extLst>
        </xdr:cNvPr>
        <xdr:cNvSpPr txBox="1"/>
      </xdr:nvSpPr>
      <xdr:spPr>
        <a:xfrm>
          <a:off x="5362574" y="35756850"/>
          <a:ext cx="5219701" cy="2343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8.Performance Assessment </a:t>
          </a:r>
        </a:p>
        <a:p>
          <a:endParaRPr lang="en-GB" sz="1400" b="1"/>
        </a:p>
        <a:p>
          <a:pPr marL="0" marR="0" lvl="0" indent="0" defTabSz="914400" eaLnBrk="1" fontAlgn="auto" latinLnBrk="0" hangingPunct="1">
            <a:lnSpc>
              <a:spcPct val="100000"/>
            </a:lnSpc>
            <a:spcBef>
              <a:spcPts val="0"/>
            </a:spcBef>
            <a:spcAft>
              <a:spcPts val="0"/>
            </a:spcAft>
            <a:buClrTx/>
            <a:buSzTx/>
            <a:buFontTx/>
            <a:buNone/>
            <a:tabLst/>
            <a:defRPr/>
          </a:pPr>
          <a:r>
            <a:rPr lang="en-GB" sz="1200"/>
            <a:t>Combining the piston, valve, and flowbench data suggests the engine is designed to operate best in the high-6000 to low-7000 rpm range. Peak piston speeds at 7250 rpm are typical for a naturally aspirated performance engine, and the valve motion stays stable up to around this speed. The intake ports provide strong flow up to mid-lift, but begin to plateau around 8–10 mm, which limits further gains at high rpm. The exhaust port flows significantly less, which may restrict breathing above 7000 rpm. Overall, the engine appears capable of making competitive high-rpm power, but the valvetrain and ports would need upgrades to reliably operate beyond this range.</a:t>
          </a:r>
        </a:p>
        <a:p>
          <a:endParaRPr lang="en-GB" sz="1400" b="1"/>
        </a:p>
      </xdr:txBody>
    </xdr:sp>
    <xdr:clientData/>
  </xdr:twoCellAnchor>
  <xdr:twoCellAnchor>
    <xdr:from>
      <xdr:col>8</xdr:col>
      <xdr:colOff>276224</xdr:colOff>
      <xdr:row>147</xdr:row>
      <xdr:rowOff>80961</xdr:rowOff>
    </xdr:from>
    <xdr:to>
      <xdr:col>15</xdr:col>
      <xdr:colOff>590550</xdr:colOff>
      <xdr:row>156</xdr:row>
      <xdr:rowOff>85724</xdr:rowOff>
    </xdr:to>
    <xdr:sp macro="" textlink="">
      <xdr:nvSpPr>
        <xdr:cNvPr id="36" name="TextBox 35">
          <a:extLst>
            <a:ext uri="{FF2B5EF4-FFF2-40B4-BE49-F238E27FC236}">
              <a16:creationId xmlns:a16="http://schemas.microsoft.com/office/drawing/2014/main" id="{00000000-0008-0000-0100-000024000000}"/>
            </a:ext>
          </a:extLst>
        </xdr:cNvPr>
        <xdr:cNvSpPr txBox="1"/>
      </xdr:nvSpPr>
      <xdr:spPr>
        <a:xfrm>
          <a:off x="5153024" y="28084461"/>
          <a:ext cx="4581526" cy="1719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The intake port shows a steady increase in flow as lift rises, with most of the useful airflow occurring up to around 8–10 mm. After this point, the curve begins to flatten, meaning extra lift produces smaller gains. The exhaust port follows a similar trend but at much lower flow values, which is expected because exhaust ports are usually the restricting side in naturally aspirated engines. The shape of both curves suggests the ports, not the valves, become the main limitation at higher lifts.</a:t>
          </a:r>
        </a:p>
      </xdr:txBody>
    </xdr:sp>
    <xdr:clientData/>
  </xdr:twoCellAnchor>
  <xdr:twoCellAnchor>
    <xdr:from>
      <xdr:col>17</xdr:col>
      <xdr:colOff>485776</xdr:colOff>
      <xdr:row>147</xdr:row>
      <xdr:rowOff>85725</xdr:rowOff>
    </xdr:from>
    <xdr:to>
      <xdr:col>25</xdr:col>
      <xdr:colOff>390526</xdr:colOff>
      <xdr:row>154</xdr:row>
      <xdr:rowOff>171450</xdr:rowOff>
    </xdr:to>
    <xdr:sp macro="" textlink="">
      <xdr:nvSpPr>
        <xdr:cNvPr id="37" name="TextBox 36">
          <a:extLst>
            <a:ext uri="{FF2B5EF4-FFF2-40B4-BE49-F238E27FC236}">
              <a16:creationId xmlns:a16="http://schemas.microsoft.com/office/drawing/2014/main" id="{00000000-0008-0000-0100-000025000000}"/>
            </a:ext>
          </a:extLst>
        </xdr:cNvPr>
        <xdr:cNvSpPr txBox="1"/>
      </xdr:nvSpPr>
      <xdr:spPr>
        <a:xfrm>
          <a:off x="10848976" y="28089225"/>
          <a:ext cx="4781550" cy="1419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When flow is normalised by the curtain area, both intake and exhaust reach their highest efficiency at low and mid lifts (around 3–6 mm). After mid-lift, flow per area drops off, showing that the port cannot take advantage of the extra valve opening. This confirms that the valves are not the bottleneck — the ports limit how much air the engine can draw in at higher lifts.</a:t>
          </a:r>
          <a:endParaRPr lang="en-GB" sz="1100"/>
        </a:p>
      </xdr:txBody>
    </xdr:sp>
    <xdr:clientData/>
  </xdr:twoCellAnchor>
  <xdr:twoCellAnchor>
    <xdr:from>
      <xdr:col>8</xdr:col>
      <xdr:colOff>295274</xdr:colOff>
      <xdr:row>128</xdr:row>
      <xdr:rowOff>133349</xdr:rowOff>
    </xdr:from>
    <xdr:to>
      <xdr:col>14</xdr:col>
      <xdr:colOff>438149</xdr:colOff>
      <xdr:row>130</xdr:row>
      <xdr:rowOff>9524</xdr:rowOff>
    </xdr:to>
    <xdr:sp macro="" textlink="">
      <xdr:nvSpPr>
        <xdr:cNvPr id="39" name="TextBox 38">
          <a:extLst>
            <a:ext uri="{FF2B5EF4-FFF2-40B4-BE49-F238E27FC236}">
              <a16:creationId xmlns:a16="http://schemas.microsoft.com/office/drawing/2014/main" id="{00000000-0008-0000-0100-000027000000}"/>
            </a:ext>
          </a:extLst>
        </xdr:cNvPr>
        <xdr:cNvSpPr txBox="1"/>
      </xdr:nvSpPr>
      <xdr:spPr>
        <a:xfrm>
          <a:off x="5172074" y="24517349"/>
          <a:ext cx="3800475" cy="257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b="1"/>
            <a:t>6.1 Flow Rate vs Valve Lift (Intake &amp; Exhaust)</a:t>
          </a:r>
        </a:p>
        <a:p>
          <a:endParaRPr lang="en-GB" sz="1100"/>
        </a:p>
      </xdr:txBody>
    </xdr:sp>
    <xdr:clientData/>
  </xdr:twoCellAnchor>
  <xdr:twoCellAnchor>
    <xdr:from>
      <xdr:col>17</xdr:col>
      <xdr:colOff>495300</xdr:colOff>
      <xdr:row>128</xdr:row>
      <xdr:rowOff>171450</xdr:rowOff>
    </xdr:from>
    <xdr:to>
      <xdr:col>23</xdr:col>
      <xdr:colOff>85725</xdr:colOff>
      <xdr:row>130</xdr:row>
      <xdr:rowOff>66675</xdr:rowOff>
    </xdr:to>
    <xdr:sp macro="" textlink="">
      <xdr:nvSpPr>
        <xdr:cNvPr id="40" name="TextBox 39">
          <a:extLst>
            <a:ext uri="{FF2B5EF4-FFF2-40B4-BE49-F238E27FC236}">
              <a16:creationId xmlns:a16="http://schemas.microsoft.com/office/drawing/2014/main" id="{00000000-0008-0000-0100-000028000000}"/>
            </a:ext>
          </a:extLst>
        </xdr:cNvPr>
        <xdr:cNvSpPr txBox="1"/>
      </xdr:nvSpPr>
      <xdr:spPr>
        <a:xfrm>
          <a:off x="10858500" y="24555450"/>
          <a:ext cx="3248025"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b="1"/>
            <a:t>6.2 Flow Rate per Unit Area vs Lift</a:t>
          </a:r>
        </a:p>
        <a:p>
          <a:endParaRPr lang="en-GB" sz="1100"/>
        </a:p>
      </xdr:txBody>
    </xdr:sp>
    <xdr:clientData/>
  </xdr:twoCellAnchor>
  <xdr:twoCellAnchor>
    <xdr:from>
      <xdr:col>0</xdr:col>
      <xdr:colOff>85725</xdr:colOff>
      <xdr:row>158</xdr:row>
      <xdr:rowOff>85726</xdr:rowOff>
    </xdr:from>
    <xdr:to>
      <xdr:col>4</xdr:col>
      <xdr:colOff>457200</xdr:colOff>
      <xdr:row>159</xdr:row>
      <xdr:rowOff>161926</xdr:rowOff>
    </xdr:to>
    <xdr:sp macro="" textlink="">
      <xdr:nvSpPr>
        <xdr:cNvPr id="41" name="TextBox 40">
          <a:extLst>
            <a:ext uri="{FF2B5EF4-FFF2-40B4-BE49-F238E27FC236}">
              <a16:creationId xmlns:a16="http://schemas.microsoft.com/office/drawing/2014/main" id="{00000000-0008-0000-0100-000029000000}"/>
            </a:ext>
          </a:extLst>
        </xdr:cNvPr>
        <xdr:cNvSpPr txBox="1"/>
      </xdr:nvSpPr>
      <xdr:spPr>
        <a:xfrm>
          <a:off x="85725" y="30184726"/>
          <a:ext cx="280987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b="1"/>
            <a:t>6.3 Flow Coefficient vs Valve Lift</a:t>
          </a:r>
        </a:p>
        <a:p>
          <a:endParaRPr lang="en-GB" sz="1100"/>
        </a:p>
      </xdr:txBody>
    </xdr:sp>
    <xdr:clientData/>
  </xdr:twoCellAnchor>
  <xdr:twoCellAnchor>
    <xdr:from>
      <xdr:col>19</xdr:col>
      <xdr:colOff>180975</xdr:colOff>
      <xdr:row>93</xdr:row>
      <xdr:rowOff>161925</xdr:rowOff>
    </xdr:from>
    <xdr:to>
      <xdr:col>27</xdr:col>
      <xdr:colOff>266700</xdr:colOff>
      <xdr:row>117</xdr:row>
      <xdr:rowOff>180975</xdr:rowOff>
    </xdr:to>
    <xdr:sp macro="" textlink="">
      <xdr:nvSpPr>
        <xdr:cNvPr id="42" name="TextBox 41">
          <a:extLst>
            <a:ext uri="{FF2B5EF4-FFF2-40B4-BE49-F238E27FC236}">
              <a16:creationId xmlns:a16="http://schemas.microsoft.com/office/drawing/2014/main" id="{00000000-0008-0000-0100-00002A000000}"/>
            </a:ext>
          </a:extLst>
        </xdr:cNvPr>
        <xdr:cNvSpPr txBox="1"/>
      </xdr:nvSpPr>
      <xdr:spPr>
        <a:xfrm>
          <a:off x="11763375" y="17878425"/>
          <a:ext cx="4962525" cy="4591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a:t>4.3 Effect of Reducing Valvetrain Mass</a:t>
          </a:r>
        </a:p>
        <a:p>
          <a:r>
            <a:rPr lang="en-GB" sz="1200" b="0"/>
            <a:t>If the valvetrain mass is reduced by about 25%, the inertial force also drops by 25%. Because float RPM is proportional to the square root of the mass ratio, the float limit increases by roughly 15%. This raises the safe RPM into the 8300–8600 rpm range. Lightweight valves and retainers are therefore a common upgrade for extending high-RPM capability without dramatically increasing spring loads.</a:t>
          </a:r>
        </a:p>
        <a:p>
          <a:endParaRPr lang="en-GB" sz="1200" b="0"/>
        </a:p>
        <a:p>
          <a:r>
            <a:rPr lang="en-GB" sz="1200" b="0"/>
            <a:t>4.4 Effect of Increasing Spring Stiffness</a:t>
          </a:r>
        </a:p>
        <a:p>
          <a:r>
            <a:rPr lang="en-GB" sz="1200" b="0"/>
            <a:t>A 25% increase in spring rate improves the spring’s ability to control the valve, raising the float RPM by about 10–12%. This moves the limit to roughly 8000–8300 rpm, although higher spring loads also increase friction and wear. A moderate increase in stiffness combined with lighter components usually gives the best compromise.</a:t>
          </a:r>
        </a:p>
        <a:p>
          <a:endParaRPr lang="en-GB" sz="1100"/>
        </a:p>
        <a:p>
          <a:r>
            <a:rPr lang="en-GB" sz="1200" b="1"/>
            <a:t>4.5 Piston–Valve Interaction</a:t>
          </a:r>
        </a:p>
        <a:p>
          <a:r>
            <a:rPr lang="en-GB" sz="1200"/>
            <a:t>Overlaying piston position with the valve lift curve shows that the intake valve begins opening when the piston is still close to TDC, but lift is very small at this point, so clearance remains safe. The exhaust valve is almost closed by the time the piston reaches TDC on overlap, meaning interference is unlikely under normal operation. Valve float, however, could cause the valve to close later than intended, reducing clearance and increasing risk.</a:t>
          </a:r>
        </a:p>
        <a:p>
          <a:endParaRPr lang="en-GB" sz="1100"/>
        </a:p>
      </xdr:txBody>
    </xdr:sp>
    <xdr:clientData/>
  </xdr:twoCellAnchor>
  <xdr:twoCellAnchor>
    <xdr:from>
      <xdr:col>0</xdr:col>
      <xdr:colOff>228600</xdr:colOff>
      <xdr:row>111</xdr:row>
      <xdr:rowOff>123825</xdr:rowOff>
    </xdr:from>
    <xdr:to>
      <xdr:col>8</xdr:col>
      <xdr:colOff>581025</xdr:colOff>
      <xdr:row>121</xdr:row>
      <xdr:rowOff>38100</xdr:rowOff>
    </xdr:to>
    <xdr:sp macro="" textlink="">
      <xdr:nvSpPr>
        <xdr:cNvPr id="43" name="TextBox 42">
          <a:extLst>
            <a:ext uri="{FF2B5EF4-FFF2-40B4-BE49-F238E27FC236}">
              <a16:creationId xmlns:a16="http://schemas.microsoft.com/office/drawing/2014/main" id="{00000000-0008-0000-0100-00002B000000}"/>
            </a:ext>
          </a:extLst>
        </xdr:cNvPr>
        <xdr:cNvSpPr txBox="1"/>
      </xdr:nvSpPr>
      <xdr:spPr>
        <a:xfrm>
          <a:off x="228600" y="21269325"/>
          <a:ext cx="5229225" cy="1819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a:t>Jerk shows how quickly the valve acceleration changes, so it highlights how aggressive the cam profile is. The spikes in the curve occur during the opening and closing ramps, where the lobe transitions the fastest. High jerk increases dynamic loading on the follower and spring and can contribute to wear or instability at high rpm. Both intake and exhaust follow the same pattern, with small timing differences from their cam profiles.</a:t>
          </a:r>
        </a:p>
      </xdr:txBody>
    </xdr:sp>
    <xdr:clientData/>
  </xdr:twoCellAnchor>
  <xdr:twoCellAnchor>
    <xdr:from>
      <xdr:col>9</xdr:col>
      <xdr:colOff>466725</xdr:colOff>
      <xdr:row>37</xdr:row>
      <xdr:rowOff>161926</xdr:rowOff>
    </xdr:from>
    <xdr:to>
      <xdr:col>14</xdr:col>
      <xdr:colOff>581025</xdr:colOff>
      <xdr:row>45</xdr:row>
      <xdr:rowOff>161926</xdr:rowOff>
    </xdr:to>
    <mc:AlternateContent xmlns:mc="http://schemas.openxmlformats.org/markup-compatibility/2006" xmlns:a14="http://schemas.microsoft.com/office/drawing/2010/main">
      <mc:Choice Requires="a14">
        <xdr:sp macro="" textlink="">
          <xdr:nvSpPr>
            <xdr:cNvPr id="44" name="TextBox 43">
              <a:extLst>
                <a:ext uri="{FF2B5EF4-FFF2-40B4-BE49-F238E27FC236}">
                  <a16:creationId xmlns:a16="http://schemas.microsoft.com/office/drawing/2014/main" id="{00000000-0008-0000-0100-00002C000000}"/>
                </a:ext>
              </a:extLst>
            </xdr:cNvPr>
            <xdr:cNvSpPr txBox="1"/>
          </xdr:nvSpPr>
          <xdr:spPr>
            <a:xfrm>
              <a:off x="5953125" y="7210426"/>
              <a:ext cx="3162300"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latin typeface="+mn-lt"/>
                </a:rPr>
                <a:t>With an 83.1 mm stroke (0.0831 m) at 7250 rpm:</a:t>
              </a:r>
            </a:p>
            <a:p>
              <a:pPr/>
              <a14:m>
                <m:oMathPara xmlns:m="http://schemas.openxmlformats.org/officeDocument/2006/math">
                  <m:oMathParaPr>
                    <m:jc m:val="centerGroup"/>
                  </m:oMathParaPr>
                  <m:oMath xmlns:m="http://schemas.openxmlformats.org/officeDocument/2006/math">
                    <m:sSub>
                      <m:sSubPr>
                        <m:ctrlPr>
                          <a:rPr lang="ar-AE" sz="1200" i="1">
                            <a:solidFill>
                              <a:schemeClr val="dk1"/>
                            </a:solidFill>
                            <a:latin typeface="Cambria Math" panose="02040503050406030204" pitchFamily="18" charset="0"/>
                            <a:ea typeface="+mn-ea"/>
                            <a:cs typeface="+mn-cs"/>
                          </a:rPr>
                        </m:ctrlPr>
                      </m:sSubPr>
                      <m:e>
                        <m:r>
                          <a:rPr lang="ar-AE" sz="1200" i="1">
                            <a:solidFill>
                              <a:schemeClr val="dk1"/>
                            </a:solidFill>
                            <a:latin typeface="Cambria Math" panose="02040503050406030204" pitchFamily="18" charset="0"/>
                            <a:ea typeface="+mn-ea"/>
                            <a:cs typeface="+mn-cs"/>
                          </a:rPr>
                          <m:t>𝑣</m:t>
                        </m:r>
                      </m:e>
                      <m:sub>
                        <m:r>
                          <a:rPr lang="ar-AE" sz="1200" i="1">
                            <a:solidFill>
                              <a:schemeClr val="dk1"/>
                            </a:solidFill>
                            <a:latin typeface="Cambria Math" panose="02040503050406030204" pitchFamily="18" charset="0"/>
                            <a:ea typeface="+mn-ea"/>
                            <a:cs typeface="+mn-cs"/>
                          </a:rPr>
                          <m:t>𝑚𝑒𝑎𝑛</m:t>
                        </m:r>
                      </m:sub>
                    </m:sSub>
                    <m:r>
                      <a:rPr lang="ar-AE" sz="1200" i="0">
                        <a:solidFill>
                          <a:schemeClr val="dk1"/>
                        </a:solidFill>
                        <a:latin typeface="Cambria Math" panose="02040503050406030204" pitchFamily="18" charset="0"/>
                        <a:ea typeface="+mn-ea"/>
                        <a:cs typeface="+mn-cs"/>
                      </a:rPr>
                      <m:t>=</m:t>
                    </m:r>
                    <m:f>
                      <m:fPr>
                        <m:ctrlPr>
                          <a:rPr lang="ar-AE" sz="1200" i="1">
                            <a:solidFill>
                              <a:schemeClr val="dk1"/>
                            </a:solidFill>
                            <a:latin typeface="Cambria Math" panose="02040503050406030204" pitchFamily="18" charset="0"/>
                            <a:ea typeface="+mn-ea"/>
                            <a:cs typeface="+mn-cs"/>
                          </a:rPr>
                        </m:ctrlPr>
                      </m:fPr>
                      <m:num>
                        <m:r>
                          <a:rPr lang="ar-AE" sz="1200" i="0">
                            <a:solidFill>
                              <a:schemeClr val="dk1"/>
                            </a:solidFill>
                            <a:latin typeface="Cambria Math" panose="02040503050406030204" pitchFamily="18" charset="0"/>
                            <a:ea typeface="+mn-ea"/>
                            <a:cs typeface="+mn-cs"/>
                          </a:rPr>
                          <m:t>2</m:t>
                        </m:r>
                        <m:r>
                          <a:rPr lang="ar-AE" sz="1200" i="0">
                            <a:solidFill>
                              <a:schemeClr val="dk1"/>
                            </a:solidFill>
                            <a:latin typeface="Cambria Math" panose="02040503050406030204" pitchFamily="18" charset="0"/>
                            <a:ea typeface="+mn-ea"/>
                            <a:cs typeface="+mn-cs"/>
                          </a:rPr>
                          <m:t>×</m:t>
                        </m:r>
                        <m:r>
                          <a:rPr lang="ar-AE" sz="1200" i="0">
                            <a:solidFill>
                              <a:schemeClr val="dk1"/>
                            </a:solidFill>
                            <a:latin typeface="Cambria Math" panose="02040503050406030204" pitchFamily="18" charset="0"/>
                            <a:ea typeface="+mn-ea"/>
                            <a:cs typeface="+mn-cs"/>
                          </a:rPr>
                          <m:t>0</m:t>
                        </m:r>
                        <m:r>
                          <a:rPr lang="ar-AE" sz="1200" i="0">
                            <a:solidFill>
                              <a:schemeClr val="dk1"/>
                            </a:solidFill>
                            <a:latin typeface="Cambria Math" panose="02040503050406030204" pitchFamily="18" charset="0"/>
                            <a:ea typeface="+mn-ea"/>
                            <a:cs typeface="+mn-cs"/>
                          </a:rPr>
                          <m:t>.</m:t>
                        </m:r>
                        <m:r>
                          <a:rPr lang="ar-AE" sz="1200" i="0">
                            <a:solidFill>
                              <a:schemeClr val="dk1"/>
                            </a:solidFill>
                            <a:latin typeface="Cambria Math" panose="02040503050406030204" pitchFamily="18" charset="0"/>
                            <a:ea typeface="+mn-ea"/>
                            <a:cs typeface="+mn-cs"/>
                          </a:rPr>
                          <m:t>0831</m:t>
                        </m:r>
                        <m:r>
                          <a:rPr lang="ar-AE" sz="1200" i="0">
                            <a:solidFill>
                              <a:schemeClr val="dk1"/>
                            </a:solidFill>
                            <a:latin typeface="Cambria Math" panose="02040503050406030204" pitchFamily="18" charset="0"/>
                            <a:ea typeface="+mn-ea"/>
                            <a:cs typeface="+mn-cs"/>
                          </a:rPr>
                          <m:t>×</m:t>
                        </m:r>
                        <m:r>
                          <a:rPr lang="ar-AE" sz="1200" i="0">
                            <a:solidFill>
                              <a:schemeClr val="dk1"/>
                            </a:solidFill>
                            <a:latin typeface="Cambria Math" panose="02040503050406030204" pitchFamily="18" charset="0"/>
                            <a:ea typeface="+mn-ea"/>
                            <a:cs typeface="+mn-cs"/>
                          </a:rPr>
                          <m:t>7250</m:t>
                        </m:r>
                      </m:num>
                      <m:den>
                        <m:r>
                          <a:rPr lang="ar-AE" sz="1200" i="0">
                            <a:solidFill>
                              <a:schemeClr val="dk1"/>
                            </a:solidFill>
                            <a:latin typeface="Cambria Math" panose="02040503050406030204" pitchFamily="18" charset="0"/>
                            <a:ea typeface="+mn-ea"/>
                            <a:cs typeface="+mn-cs"/>
                          </a:rPr>
                          <m:t>60</m:t>
                        </m:r>
                      </m:den>
                    </m:f>
                    <m:r>
                      <a:rPr lang="ar-AE" sz="1200" i="0">
                        <a:solidFill>
                          <a:schemeClr val="dk1"/>
                        </a:solidFill>
                        <a:latin typeface="Cambria Math" panose="02040503050406030204" pitchFamily="18" charset="0"/>
                        <a:ea typeface="+mn-ea"/>
                        <a:cs typeface="+mn-cs"/>
                      </a:rPr>
                      <m:t>≈</m:t>
                    </m:r>
                    <m:r>
                      <a:rPr lang="ar-AE" sz="1200" i="0">
                        <a:solidFill>
                          <a:schemeClr val="dk1"/>
                        </a:solidFill>
                        <a:latin typeface="Cambria Math" panose="02040503050406030204" pitchFamily="18" charset="0"/>
                        <a:ea typeface="+mn-ea"/>
                        <a:cs typeface="+mn-cs"/>
                      </a:rPr>
                      <m:t>20</m:t>
                    </m:r>
                    <m:r>
                      <a:rPr lang="ar-AE" sz="1200" i="0">
                        <a:solidFill>
                          <a:schemeClr val="dk1"/>
                        </a:solidFill>
                        <a:latin typeface="Cambria Math" panose="02040503050406030204" pitchFamily="18" charset="0"/>
                        <a:ea typeface="+mn-ea"/>
                        <a:cs typeface="+mn-cs"/>
                      </a:rPr>
                      <m:t>.</m:t>
                    </m:r>
                    <m:r>
                      <a:rPr lang="ar-AE" sz="1200" i="0">
                        <a:solidFill>
                          <a:schemeClr val="dk1"/>
                        </a:solidFill>
                        <a:latin typeface="Cambria Math" panose="02040503050406030204" pitchFamily="18" charset="0"/>
                        <a:ea typeface="+mn-ea"/>
                        <a:cs typeface="+mn-cs"/>
                      </a:rPr>
                      <m:t>1</m:t>
                    </m:r>
                    <m:r>
                      <m:rPr>
                        <m:nor/>
                      </m:rPr>
                      <a:rPr lang="ar-AE" sz="1200" b="0" i="1">
                        <a:solidFill>
                          <a:schemeClr val="dk1"/>
                        </a:solidFill>
                        <a:latin typeface="+mn-lt"/>
                        <a:ea typeface="+mn-ea"/>
                        <a:cs typeface="+mn-cs"/>
                      </a:rPr>
                      <m:t> </m:t>
                    </m:r>
                    <m:r>
                      <m:rPr>
                        <m:nor/>
                      </m:rPr>
                      <a:rPr lang="en-GB" sz="1200" b="0" i="1">
                        <a:solidFill>
                          <a:schemeClr val="dk1"/>
                        </a:solidFill>
                        <a:latin typeface="+mn-lt"/>
                        <a:ea typeface="+mn-ea"/>
                        <a:cs typeface="+mn-cs"/>
                      </a:rPr>
                      <m:t>m</m:t>
                    </m:r>
                    <m:r>
                      <m:rPr>
                        <m:nor/>
                      </m:rPr>
                      <a:rPr lang="en-GB" sz="1200" b="0" i="1">
                        <a:solidFill>
                          <a:schemeClr val="dk1"/>
                        </a:solidFill>
                        <a:latin typeface="+mn-lt"/>
                        <a:ea typeface="+mn-ea"/>
                        <a:cs typeface="+mn-cs"/>
                      </a:rPr>
                      <m:t>/</m:t>
                    </m:r>
                    <m:r>
                      <m:rPr>
                        <m:nor/>
                      </m:rPr>
                      <a:rPr lang="en-GB" sz="1200" b="0" i="1">
                        <a:solidFill>
                          <a:schemeClr val="dk1"/>
                        </a:solidFill>
                        <a:latin typeface="+mn-lt"/>
                        <a:ea typeface="+mn-ea"/>
                        <a:cs typeface="+mn-cs"/>
                      </a:rPr>
                      <m:t>s</m:t>
                    </m:r>
                  </m:oMath>
                </m:oMathPara>
              </a14:m>
              <a:endParaRPr lang="en-GB" sz="1200" b="0">
                <a:latin typeface="+mn-lt"/>
              </a:endParaRPr>
            </a:p>
            <a:p>
              <a:r>
                <a:rPr lang="en-GB" sz="1200">
                  <a:latin typeface="+mn-lt"/>
                </a:rPr>
                <a:t>This value is typical for a naturally aspirated performance engine and shows the engine is operating in a realistic high-rpm range.</a:t>
              </a:r>
            </a:p>
            <a:p>
              <a:endParaRPr lang="en-GB" sz="1100"/>
            </a:p>
          </xdr:txBody>
        </xdr:sp>
      </mc:Choice>
      <mc:Fallback xmlns="">
        <xdr:sp macro="" textlink="">
          <xdr:nvSpPr>
            <xdr:cNvPr id="44" name="TextBox 43">
              <a:extLst>
                <a:ext uri="{FF2B5EF4-FFF2-40B4-BE49-F238E27FC236}">
                  <a16:creationId xmlns:a16="http://schemas.microsoft.com/office/drawing/2014/main" id="{5DE98C08-B9C4-BB4A-1681-5C7AA7C50C85}"/>
                </a:ext>
              </a:extLst>
            </xdr:cNvPr>
            <xdr:cNvSpPr txBox="1"/>
          </xdr:nvSpPr>
          <xdr:spPr>
            <a:xfrm>
              <a:off x="5953125" y="7210426"/>
              <a:ext cx="3162300"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latin typeface="+mn-lt"/>
                </a:rPr>
                <a:t>With an 83.1 mm stroke (0.0831 m) at 7250 rpm:</a:t>
              </a:r>
            </a:p>
            <a:p>
              <a:r>
                <a:rPr lang="ar-AE" sz="1200" i="0">
                  <a:solidFill>
                    <a:schemeClr val="dk1"/>
                  </a:solidFill>
                  <a:latin typeface="+mn-lt"/>
                  <a:ea typeface="+mn-ea"/>
                  <a:cs typeface="+mn-cs"/>
                </a:rPr>
                <a:t>𝑣_𝑚𝑒𝑎𝑛=(2×0.0831×7250)/60≈20.1</a:t>
              </a:r>
              <a:r>
                <a:rPr lang="ar-AE" sz="1200" b="0" i="0">
                  <a:solidFill>
                    <a:schemeClr val="dk1"/>
                  </a:solidFill>
                  <a:latin typeface="Cambria Math" panose="02040503050406030204" pitchFamily="18" charset="0"/>
                  <a:ea typeface="+mn-ea"/>
                  <a:cs typeface="+mn-cs"/>
                </a:rPr>
                <a:t>" </a:t>
              </a:r>
              <a:r>
                <a:rPr lang="en-GB" sz="1200" b="0" i="0">
                  <a:solidFill>
                    <a:schemeClr val="dk1"/>
                  </a:solidFill>
                  <a:latin typeface="Cambria Math" panose="02040503050406030204" pitchFamily="18" charset="0"/>
                  <a:ea typeface="+mn-ea"/>
                  <a:cs typeface="+mn-cs"/>
                </a:rPr>
                <a:t>m/s</a:t>
              </a:r>
              <a:r>
                <a:rPr lang="en-GB" sz="1200" b="0" i="0">
                  <a:solidFill>
                    <a:schemeClr val="dk1"/>
                  </a:solidFill>
                  <a:latin typeface="+mn-lt"/>
                  <a:ea typeface="+mn-ea"/>
                  <a:cs typeface="+mn-cs"/>
                </a:rPr>
                <a:t>"</a:t>
              </a:r>
              <a:endParaRPr lang="en-GB" sz="1200" b="0">
                <a:latin typeface="+mn-lt"/>
              </a:endParaRPr>
            </a:p>
            <a:p>
              <a:r>
                <a:rPr lang="en-GB" sz="1200">
                  <a:latin typeface="+mn-lt"/>
                </a:rPr>
                <a:t>This value is typical for a naturally aspirated performance engine and shows the engine is operating in a realistic high-rpm range.</a:t>
              </a:r>
            </a:p>
            <a:p>
              <a:endParaRPr lang="en-GB" sz="1100"/>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523152</xdr:colOff>
      <xdr:row>2</xdr:row>
      <xdr:rowOff>190499</xdr:rowOff>
    </xdr:to>
    <xdr:pic>
      <xdr:nvPicPr>
        <xdr:cNvPr id="2" name="Picture 1" descr="See the source image">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85417"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56</xdr:row>
      <xdr:rowOff>180554</xdr:rowOff>
    </xdr:from>
    <xdr:to>
      <xdr:col>9</xdr:col>
      <xdr:colOff>19429</xdr:colOff>
      <xdr:row>58</xdr:row>
      <xdr:rowOff>103512</xdr:rowOff>
    </xdr:to>
    <xdr:pic>
      <xdr:nvPicPr>
        <xdr:cNvPr id="3" name="Picture 2" descr="See the source image">
          <a:extLst>
            <a:ext uri="{FF2B5EF4-FFF2-40B4-BE49-F238E27FC236}">
              <a16:creationId xmlns:a16="http://schemas.microsoft.com/office/drawing/2014/main" id="{00000000-0008-0000-02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952" t="8594" r="6952" b="9760"/>
        <a:stretch/>
      </xdr:blipFill>
      <xdr:spPr bwMode="auto">
        <a:xfrm>
          <a:off x="3923568"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676275</xdr:colOff>
      <xdr:row>7</xdr:row>
      <xdr:rowOff>42862</xdr:rowOff>
    </xdr:from>
    <xdr:to>
      <xdr:col>17</xdr:col>
      <xdr:colOff>381000</xdr:colOff>
      <xdr:row>21</xdr:row>
      <xdr:rowOff>119062</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371475</xdr:colOff>
      <xdr:row>31</xdr:row>
      <xdr:rowOff>119062</xdr:rowOff>
    </xdr:from>
    <xdr:to>
      <xdr:col>16</xdr:col>
      <xdr:colOff>466725</xdr:colOff>
      <xdr:row>46</xdr:row>
      <xdr:rowOff>4762</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12</xdr:col>
      <xdr:colOff>390525</xdr:colOff>
      <xdr:row>20</xdr:row>
      <xdr:rowOff>23812</xdr:rowOff>
    </xdr:from>
    <xdr:to>
      <xdr:col>20</xdr:col>
      <xdr:colOff>85725</xdr:colOff>
      <xdr:row>34</xdr:row>
      <xdr:rowOff>100012</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10</xdr:col>
      <xdr:colOff>57150</xdr:colOff>
      <xdr:row>2</xdr:row>
      <xdr:rowOff>66675</xdr:rowOff>
    </xdr:from>
    <xdr:to>
      <xdr:col>18</xdr:col>
      <xdr:colOff>542925</xdr:colOff>
      <xdr:row>18</xdr:row>
      <xdr:rowOff>90487</xdr:rowOff>
    </xdr:to>
    <xdr:graphicFrame macro="">
      <xdr:nvGraphicFramePr>
        <xdr:cNvPr id="2" name="Chart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485775</xdr:colOff>
      <xdr:row>18</xdr:row>
      <xdr:rowOff>57150</xdr:rowOff>
    </xdr:from>
    <xdr:to>
      <xdr:col>22</xdr:col>
      <xdr:colOff>219075</xdr:colOff>
      <xdr:row>39</xdr:row>
      <xdr:rowOff>90487</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309561</xdr:colOff>
      <xdr:row>0</xdr:row>
      <xdr:rowOff>161925</xdr:rowOff>
    </xdr:from>
    <xdr:to>
      <xdr:col>32</xdr:col>
      <xdr:colOff>28575</xdr:colOff>
      <xdr:row>17</xdr:row>
      <xdr:rowOff>128587</xdr:rowOff>
    </xdr:to>
    <xdr:graphicFrame macro="">
      <xdr:nvGraphicFramePr>
        <xdr:cNvPr id="4" name="Chart 3">
          <a:extLst>
            <a:ext uri="{FF2B5EF4-FFF2-40B4-BE49-F238E27FC236}">
              <a16:creationId xmlns:a16="http://schemas.microsoft.com/office/drawing/2014/main"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457200</xdr:colOff>
      <xdr:row>40</xdr:row>
      <xdr:rowOff>19050</xdr:rowOff>
    </xdr:from>
    <xdr:to>
      <xdr:col>20</xdr:col>
      <xdr:colOff>333375</xdr:colOff>
      <xdr:row>57</xdr:row>
      <xdr:rowOff>52387</xdr:rowOff>
    </xdr:to>
    <xdr:graphicFrame macro="">
      <xdr:nvGraphicFramePr>
        <xdr:cNvPr id="5" name="Chart 4">
          <a:extLst>
            <a:ext uri="{FF2B5EF4-FFF2-40B4-BE49-F238E27FC236}">
              <a16:creationId xmlns:a16="http://schemas.microsoft.com/office/drawing/2014/main" id="{00000000-0008-0000-05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9</xdr:col>
      <xdr:colOff>400050</xdr:colOff>
      <xdr:row>36</xdr:row>
      <xdr:rowOff>100012</xdr:rowOff>
    </xdr:from>
    <xdr:to>
      <xdr:col>12</xdr:col>
      <xdr:colOff>1200150</xdr:colOff>
      <xdr:row>53</xdr:row>
      <xdr:rowOff>166687</xdr:rowOff>
    </xdr:to>
    <xdr:graphicFrame macro="">
      <xdr:nvGraphicFramePr>
        <xdr:cNvPr id="3" name="Chart 2">
          <a:extLst>
            <a:ext uri="{FF2B5EF4-FFF2-40B4-BE49-F238E27FC236}">
              <a16:creationId xmlns:a16="http://schemas.microsoft.com/office/drawing/2014/main" id="{00000000-0008-0000-0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433387</xdr:colOff>
      <xdr:row>41</xdr:row>
      <xdr:rowOff>119062</xdr:rowOff>
    </xdr:from>
    <xdr:to>
      <xdr:col>5</xdr:col>
      <xdr:colOff>138112</xdr:colOff>
      <xdr:row>56</xdr:row>
      <xdr:rowOff>4762</xdr:rowOff>
    </xdr:to>
    <xdr:graphicFrame macro="">
      <xdr:nvGraphicFramePr>
        <xdr:cNvPr id="5" name="Chart 4">
          <a:extLst>
            <a:ext uri="{FF2B5EF4-FFF2-40B4-BE49-F238E27FC236}">
              <a16:creationId xmlns:a16="http://schemas.microsoft.com/office/drawing/2014/main" id="{00000000-0008-0000-0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547687</xdr:colOff>
      <xdr:row>13</xdr:row>
      <xdr:rowOff>152400</xdr:rowOff>
    </xdr:from>
    <xdr:to>
      <xdr:col>5</xdr:col>
      <xdr:colOff>252412</xdr:colOff>
      <xdr:row>25</xdr:row>
      <xdr:rowOff>38100</xdr:rowOff>
    </xdr:to>
    <xdr:graphicFrame macro="">
      <xdr:nvGraphicFramePr>
        <xdr:cNvPr id="7" name="Chart 6">
          <a:extLst>
            <a:ext uri="{FF2B5EF4-FFF2-40B4-BE49-F238E27FC236}">
              <a16:creationId xmlns:a16="http://schemas.microsoft.com/office/drawing/2014/main" id="{00000000-0008-0000-07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61912</xdr:rowOff>
    </xdr:from>
    <xdr:to>
      <xdr:col>16</xdr:col>
      <xdr:colOff>104775</xdr:colOff>
      <xdr:row>13</xdr:row>
      <xdr:rowOff>104775</xdr:rowOff>
    </xdr:to>
    <xdr:sp macro="" textlink="">
      <xdr:nvSpPr>
        <xdr:cNvPr id="2" name="TextBox 1">
          <a:extLst>
            <a:ext uri="{FF2B5EF4-FFF2-40B4-BE49-F238E27FC236}">
              <a16:creationId xmlns:a16="http://schemas.microsoft.com/office/drawing/2014/main" id="{4A3CA4DA-5932-C995-05E8-5EBB34D0A244}"/>
            </a:ext>
          </a:extLst>
        </xdr:cNvPr>
        <xdr:cNvSpPr txBox="1"/>
      </xdr:nvSpPr>
      <xdr:spPr>
        <a:xfrm>
          <a:off x="0" y="61912"/>
          <a:ext cx="9858375" cy="2519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Reference</a:t>
          </a:r>
        </a:p>
        <a:p>
          <a:endParaRPr lang="en-GB" sz="1200" b="1"/>
        </a:p>
        <a:p>
          <a:r>
            <a:rPr lang="en-GB" sz="1200" b="0"/>
            <a:t>ZRP (2025) </a:t>
          </a:r>
          <a:r>
            <a:rPr lang="en-GB" sz="1200" b="0" i="1"/>
            <a:t>Ford Duratec 2.0L 16V Connecting Rods.</a:t>
          </a:r>
          <a:r>
            <a:rPr lang="en-GB" sz="1200" b="0"/>
            <a:t> Available at:https://zrp-rods.com/shop/ford-duratec-2-0l-16v-connecting-rods/ (Accessed:4/12/2025).</a:t>
          </a:r>
        </a:p>
        <a:p>
          <a:endParaRPr lang="en-GB" sz="1200" b="0"/>
        </a:p>
        <a:p>
          <a:r>
            <a:rPr lang="en-GB" sz="1200" b="0"/>
            <a:t>SuperFlow Technologies Group. (2012) </a:t>
          </a:r>
          <a:r>
            <a:rPr lang="en-GB" sz="1200" b="0" i="1"/>
            <a:t>SF-600 Flowbench Operator’s Manual</a:t>
          </a:r>
          <a:r>
            <a:rPr lang="en-GB" sz="1200" b="0"/>
            <a:t>. Des Moines, IA: SuperFlow Technologies Group.</a:t>
          </a:r>
        </a:p>
        <a:p>
          <a:endParaRPr lang="en-GB" sz="1200" b="0"/>
        </a:p>
        <a:p>
          <a:r>
            <a:rPr lang="en-GB" sz="1200" b="0"/>
            <a:t>Hot Rod Magazine. (2008) Cylinder Head Testing – The Science of Flow. </a:t>
          </a:r>
          <a:r>
            <a:rPr lang="en-GB" sz="1200" b="0" i="1"/>
            <a:t>Hot Rod Magazine</a:t>
          </a:r>
          <a:r>
            <a:rPr lang="en-GB" sz="1200" b="0"/>
            <a:t>. Available at:https://www.hotrod.com/articles/ctrp-0812-cylinder-head-flow-testing (Accessed: 4/12/2025) </a:t>
          </a:r>
        </a:p>
        <a:p>
          <a:endParaRPr lang="en-GB" sz="1200" b="0"/>
        </a:p>
        <a:p>
          <a:r>
            <a:rPr lang="en-GB" sz="1200"/>
            <a:t>EngineBuilder Magazine. (2007) </a:t>
          </a:r>
          <a:r>
            <a:rPr lang="en-GB" sz="1200" i="1"/>
            <a:t>Understanding High Performance Valvetrain Technology.</a:t>
          </a:r>
          <a:r>
            <a:rPr lang="en-GB" sz="1200"/>
            <a:t> Available at: https://www.enginebuildermag.com/2007/01/understanding-high-performance-valvetrain-technology/(Accessed:</a:t>
          </a:r>
          <a:r>
            <a:rPr lang="en-GB" sz="1200" baseline="0"/>
            <a:t> 5/12/2025</a:t>
          </a:r>
          <a:r>
            <a:rPr lang="en-GB" sz="1200"/>
            <a:t>).</a:t>
          </a:r>
          <a:endParaRPr lang="en-GB" sz="1200" b="0"/>
        </a:p>
        <a:p>
          <a:endParaRPr lang="en-GB" sz="1200" b="1"/>
        </a:p>
        <a:p>
          <a:endParaRPr lang="en-GB" sz="1200" b="1"/>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04C70943-2DBF-4F41-8263-FEC7C4BBE7A1}" userId="S::abi.summerfield@uwtsd.ac.uk::ca5258b9-f1a4-4ad2-af5d-1c126a171107"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04C70943-2DBF-4F41-8263-FEC7C4BBE7A1}" id="{DF690008-EC8F-4E83-B7BE-4AF0A897D415}">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3142D-D319-4125-B8B7-0C68F033D1D4}">
  <dimension ref="A1"/>
  <sheetViews>
    <sheetView tabSelected="1" workbookViewId="0">
      <selection activeCell="Q29" sqref="Q29"/>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50FD0-A78E-4370-802F-56B139599BB4}">
  <dimension ref="A4:F20"/>
  <sheetViews>
    <sheetView topLeftCell="A169" zoomScaleNormal="100" workbookViewId="0">
      <selection activeCell="N125" sqref="N125"/>
    </sheetView>
  </sheetViews>
  <sheetFormatPr defaultRowHeight="15" x14ac:dyDescent="0.25"/>
  <sheetData>
    <row r="4" spans="1:6" x14ac:dyDescent="0.25">
      <c r="A4" s="99" t="s">
        <v>67</v>
      </c>
      <c r="B4" s="100"/>
      <c r="C4" s="89" t="s">
        <v>64</v>
      </c>
      <c r="D4" s="89"/>
      <c r="E4" s="89" t="s">
        <v>65</v>
      </c>
      <c r="F4" s="89"/>
    </row>
    <row r="5" spans="1:6" x14ac:dyDescent="0.25">
      <c r="A5" s="101"/>
      <c r="B5" s="102"/>
      <c r="C5" s="89" t="s">
        <v>73</v>
      </c>
      <c r="D5" s="89"/>
      <c r="E5" s="89" t="s">
        <v>73</v>
      </c>
      <c r="F5" s="89"/>
    </row>
    <row r="6" spans="1:6" x14ac:dyDescent="0.25">
      <c r="A6" s="103"/>
      <c r="B6" s="104"/>
      <c r="C6" s="89" t="s">
        <v>78</v>
      </c>
      <c r="D6" s="89"/>
      <c r="E6" s="89" t="s">
        <v>78</v>
      </c>
      <c r="F6" s="89"/>
    </row>
    <row r="7" spans="1:6" x14ac:dyDescent="0.25">
      <c r="A7" s="90"/>
      <c r="B7" s="90"/>
      <c r="C7" s="90"/>
      <c r="D7" s="90"/>
      <c r="E7" s="90"/>
      <c r="F7" s="90"/>
    </row>
    <row r="8" spans="1:6" x14ac:dyDescent="0.25">
      <c r="A8" s="89" t="s">
        <v>86</v>
      </c>
      <c r="B8" s="89"/>
      <c r="C8" s="90">
        <v>32</v>
      </c>
      <c r="D8" s="90"/>
      <c r="E8" s="90">
        <v>31</v>
      </c>
      <c r="F8" s="90"/>
    </row>
    <row r="9" spans="1:6" x14ac:dyDescent="0.25">
      <c r="A9" s="97" t="s">
        <v>88</v>
      </c>
      <c r="B9" s="98"/>
      <c r="C9" s="93">
        <v>12</v>
      </c>
      <c r="D9" s="94"/>
      <c r="E9" s="93">
        <v>12</v>
      </c>
      <c r="F9" s="94"/>
    </row>
    <row r="10" spans="1:6" x14ac:dyDescent="0.25">
      <c r="A10" s="89" t="s">
        <v>89</v>
      </c>
      <c r="B10" s="89"/>
      <c r="C10" s="90">
        <v>33</v>
      </c>
      <c r="D10" s="90"/>
      <c r="E10" s="90">
        <v>33</v>
      </c>
      <c r="F10" s="90"/>
    </row>
    <row r="11" spans="1:6" x14ac:dyDescent="0.25">
      <c r="A11" s="89" t="s">
        <v>83</v>
      </c>
      <c r="B11" s="89"/>
      <c r="C11" s="90">
        <v>2098</v>
      </c>
      <c r="D11" s="90"/>
      <c r="E11" s="90">
        <v>2128</v>
      </c>
      <c r="F11" s="90"/>
    </row>
    <row r="14" spans="1:6" x14ac:dyDescent="0.25">
      <c r="A14" s="89" t="s">
        <v>67</v>
      </c>
      <c r="B14" s="89"/>
      <c r="C14" s="89" t="s">
        <v>21</v>
      </c>
      <c r="D14" s="89"/>
      <c r="E14" s="89" t="s">
        <v>14</v>
      </c>
      <c r="F14" s="89"/>
    </row>
    <row r="15" spans="1:6" x14ac:dyDescent="0.25">
      <c r="A15" s="93"/>
      <c r="B15" s="96"/>
      <c r="C15" s="96"/>
      <c r="D15" s="96"/>
      <c r="E15" s="96"/>
      <c r="F15" s="94"/>
    </row>
    <row r="16" spans="1:6" x14ac:dyDescent="0.25">
      <c r="A16" s="89" t="s">
        <v>90</v>
      </c>
      <c r="B16" s="89"/>
      <c r="C16" s="90">
        <v>87.5</v>
      </c>
      <c r="D16" s="90"/>
      <c r="E16" s="90">
        <f>C16/1000</f>
        <v>8.7499999999999994E-2</v>
      </c>
      <c r="F16" s="90"/>
    </row>
    <row r="17" spans="1:6" x14ac:dyDescent="0.25">
      <c r="A17" s="89" t="s">
        <v>20</v>
      </c>
      <c r="B17" s="89"/>
      <c r="C17" s="90">
        <v>83.1</v>
      </c>
      <c r="D17" s="90"/>
      <c r="E17" s="90">
        <f>C17/1000</f>
        <v>8.3099999999999993E-2</v>
      </c>
      <c r="F17" s="90"/>
    </row>
    <row r="18" spans="1:6" x14ac:dyDescent="0.25">
      <c r="A18" s="95" t="s">
        <v>133</v>
      </c>
      <c r="B18" s="95"/>
      <c r="C18" s="90">
        <v>146.25</v>
      </c>
      <c r="D18" s="90"/>
      <c r="E18" s="90">
        <f>C18/1000</f>
        <v>0.14624999999999999</v>
      </c>
      <c r="F18" s="90"/>
    </row>
    <row r="19" spans="1:6" x14ac:dyDescent="0.25">
      <c r="A19" s="89" t="s">
        <v>134</v>
      </c>
      <c r="B19" s="89"/>
      <c r="C19" s="90">
        <v>41.55</v>
      </c>
      <c r="D19" s="90"/>
      <c r="E19" s="90">
        <f>C19/1000</f>
        <v>4.1549999999999997E-2</v>
      </c>
      <c r="F19" s="90"/>
    </row>
    <row r="20" spans="1:6" x14ac:dyDescent="0.25">
      <c r="A20" s="91"/>
      <c r="B20" s="92"/>
      <c r="C20" s="93"/>
      <c r="D20" s="94"/>
      <c r="E20" s="93"/>
      <c r="F20" s="94"/>
    </row>
  </sheetData>
  <mergeCells count="39">
    <mergeCell ref="A4:B6"/>
    <mergeCell ref="C4:D4"/>
    <mergeCell ref="E4:F4"/>
    <mergeCell ref="C5:D5"/>
    <mergeCell ref="E5:F5"/>
    <mergeCell ref="C6:D6"/>
    <mergeCell ref="E6:F6"/>
    <mergeCell ref="A7:F7"/>
    <mergeCell ref="A11:B11"/>
    <mergeCell ref="C11:D11"/>
    <mergeCell ref="E11:F11"/>
    <mergeCell ref="A8:B8"/>
    <mergeCell ref="C8:D8"/>
    <mergeCell ref="E8:F8"/>
    <mergeCell ref="A9:B9"/>
    <mergeCell ref="C9:D9"/>
    <mergeCell ref="E9:F9"/>
    <mergeCell ref="A10:B10"/>
    <mergeCell ref="C10:D10"/>
    <mergeCell ref="E10:F10"/>
    <mergeCell ref="A14:B14"/>
    <mergeCell ref="C14:D14"/>
    <mergeCell ref="E14:F14"/>
    <mergeCell ref="A15:F15"/>
    <mergeCell ref="A16:B16"/>
    <mergeCell ref="C16:D16"/>
    <mergeCell ref="E16:F16"/>
    <mergeCell ref="A17:B17"/>
    <mergeCell ref="C17:D17"/>
    <mergeCell ref="E17:F17"/>
    <mergeCell ref="A20:B20"/>
    <mergeCell ref="C20:D20"/>
    <mergeCell ref="E20:F20"/>
    <mergeCell ref="A18:B18"/>
    <mergeCell ref="C18:D18"/>
    <mergeCell ref="E18:F18"/>
    <mergeCell ref="A19:B19"/>
    <mergeCell ref="C19:D19"/>
    <mergeCell ref="E19:F19"/>
  </mergeCells>
  <pageMargins left="0.7" right="0.7" top="0.75" bottom="0.75" header="0.3" footer="0.3"/>
  <pageSetup paperSize="9" orientation="portrait" r:id="rId1"/>
  <headerFooter>
    <oddHeader>&amp;LSuphakit pratt &amp;C Engine Performance Analysis&amp;R 2203284</oddHeader>
    <oddFooter>Page &amp;P</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A0F4-DF3A-4417-B791-10B82B62C0EF}">
  <sheetPr>
    <pageSetUpPr fitToPage="1"/>
  </sheetPr>
  <dimension ref="A1:AO366"/>
  <sheetViews>
    <sheetView topLeftCell="J14" zoomScale="87" zoomScaleNormal="87" workbookViewId="0">
      <selection activeCell="AA23" sqref="AA23"/>
    </sheetView>
  </sheetViews>
  <sheetFormatPr defaultRowHeight="15" x14ac:dyDescent="0.25"/>
  <cols>
    <col min="1" max="1" width="5.28515625" customWidth="1"/>
    <col min="2" max="2" width="3.7109375" customWidth="1"/>
    <col min="3" max="3" width="22.140625" customWidth="1"/>
    <col min="4" max="14" width="8.7109375" customWidth="1"/>
    <col min="15" max="15" width="4.85546875" customWidth="1"/>
    <col min="16" max="16" width="6.85546875" customWidth="1"/>
    <col min="28" max="28" width="14.7109375" customWidth="1"/>
    <col min="29" max="29" width="16.7109375" customWidth="1"/>
  </cols>
  <sheetData>
    <row r="1" spans="1:41" ht="19.5" customHeight="1" thickBot="1" x14ac:dyDescent="0.3">
      <c r="A1" s="12"/>
      <c r="B1" s="39"/>
      <c r="C1" s="40"/>
      <c r="D1" s="41"/>
      <c r="E1" s="42"/>
      <c r="F1" s="42"/>
      <c r="G1" s="43"/>
      <c r="H1" s="43" t="s">
        <v>0</v>
      </c>
      <c r="I1" s="42"/>
      <c r="J1" s="42"/>
      <c r="K1" s="42"/>
      <c r="L1" s="42"/>
      <c r="M1" s="42"/>
      <c r="N1" s="42"/>
      <c r="O1" s="44"/>
      <c r="P1" s="12"/>
    </row>
    <row r="2" spans="1:41" ht="19.5" customHeight="1" x14ac:dyDescent="0.25">
      <c r="A2" s="12"/>
      <c r="B2" s="12"/>
      <c r="D2" s="12"/>
      <c r="E2" s="12"/>
      <c r="F2" s="12"/>
      <c r="G2" s="12"/>
      <c r="H2" s="12"/>
      <c r="I2" s="12"/>
      <c r="J2" s="12"/>
      <c r="K2" s="12"/>
      <c r="L2" s="12"/>
      <c r="M2" s="38"/>
      <c r="N2" s="51"/>
      <c r="P2" s="12"/>
      <c r="R2" s="113" t="s">
        <v>64</v>
      </c>
      <c r="S2" s="113"/>
      <c r="T2" s="113"/>
      <c r="U2" s="113" t="s">
        <v>65</v>
      </c>
      <c r="V2" s="113"/>
      <c r="W2" s="113"/>
    </row>
    <row r="3" spans="1:41" ht="19.5" customHeight="1" thickBot="1" x14ac:dyDescent="0.3">
      <c r="A3" s="12"/>
      <c r="B3" s="12"/>
      <c r="C3" s="12"/>
      <c r="D3" s="12"/>
      <c r="E3" s="12"/>
      <c r="F3" s="12"/>
      <c r="G3" s="12"/>
      <c r="H3" s="12"/>
      <c r="I3" s="12"/>
      <c r="J3" s="12"/>
      <c r="K3" s="12"/>
      <c r="L3" s="12"/>
      <c r="M3" s="12"/>
      <c r="N3" s="12"/>
      <c r="O3" s="12"/>
      <c r="P3" s="12"/>
      <c r="R3" s="113" t="s">
        <v>66</v>
      </c>
      <c r="S3" s="113"/>
      <c r="T3" s="113"/>
      <c r="U3" s="113" t="s">
        <v>66</v>
      </c>
      <c r="V3" s="113"/>
      <c r="W3" s="113"/>
      <c r="X3" s="99" t="s">
        <v>67</v>
      </c>
      <c r="Y3" s="100"/>
      <c r="Z3" s="89" t="s">
        <v>64</v>
      </c>
      <c r="AA3" s="89"/>
      <c r="AB3" s="89" t="s">
        <v>65</v>
      </c>
      <c r="AC3" s="89"/>
      <c r="AD3" s="122"/>
      <c r="AE3" s="90"/>
      <c r="AF3" s="90"/>
      <c r="AG3" s="89" t="s">
        <v>68</v>
      </c>
      <c r="AH3" s="89"/>
      <c r="AI3" s="89" t="s">
        <v>69</v>
      </c>
      <c r="AJ3" s="89"/>
      <c r="AK3" s="12"/>
      <c r="AL3" s="90" t="s">
        <v>70</v>
      </c>
      <c r="AM3" s="90"/>
      <c r="AN3" s="120">
        <v>45967</v>
      </c>
      <c r="AO3" s="121"/>
    </row>
    <row r="4" spans="1:41" ht="19.5" customHeight="1" x14ac:dyDescent="0.25">
      <c r="A4" s="12"/>
      <c r="B4" s="23"/>
      <c r="C4" s="24" t="s">
        <v>1</v>
      </c>
      <c r="D4" s="110"/>
      <c r="E4" s="111"/>
      <c r="F4" s="111"/>
      <c r="G4" s="111"/>
      <c r="H4" s="111"/>
      <c r="I4" s="111"/>
      <c r="J4" s="112"/>
      <c r="K4" s="118" t="s">
        <v>2</v>
      </c>
      <c r="L4" s="119"/>
      <c r="M4" s="2"/>
      <c r="N4" s="3"/>
      <c r="O4" s="4"/>
      <c r="P4" s="12"/>
      <c r="R4" s="82" t="s">
        <v>71</v>
      </c>
      <c r="S4" s="82" t="s">
        <v>72</v>
      </c>
      <c r="T4" s="113"/>
      <c r="U4" s="82" t="s">
        <v>71</v>
      </c>
      <c r="V4" s="82" t="s">
        <v>72</v>
      </c>
      <c r="W4" s="113"/>
      <c r="X4" s="101"/>
      <c r="Y4" s="102"/>
      <c r="Z4" s="89" t="s">
        <v>73</v>
      </c>
      <c r="AA4" s="89"/>
      <c r="AB4" s="89" t="s">
        <v>73</v>
      </c>
      <c r="AC4" s="89"/>
      <c r="AD4" s="122"/>
      <c r="AE4" s="90"/>
      <c r="AF4" s="90"/>
      <c r="AG4" s="89"/>
      <c r="AH4" s="89"/>
      <c r="AI4" s="89" t="s">
        <v>74</v>
      </c>
      <c r="AJ4" s="89"/>
      <c r="AK4" s="12"/>
      <c r="AL4" s="90" t="s">
        <v>75</v>
      </c>
      <c r="AM4" s="90"/>
      <c r="AN4" s="93" t="s">
        <v>76</v>
      </c>
      <c r="AO4" s="94"/>
    </row>
    <row r="5" spans="1:41" ht="19.5" customHeight="1" x14ac:dyDescent="0.25">
      <c r="A5" s="12"/>
      <c r="B5" s="25"/>
      <c r="C5" s="26" t="s">
        <v>3</v>
      </c>
      <c r="D5" s="105" t="s">
        <v>4</v>
      </c>
      <c r="E5" s="96"/>
      <c r="F5" s="96"/>
      <c r="G5" s="96"/>
      <c r="H5" s="96"/>
      <c r="I5" s="96"/>
      <c r="J5" s="106"/>
      <c r="K5" s="114" t="s">
        <v>5</v>
      </c>
      <c r="L5" s="115"/>
      <c r="M5" s="5"/>
      <c r="N5" s="6"/>
      <c r="O5" s="7"/>
      <c r="P5" s="12"/>
      <c r="R5" s="82"/>
      <c r="S5" s="82" t="s">
        <v>77</v>
      </c>
      <c r="T5" s="113"/>
      <c r="U5" s="82"/>
      <c r="V5" s="82" t="s">
        <v>77</v>
      </c>
      <c r="W5" s="113"/>
      <c r="X5" s="103"/>
      <c r="Y5" s="104"/>
      <c r="Z5" s="89" t="s">
        <v>78</v>
      </c>
      <c r="AA5" s="89"/>
      <c r="AB5" s="89" t="s">
        <v>78</v>
      </c>
      <c r="AC5" s="89"/>
      <c r="AD5" s="122"/>
      <c r="AE5" s="90"/>
      <c r="AF5" s="90"/>
      <c r="AG5" s="90"/>
      <c r="AH5" s="90"/>
      <c r="AI5" s="90"/>
      <c r="AJ5" s="90"/>
      <c r="AK5" s="12"/>
      <c r="AL5" s="90" t="s">
        <v>79</v>
      </c>
      <c r="AM5" s="90"/>
      <c r="AN5" s="93" t="s">
        <v>80</v>
      </c>
      <c r="AO5" s="94"/>
    </row>
    <row r="6" spans="1:41" ht="19.5" customHeight="1" x14ac:dyDescent="0.25">
      <c r="A6" s="12"/>
      <c r="B6" s="25"/>
      <c r="C6" s="26" t="s">
        <v>6</v>
      </c>
      <c r="D6" s="105"/>
      <c r="E6" s="96"/>
      <c r="F6" s="96"/>
      <c r="G6" s="96"/>
      <c r="H6" s="96"/>
      <c r="I6" s="96"/>
      <c r="J6" s="106"/>
      <c r="K6" s="114" t="s">
        <v>7</v>
      </c>
      <c r="L6" s="115"/>
      <c r="M6" s="14"/>
      <c r="N6" s="18" t="s">
        <v>8</v>
      </c>
      <c r="O6" s="16"/>
      <c r="P6" s="12"/>
      <c r="R6" s="113"/>
      <c r="S6" s="113"/>
      <c r="T6" s="113"/>
      <c r="U6" s="113"/>
      <c r="V6" s="113"/>
      <c r="W6" s="113"/>
      <c r="X6" s="90"/>
      <c r="Y6" s="90"/>
      <c r="Z6" s="90"/>
      <c r="AA6" s="90"/>
      <c r="AB6" s="90"/>
      <c r="AC6" s="90"/>
      <c r="AD6" s="122"/>
      <c r="AE6" s="89"/>
      <c r="AF6" s="89"/>
      <c r="AG6" s="90">
        <v>0</v>
      </c>
      <c r="AH6" s="90"/>
      <c r="AI6" s="123">
        <f t="shared" ref="AI6:AI45" si="0">2*AB$16*AG6/60</f>
        <v>0</v>
      </c>
      <c r="AJ6" s="123"/>
      <c r="AK6" s="12"/>
      <c r="AL6" s="90" t="s">
        <v>81</v>
      </c>
      <c r="AM6" s="90"/>
      <c r="AN6" s="93" t="s">
        <v>82</v>
      </c>
      <c r="AO6" s="94"/>
    </row>
    <row r="7" spans="1:41" ht="19.5" customHeight="1" x14ac:dyDescent="0.25">
      <c r="A7" s="12"/>
      <c r="B7" s="25"/>
      <c r="C7" s="26" t="s">
        <v>9</v>
      </c>
      <c r="D7" s="105"/>
      <c r="E7" s="96"/>
      <c r="F7" s="96"/>
      <c r="G7" s="96"/>
      <c r="H7" s="96"/>
      <c r="I7" s="96"/>
      <c r="J7" s="106"/>
      <c r="K7" s="114" t="s">
        <v>10</v>
      </c>
      <c r="L7" s="115"/>
      <c r="M7" s="5"/>
      <c r="N7" s="19" t="s">
        <v>11</v>
      </c>
      <c r="O7" s="13"/>
      <c r="P7" s="12"/>
      <c r="R7">
        <v>1</v>
      </c>
      <c r="S7">
        <v>0</v>
      </c>
      <c r="T7" s="113"/>
      <c r="U7">
        <v>1</v>
      </c>
      <c r="V7">
        <v>0</v>
      </c>
      <c r="W7" s="113"/>
      <c r="X7" s="89" t="s">
        <v>83</v>
      </c>
      <c r="Y7" s="89"/>
      <c r="Z7" s="90">
        <v>2098</v>
      </c>
      <c r="AA7" s="90"/>
      <c r="AB7" s="90">
        <v>2128</v>
      </c>
      <c r="AC7" s="90"/>
      <c r="AD7" s="122"/>
      <c r="AE7" s="89"/>
      <c r="AF7" s="89"/>
      <c r="AG7" s="90">
        <v>250</v>
      </c>
      <c r="AH7" s="90"/>
      <c r="AI7" s="123">
        <f t="shared" si="0"/>
        <v>0.6925</v>
      </c>
      <c r="AJ7" s="123"/>
      <c r="AK7" s="12"/>
      <c r="AL7" s="90" t="s">
        <v>84</v>
      </c>
      <c r="AM7" s="90"/>
      <c r="AN7" s="93" t="s">
        <v>85</v>
      </c>
      <c r="AO7" s="94"/>
    </row>
    <row r="8" spans="1:41" ht="19.5" customHeight="1" x14ac:dyDescent="0.25">
      <c r="A8" s="12"/>
      <c r="B8" s="25"/>
      <c r="C8" s="26" t="s">
        <v>12</v>
      </c>
      <c r="D8" s="105"/>
      <c r="E8" s="96"/>
      <c r="F8" s="96"/>
      <c r="G8" s="96"/>
      <c r="H8" s="96"/>
      <c r="I8" s="96"/>
      <c r="J8" s="106"/>
      <c r="K8" s="114" t="s">
        <v>13</v>
      </c>
      <c r="L8" s="115"/>
      <c r="M8" s="5"/>
      <c r="N8" s="19" t="s">
        <v>14</v>
      </c>
      <c r="O8" s="13"/>
      <c r="P8" s="12"/>
      <c r="R8">
        <v>2</v>
      </c>
      <c r="S8">
        <v>0</v>
      </c>
      <c r="T8" s="113"/>
      <c r="U8">
        <v>2</v>
      </c>
      <c r="V8">
        <v>0</v>
      </c>
      <c r="W8" s="113"/>
      <c r="X8" s="89" t="s">
        <v>86</v>
      </c>
      <c r="Y8" s="89"/>
      <c r="Z8" s="90">
        <v>32</v>
      </c>
      <c r="AA8" s="90"/>
      <c r="AB8" s="90">
        <v>31</v>
      </c>
      <c r="AC8" s="90"/>
      <c r="AD8" s="122"/>
      <c r="AE8" s="89"/>
      <c r="AF8" s="89"/>
      <c r="AG8" s="90">
        <v>500</v>
      </c>
      <c r="AH8" s="90"/>
      <c r="AI8" s="123">
        <f t="shared" si="0"/>
        <v>1.385</v>
      </c>
      <c r="AJ8" s="123"/>
      <c r="AK8" s="12"/>
      <c r="AL8" s="12"/>
      <c r="AM8" s="12"/>
      <c r="AN8" s="12"/>
      <c r="AO8" s="12"/>
    </row>
    <row r="9" spans="1:41" ht="19.5" customHeight="1" x14ac:dyDescent="0.25">
      <c r="A9" s="12"/>
      <c r="B9" s="25"/>
      <c r="C9" s="26" t="s">
        <v>15</v>
      </c>
      <c r="D9" s="105"/>
      <c r="E9" s="96"/>
      <c r="F9" s="96"/>
      <c r="G9" s="96"/>
      <c r="H9" s="96"/>
      <c r="I9" s="96"/>
      <c r="J9" s="106"/>
      <c r="K9" s="114" t="s">
        <v>16</v>
      </c>
      <c r="L9" s="115"/>
      <c r="M9" s="5"/>
      <c r="N9" s="19" t="s">
        <v>8</v>
      </c>
      <c r="O9" s="13"/>
      <c r="P9" s="12"/>
      <c r="R9">
        <v>3</v>
      </c>
      <c r="S9">
        <v>0</v>
      </c>
      <c r="T9" s="113"/>
      <c r="U9">
        <v>3</v>
      </c>
      <c r="V9">
        <v>0</v>
      </c>
      <c r="W9" s="113"/>
      <c r="X9" s="89" t="s">
        <v>87</v>
      </c>
      <c r="Y9" s="89"/>
      <c r="Z9" s="90">
        <v>35</v>
      </c>
      <c r="AA9" s="90"/>
      <c r="AB9" s="90">
        <v>37</v>
      </c>
      <c r="AC9" s="90"/>
      <c r="AD9" s="122"/>
      <c r="AE9" s="89"/>
      <c r="AF9" s="89"/>
      <c r="AG9" s="90">
        <v>750</v>
      </c>
      <c r="AH9" s="90"/>
      <c r="AI9" s="123">
        <f t="shared" si="0"/>
        <v>2.0774999999999997</v>
      </c>
      <c r="AJ9" s="123"/>
      <c r="AK9" s="12"/>
      <c r="AL9" s="12"/>
      <c r="AM9" s="12"/>
      <c r="AN9" s="12"/>
      <c r="AO9" s="12"/>
    </row>
    <row r="10" spans="1:41" ht="19.5" customHeight="1" x14ac:dyDescent="0.25">
      <c r="A10" s="12"/>
      <c r="B10" s="25"/>
      <c r="C10" s="26" t="s">
        <v>17</v>
      </c>
      <c r="D10" s="105"/>
      <c r="E10" s="96"/>
      <c r="F10" s="96"/>
      <c r="G10" s="96"/>
      <c r="H10" s="96"/>
      <c r="I10" s="96"/>
      <c r="J10" s="106"/>
      <c r="K10" s="114" t="s">
        <v>18</v>
      </c>
      <c r="L10" s="115"/>
      <c r="M10" s="5"/>
      <c r="N10" s="19" t="s">
        <v>14</v>
      </c>
      <c r="O10" s="13"/>
      <c r="P10" s="12"/>
      <c r="R10">
        <v>4</v>
      </c>
      <c r="S10">
        <v>0</v>
      </c>
      <c r="T10" s="113"/>
      <c r="U10">
        <v>4</v>
      </c>
      <c r="V10">
        <v>0</v>
      </c>
      <c r="W10" s="113"/>
      <c r="X10" s="89" t="s">
        <v>88</v>
      </c>
      <c r="Y10" s="89"/>
      <c r="Z10" s="90">
        <v>12</v>
      </c>
      <c r="AA10" s="90"/>
      <c r="AB10" s="90">
        <v>12</v>
      </c>
      <c r="AC10" s="90"/>
      <c r="AD10" s="122"/>
      <c r="AE10" s="89"/>
      <c r="AF10" s="89"/>
      <c r="AG10" s="90">
        <v>1000</v>
      </c>
      <c r="AH10" s="90"/>
      <c r="AI10" s="123">
        <f>2*AB$16*AG10/60</f>
        <v>2.77</v>
      </c>
      <c r="AJ10" s="123"/>
      <c r="AK10" s="12"/>
      <c r="AL10" s="12"/>
      <c r="AM10" s="12"/>
      <c r="AN10" s="12"/>
      <c r="AO10" s="12"/>
    </row>
    <row r="11" spans="1:41" ht="19.5" customHeight="1" x14ac:dyDescent="0.25">
      <c r="A11" s="12"/>
      <c r="B11" s="25"/>
      <c r="C11" s="26" t="s">
        <v>19</v>
      </c>
      <c r="D11" s="105"/>
      <c r="E11" s="96"/>
      <c r="F11" s="96"/>
      <c r="G11" s="96"/>
      <c r="H11" s="96"/>
      <c r="I11" s="96"/>
      <c r="J11" s="106"/>
      <c r="K11" s="114" t="s">
        <v>20</v>
      </c>
      <c r="L11" s="115"/>
      <c r="M11" s="15"/>
      <c r="N11" s="20" t="s">
        <v>21</v>
      </c>
      <c r="O11" s="17"/>
      <c r="P11" s="12"/>
      <c r="R11">
        <v>5</v>
      </c>
      <c r="S11">
        <v>0</v>
      </c>
      <c r="T11" s="113"/>
      <c r="U11">
        <v>5</v>
      </c>
      <c r="V11">
        <v>0</v>
      </c>
      <c r="W11" s="113"/>
      <c r="X11" s="89" t="s">
        <v>89</v>
      </c>
      <c r="Y11" s="89"/>
      <c r="Z11" s="90">
        <v>33</v>
      </c>
      <c r="AA11" s="90"/>
      <c r="AB11" s="90">
        <v>33</v>
      </c>
      <c r="AC11" s="90"/>
      <c r="AD11" s="122"/>
      <c r="AE11" s="89"/>
      <c r="AF11" s="89"/>
      <c r="AG11" s="90">
        <v>1250</v>
      </c>
      <c r="AH11" s="90"/>
      <c r="AI11" s="123">
        <f t="shared" si="0"/>
        <v>3.4624999999999995</v>
      </c>
      <c r="AJ11" s="123"/>
      <c r="AK11" s="12"/>
      <c r="AL11" s="12"/>
      <c r="AM11" s="12"/>
      <c r="AN11" s="12"/>
      <c r="AO11" s="12"/>
    </row>
    <row r="12" spans="1:41" ht="19.5" customHeight="1" thickBot="1" x14ac:dyDescent="0.3">
      <c r="A12" s="12"/>
      <c r="B12" s="27"/>
      <c r="C12" s="28" t="s">
        <v>22</v>
      </c>
      <c r="D12" s="107"/>
      <c r="E12" s="108"/>
      <c r="F12" s="108"/>
      <c r="G12" s="108"/>
      <c r="H12" s="108"/>
      <c r="I12" s="108"/>
      <c r="J12" s="109"/>
      <c r="K12" s="116" t="s">
        <v>23</v>
      </c>
      <c r="L12" s="117"/>
      <c r="M12" s="8"/>
      <c r="N12" s="9"/>
      <c r="O12" s="10"/>
      <c r="P12" s="12"/>
      <c r="R12">
        <v>6</v>
      </c>
      <c r="S12">
        <v>0.01</v>
      </c>
      <c r="T12" s="113"/>
      <c r="U12">
        <v>6</v>
      </c>
      <c r="V12">
        <v>0</v>
      </c>
      <c r="W12" s="113"/>
      <c r="X12" s="122"/>
      <c r="Y12" s="122"/>
      <c r="Z12" s="122"/>
      <c r="AA12" s="122"/>
      <c r="AB12" s="122"/>
      <c r="AC12" s="122"/>
      <c r="AD12" s="122"/>
      <c r="AE12" s="89"/>
      <c r="AF12" s="89"/>
      <c r="AG12" s="90">
        <v>1500</v>
      </c>
      <c r="AH12" s="90"/>
      <c r="AI12" s="123">
        <f>2*AB$16*AG12/60</f>
        <v>4.1549999999999994</v>
      </c>
      <c r="AJ12" s="123"/>
      <c r="AK12" s="12"/>
      <c r="AL12" s="12"/>
      <c r="AM12" s="12"/>
      <c r="AN12" s="12"/>
      <c r="AO12" s="12"/>
    </row>
    <row r="13" spans="1:41" ht="19.5" customHeight="1" thickBot="1" x14ac:dyDescent="0.3">
      <c r="A13" s="12"/>
      <c r="B13" s="12"/>
      <c r="C13" s="12"/>
      <c r="D13" s="12"/>
      <c r="E13" s="12"/>
      <c r="F13" s="12"/>
      <c r="G13" s="12"/>
      <c r="H13" s="12"/>
      <c r="I13" s="12"/>
      <c r="J13" s="12"/>
      <c r="K13" s="12"/>
      <c r="L13" s="12"/>
      <c r="M13" s="12"/>
      <c r="N13" s="12"/>
      <c r="O13" s="12"/>
      <c r="P13" s="12"/>
      <c r="R13">
        <v>7</v>
      </c>
      <c r="S13">
        <v>0.01</v>
      </c>
      <c r="T13" s="113"/>
      <c r="U13">
        <v>7</v>
      </c>
      <c r="V13">
        <v>0.01</v>
      </c>
      <c r="W13" s="113"/>
      <c r="X13" s="89" t="s">
        <v>67</v>
      </c>
      <c r="Y13" s="89"/>
      <c r="Z13" s="89" t="s">
        <v>21</v>
      </c>
      <c r="AA13" s="89"/>
      <c r="AB13" s="89" t="s">
        <v>14</v>
      </c>
      <c r="AC13" s="89"/>
      <c r="AD13" s="122"/>
      <c r="AE13" s="89"/>
      <c r="AF13" s="89"/>
      <c r="AG13" s="90">
        <v>1750</v>
      </c>
      <c r="AH13" s="90"/>
      <c r="AI13" s="123">
        <f t="shared" si="0"/>
        <v>4.8474999999999993</v>
      </c>
      <c r="AJ13" s="123"/>
      <c r="AK13" s="12"/>
      <c r="AL13" s="12"/>
      <c r="AM13" s="12"/>
      <c r="AN13" s="12"/>
      <c r="AO13" s="12"/>
    </row>
    <row r="14" spans="1:41" ht="19.5" customHeight="1" x14ac:dyDescent="0.25">
      <c r="A14" s="12"/>
      <c r="B14" s="30"/>
      <c r="C14" s="31"/>
      <c r="D14" s="34"/>
      <c r="E14" s="31"/>
      <c r="F14" s="31"/>
      <c r="G14" s="31"/>
      <c r="H14" s="32" t="s">
        <v>24</v>
      </c>
      <c r="I14" s="31"/>
      <c r="J14" s="31"/>
      <c r="K14" s="31"/>
      <c r="L14" s="31"/>
      <c r="M14" s="31"/>
      <c r="N14" s="31"/>
      <c r="O14" s="33"/>
      <c r="P14" s="12"/>
      <c r="R14">
        <v>8</v>
      </c>
      <c r="S14">
        <v>0.01</v>
      </c>
      <c r="T14" s="113"/>
      <c r="U14">
        <v>8</v>
      </c>
      <c r="V14">
        <v>0.01</v>
      </c>
      <c r="W14" s="113"/>
      <c r="X14" s="90"/>
      <c r="Y14" s="90"/>
      <c r="Z14" s="90"/>
      <c r="AA14" s="90"/>
      <c r="AB14" s="90"/>
      <c r="AC14" s="90"/>
      <c r="AD14" s="122"/>
      <c r="AE14" s="89"/>
      <c r="AF14" s="89"/>
      <c r="AG14" s="90">
        <v>2000</v>
      </c>
      <c r="AH14" s="90"/>
      <c r="AI14" s="123">
        <f t="shared" si="0"/>
        <v>5.54</v>
      </c>
      <c r="AJ14" s="123"/>
      <c r="AK14" s="12"/>
      <c r="AL14" s="12"/>
      <c r="AM14" s="12"/>
      <c r="AN14" s="12"/>
      <c r="AO14" s="12"/>
    </row>
    <row r="15" spans="1:41" ht="19.5" customHeight="1" x14ac:dyDescent="0.25">
      <c r="A15" s="12"/>
      <c r="B15" s="1"/>
      <c r="C15" s="12"/>
      <c r="D15" s="11" t="s">
        <v>25</v>
      </c>
      <c r="E15" s="12"/>
      <c r="F15" s="11" t="s">
        <v>26</v>
      </c>
      <c r="G15" s="12"/>
      <c r="H15" s="11" t="s">
        <v>27</v>
      </c>
      <c r="I15" s="12"/>
      <c r="J15" s="11" t="s">
        <v>28</v>
      </c>
      <c r="K15" s="12"/>
      <c r="L15" s="11" t="s">
        <v>29</v>
      </c>
      <c r="M15" s="12"/>
      <c r="N15" s="11" t="s">
        <v>30</v>
      </c>
      <c r="O15" s="13"/>
      <c r="P15" s="12"/>
      <c r="R15">
        <v>9</v>
      </c>
      <c r="S15">
        <v>0.01</v>
      </c>
      <c r="T15" s="113"/>
      <c r="U15">
        <v>9</v>
      </c>
      <c r="V15">
        <v>0.01</v>
      </c>
      <c r="W15" s="113"/>
      <c r="X15" s="89" t="s">
        <v>90</v>
      </c>
      <c r="Y15" s="89"/>
      <c r="Z15" s="90">
        <v>87.5</v>
      </c>
      <c r="AA15" s="90"/>
      <c r="AB15" s="90">
        <f>Z15/1000</f>
        <v>8.7499999999999994E-2</v>
      </c>
      <c r="AC15" s="90"/>
      <c r="AD15" s="122"/>
      <c r="AE15" s="89"/>
      <c r="AF15" s="89"/>
      <c r="AG15" s="90">
        <v>2250</v>
      </c>
      <c r="AH15" s="90"/>
      <c r="AI15" s="123">
        <f t="shared" si="0"/>
        <v>6.2324999999999999</v>
      </c>
      <c r="AJ15" s="123"/>
      <c r="AK15" s="12"/>
      <c r="AL15" s="12"/>
      <c r="AM15" s="12"/>
      <c r="AN15" s="12"/>
      <c r="AO15" s="12"/>
    </row>
    <row r="16" spans="1:41" ht="19.5" customHeight="1" x14ac:dyDescent="0.25">
      <c r="A16" s="12"/>
      <c r="B16" s="25"/>
      <c r="C16" s="26" t="s">
        <v>31</v>
      </c>
      <c r="D16" s="29">
        <v>35</v>
      </c>
      <c r="E16" s="21" t="s">
        <v>21</v>
      </c>
      <c r="F16" s="29">
        <v>5.5</v>
      </c>
      <c r="G16" s="21" t="s">
        <v>21</v>
      </c>
      <c r="H16" s="29"/>
      <c r="I16" s="21" t="s">
        <v>21</v>
      </c>
      <c r="J16" s="29"/>
      <c r="K16" s="21" t="s">
        <v>32</v>
      </c>
      <c r="L16" s="29">
        <v>0</v>
      </c>
      <c r="M16" s="21" t="s">
        <v>33</v>
      </c>
      <c r="N16" s="29"/>
      <c r="O16" s="35" t="s">
        <v>21</v>
      </c>
      <c r="P16" s="12"/>
      <c r="R16">
        <v>10</v>
      </c>
      <c r="S16">
        <v>0.01</v>
      </c>
      <c r="T16" s="113"/>
      <c r="U16">
        <v>10</v>
      </c>
      <c r="V16">
        <v>0.01</v>
      </c>
      <c r="W16" s="113"/>
      <c r="X16" s="89" t="s">
        <v>20</v>
      </c>
      <c r="Y16" s="89"/>
      <c r="Z16" s="90">
        <v>83.1</v>
      </c>
      <c r="AA16" s="90"/>
      <c r="AB16" s="90">
        <f>Z16/1000</f>
        <v>8.3099999999999993E-2</v>
      </c>
      <c r="AC16" s="90"/>
      <c r="AD16" s="122"/>
      <c r="AE16" s="89"/>
      <c r="AF16" s="89"/>
      <c r="AG16" s="90">
        <v>2500</v>
      </c>
      <c r="AH16" s="90"/>
      <c r="AI16" s="123">
        <f t="shared" si="0"/>
        <v>6.9249999999999989</v>
      </c>
      <c r="AJ16" s="123"/>
      <c r="AK16" s="12"/>
      <c r="AL16" s="12"/>
      <c r="AM16" s="12"/>
      <c r="AN16" s="12"/>
      <c r="AO16" s="12"/>
    </row>
    <row r="17" spans="1:41" ht="36" customHeight="1" thickBot="1" x14ac:dyDescent="0.3">
      <c r="A17" s="12"/>
      <c r="B17" s="27"/>
      <c r="C17" s="28" t="s">
        <v>34</v>
      </c>
      <c r="D17" s="36">
        <v>30</v>
      </c>
      <c r="E17" s="22" t="s">
        <v>21</v>
      </c>
      <c r="F17" s="36">
        <v>5.5</v>
      </c>
      <c r="G17" s="22" t="s">
        <v>21</v>
      </c>
      <c r="H17" s="36"/>
      <c r="I17" s="22" t="s">
        <v>21</v>
      </c>
      <c r="J17" s="36"/>
      <c r="K17" s="22" t="s">
        <v>32</v>
      </c>
      <c r="L17" s="36">
        <v>0</v>
      </c>
      <c r="M17" s="22" t="s">
        <v>33</v>
      </c>
      <c r="N17" s="36"/>
      <c r="O17" s="37" t="s">
        <v>21</v>
      </c>
      <c r="P17" s="12"/>
      <c r="R17">
        <v>11</v>
      </c>
      <c r="S17">
        <v>0.01</v>
      </c>
      <c r="T17" s="113"/>
      <c r="U17">
        <v>11</v>
      </c>
      <c r="V17">
        <v>0.01</v>
      </c>
      <c r="W17" s="113"/>
      <c r="X17" s="95" t="s">
        <v>133</v>
      </c>
      <c r="Y17" s="95"/>
      <c r="Z17" s="90">
        <v>146.25</v>
      </c>
      <c r="AA17" s="90"/>
      <c r="AB17" s="90">
        <f>Z17/1000</f>
        <v>0.14624999999999999</v>
      </c>
      <c r="AC17" s="90"/>
      <c r="AD17" s="122"/>
      <c r="AE17" s="89"/>
      <c r="AF17" s="89"/>
      <c r="AG17" s="90">
        <v>2750</v>
      </c>
      <c r="AH17" s="90"/>
      <c r="AI17" s="123">
        <f t="shared" si="0"/>
        <v>7.6174999999999988</v>
      </c>
      <c r="AJ17" s="123"/>
      <c r="AK17" s="12"/>
      <c r="AL17" s="12"/>
      <c r="AM17" s="12"/>
      <c r="AN17" s="12"/>
      <c r="AO17" s="12"/>
    </row>
    <row r="18" spans="1:41" ht="34.5" customHeight="1" thickBot="1" x14ac:dyDescent="0.3">
      <c r="A18" s="12"/>
      <c r="B18" s="12"/>
      <c r="C18" s="48"/>
      <c r="D18" s="12"/>
      <c r="E18" s="11"/>
      <c r="F18" s="12"/>
      <c r="G18" s="11"/>
      <c r="H18" s="12"/>
      <c r="I18" s="11"/>
      <c r="J18" s="12"/>
      <c r="K18" s="11"/>
      <c r="L18" s="12"/>
      <c r="M18" s="11"/>
      <c r="N18" s="12"/>
      <c r="O18" s="11"/>
      <c r="P18" s="12"/>
      <c r="R18">
        <v>12</v>
      </c>
      <c r="S18">
        <v>0.02</v>
      </c>
      <c r="T18" s="113"/>
      <c r="U18">
        <v>12</v>
      </c>
      <c r="V18">
        <v>0.01</v>
      </c>
      <c r="W18" s="113"/>
      <c r="X18" s="89" t="s">
        <v>134</v>
      </c>
      <c r="Y18" s="89"/>
      <c r="Z18" s="90" t="s">
        <v>135</v>
      </c>
      <c r="AA18" s="90"/>
      <c r="AB18" s="90"/>
      <c r="AC18" s="90"/>
      <c r="AD18" s="122"/>
      <c r="AE18" s="89"/>
      <c r="AF18" s="89"/>
      <c r="AG18" s="90">
        <v>3000</v>
      </c>
      <c r="AH18" s="90"/>
      <c r="AI18" s="123">
        <f t="shared" si="0"/>
        <v>8.3099999999999987</v>
      </c>
      <c r="AJ18" s="123"/>
      <c r="AK18" s="12"/>
      <c r="AL18" s="12"/>
      <c r="AM18" s="12"/>
      <c r="AN18" s="12"/>
      <c r="AO18" s="12"/>
    </row>
    <row r="19" spans="1:41" ht="42" customHeight="1" x14ac:dyDescent="0.25">
      <c r="A19" s="12"/>
      <c r="B19" s="23"/>
      <c r="C19" s="52" t="s">
        <v>35</v>
      </c>
      <c r="D19" s="77">
        <v>0.05</v>
      </c>
      <c r="E19" s="78">
        <v>0.1</v>
      </c>
      <c r="F19" s="78">
        <v>0.15</v>
      </c>
      <c r="G19" s="78">
        <v>0.2</v>
      </c>
      <c r="H19" s="78">
        <v>0.25</v>
      </c>
      <c r="I19" s="78">
        <v>0.3</v>
      </c>
      <c r="J19" s="78">
        <v>0.35</v>
      </c>
      <c r="K19" s="78">
        <v>0.4</v>
      </c>
      <c r="L19" s="78">
        <v>0.45</v>
      </c>
      <c r="M19" s="78">
        <v>0.5</v>
      </c>
      <c r="N19" s="60"/>
      <c r="O19" s="61"/>
      <c r="P19" s="12"/>
      <c r="R19">
        <v>13</v>
      </c>
      <c r="S19">
        <v>0.02</v>
      </c>
      <c r="T19" s="113"/>
      <c r="U19">
        <v>13</v>
      </c>
      <c r="V19">
        <v>0.01</v>
      </c>
      <c r="W19" s="113"/>
      <c r="X19" s="124" t="s">
        <v>144</v>
      </c>
      <c r="Y19" s="125"/>
      <c r="Z19" s="93"/>
      <c r="AA19" s="94"/>
      <c r="AB19" s="93"/>
      <c r="AC19" s="94"/>
      <c r="AD19" s="122"/>
      <c r="AE19" s="89"/>
      <c r="AF19" s="89"/>
      <c r="AG19" s="90">
        <v>3250</v>
      </c>
      <c r="AH19" s="90"/>
      <c r="AI19" s="123">
        <f t="shared" si="0"/>
        <v>9.0024999999999995</v>
      </c>
      <c r="AJ19" s="123"/>
      <c r="AK19" s="12"/>
      <c r="AL19" s="12"/>
      <c r="AM19" s="12"/>
      <c r="AN19" s="12"/>
      <c r="AO19" s="12"/>
    </row>
    <row r="20" spans="1:41" ht="19.5" customHeight="1" x14ac:dyDescent="0.25">
      <c r="A20" s="12"/>
      <c r="B20" s="25"/>
      <c r="C20" s="26" t="s">
        <v>36</v>
      </c>
      <c r="D20" s="79">
        <v>1.75</v>
      </c>
      <c r="E20" s="29">
        <f>D20+D20</f>
        <v>3.5</v>
      </c>
      <c r="F20" s="29">
        <f>E20+$D$20</f>
        <v>5.25</v>
      </c>
      <c r="G20" s="29">
        <f t="shared" ref="G20:M20" si="1">F20+$D$20</f>
        <v>7</v>
      </c>
      <c r="H20" s="29">
        <f t="shared" si="1"/>
        <v>8.75</v>
      </c>
      <c r="I20" s="29">
        <f t="shared" si="1"/>
        <v>10.5</v>
      </c>
      <c r="J20" s="29">
        <f t="shared" si="1"/>
        <v>12.25</v>
      </c>
      <c r="K20" s="29">
        <f t="shared" si="1"/>
        <v>14</v>
      </c>
      <c r="L20" s="29">
        <f t="shared" si="1"/>
        <v>15.75</v>
      </c>
      <c r="M20" s="29">
        <f t="shared" si="1"/>
        <v>17.5</v>
      </c>
      <c r="N20" s="66"/>
      <c r="O20" s="67"/>
      <c r="P20" s="12"/>
      <c r="R20">
        <v>14</v>
      </c>
      <c r="S20">
        <v>0.02</v>
      </c>
      <c r="T20" s="113"/>
      <c r="U20">
        <v>14</v>
      </c>
      <c r="V20">
        <v>0.01</v>
      </c>
      <c r="W20" s="113"/>
      <c r="X20" s="122"/>
      <c r="Y20" s="122"/>
      <c r="Z20" s="122"/>
      <c r="AA20" s="122"/>
      <c r="AB20" s="122"/>
      <c r="AC20" s="122"/>
      <c r="AD20" s="122"/>
      <c r="AE20" s="89"/>
      <c r="AF20" s="89"/>
      <c r="AG20" s="90">
        <v>3500</v>
      </c>
      <c r="AH20" s="90"/>
      <c r="AI20" s="123">
        <f t="shared" si="0"/>
        <v>9.6949999999999985</v>
      </c>
      <c r="AJ20" s="123"/>
      <c r="AK20" s="12"/>
      <c r="AL20" s="12"/>
      <c r="AM20" s="12"/>
      <c r="AN20" s="12"/>
      <c r="AO20" s="12"/>
    </row>
    <row r="21" spans="1:41" ht="19.5" customHeight="1" thickBot="1" x14ac:dyDescent="0.3">
      <c r="A21" s="12"/>
      <c r="B21" s="27"/>
      <c r="C21" s="28" t="s">
        <v>37</v>
      </c>
      <c r="D21" s="80">
        <v>1.5</v>
      </c>
      <c r="E21" s="36">
        <f>D21+$D$21</f>
        <v>3</v>
      </c>
      <c r="F21" s="36">
        <f t="shared" ref="F21:M21" si="2">E21+$D$21</f>
        <v>4.5</v>
      </c>
      <c r="G21" s="36">
        <f t="shared" si="2"/>
        <v>6</v>
      </c>
      <c r="H21" s="36">
        <f t="shared" si="2"/>
        <v>7.5</v>
      </c>
      <c r="I21" s="36">
        <f t="shared" si="2"/>
        <v>9</v>
      </c>
      <c r="J21" s="36">
        <f t="shared" si="2"/>
        <v>10.5</v>
      </c>
      <c r="K21" s="36">
        <f t="shared" si="2"/>
        <v>12</v>
      </c>
      <c r="L21" s="36">
        <f t="shared" si="2"/>
        <v>13.5</v>
      </c>
      <c r="M21" s="36">
        <f t="shared" si="2"/>
        <v>15</v>
      </c>
      <c r="N21" s="36"/>
      <c r="O21" s="65"/>
      <c r="P21" s="12"/>
      <c r="R21">
        <v>15</v>
      </c>
      <c r="S21">
        <v>0.02</v>
      </c>
      <c r="T21" s="113"/>
      <c r="U21">
        <v>15</v>
      </c>
      <c r="V21">
        <v>0.01</v>
      </c>
      <c r="W21" s="113"/>
      <c r="X21" s="12"/>
      <c r="Y21" s="12"/>
      <c r="Z21" s="12"/>
      <c r="AA21" s="12"/>
      <c r="AB21" s="12"/>
      <c r="AC21" s="12"/>
      <c r="AD21" s="122"/>
      <c r="AE21" s="89"/>
      <c r="AF21" s="89"/>
      <c r="AG21" s="90">
        <v>3750</v>
      </c>
      <c r="AH21" s="90"/>
      <c r="AI21" s="123">
        <f t="shared" si="0"/>
        <v>10.387499999999999</v>
      </c>
      <c r="AJ21" s="123"/>
      <c r="AK21" s="12"/>
      <c r="AL21" s="12"/>
      <c r="AM21" s="12"/>
      <c r="AN21" s="12"/>
      <c r="AO21" s="12"/>
    </row>
    <row r="22" spans="1:41" ht="19.5" customHeight="1" thickBot="1" x14ac:dyDescent="0.3">
      <c r="A22" s="12"/>
      <c r="C22" s="12"/>
      <c r="D22" s="12"/>
      <c r="E22" s="12"/>
      <c r="F22" s="12"/>
      <c r="G22" s="12"/>
      <c r="H22" s="12"/>
      <c r="I22" s="12"/>
      <c r="J22" s="12"/>
      <c r="K22" s="12"/>
      <c r="L22" s="12"/>
      <c r="M22" s="12"/>
      <c r="N22" s="12"/>
      <c r="O22" s="12"/>
      <c r="P22" s="12"/>
      <c r="R22">
        <v>16</v>
      </c>
      <c r="S22">
        <v>0.02</v>
      </c>
      <c r="T22" s="113"/>
      <c r="U22">
        <v>16</v>
      </c>
      <c r="V22">
        <v>0.01</v>
      </c>
      <c r="W22" s="113"/>
      <c r="X22" s="12"/>
      <c r="Y22" s="12"/>
      <c r="Z22" s="12"/>
      <c r="AA22" s="12"/>
      <c r="AB22" s="12"/>
      <c r="AC22" s="12"/>
      <c r="AD22" s="122"/>
      <c r="AE22" s="89"/>
      <c r="AF22" s="89"/>
      <c r="AG22" s="90">
        <v>4000</v>
      </c>
      <c r="AH22" s="90"/>
      <c r="AI22" s="123">
        <f t="shared" si="0"/>
        <v>11.08</v>
      </c>
      <c r="AJ22" s="123"/>
      <c r="AK22" s="12"/>
      <c r="AL22" s="12"/>
      <c r="AM22" s="12"/>
      <c r="AN22" s="12"/>
      <c r="AO22" s="12"/>
    </row>
    <row r="23" spans="1:41" ht="19.5" customHeight="1" x14ac:dyDescent="0.25">
      <c r="A23" s="12"/>
      <c r="B23" s="23"/>
      <c r="C23" s="70" t="s">
        <v>38</v>
      </c>
      <c r="D23" s="71">
        <v>1</v>
      </c>
      <c r="E23" s="72">
        <v>2</v>
      </c>
      <c r="F23" s="72">
        <v>3</v>
      </c>
      <c r="G23" s="72">
        <v>4</v>
      </c>
      <c r="H23" s="72">
        <v>5</v>
      </c>
      <c r="I23" s="73">
        <v>6</v>
      </c>
      <c r="J23" s="1"/>
      <c r="K23" s="12"/>
      <c r="L23" s="12"/>
      <c r="M23" s="12"/>
      <c r="N23" s="12"/>
      <c r="O23" s="12"/>
      <c r="P23" s="12"/>
      <c r="R23">
        <v>17</v>
      </c>
      <c r="S23">
        <v>0.02</v>
      </c>
      <c r="T23" s="113"/>
      <c r="U23">
        <v>17</v>
      </c>
      <c r="V23">
        <v>0</v>
      </c>
      <c r="W23" s="113"/>
      <c r="X23" s="12"/>
      <c r="Y23" s="12"/>
      <c r="Z23" s="12"/>
      <c r="AA23" s="12"/>
      <c r="AB23" s="12"/>
      <c r="AC23" s="12"/>
      <c r="AD23" s="122"/>
      <c r="AE23" s="89"/>
      <c r="AF23" s="89"/>
      <c r="AG23" s="90">
        <v>4250</v>
      </c>
      <c r="AH23" s="90"/>
      <c r="AI23" s="123">
        <f t="shared" si="0"/>
        <v>11.772499999999999</v>
      </c>
      <c r="AJ23" s="123"/>
      <c r="AK23" s="12"/>
      <c r="AL23" s="12"/>
      <c r="AM23" s="12"/>
      <c r="AN23" s="12"/>
      <c r="AO23" s="12"/>
    </row>
    <row r="24" spans="1:41" ht="19.5" customHeight="1" x14ac:dyDescent="0.25">
      <c r="A24" s="12"/>
      <c r="B24" s="25"/>
      <c r="C24" s="68" t="s">
        <v>39</v>
      </c>
      <c r="D24" s="62">
        <v>16.5</v>
      </c>
      <c r="E24" s="59">
        <v>33.200000000000003</v>
      </c>
      <c r="F24" s="59">
        <v>69.7</v>
      </c>
      <c r="G24" s="59">
        <v>138.19999999999999</v>
      </c>
      <c r="H24" s="59">
        <v>207.8</v>
      </c>
      <c r="I24" s="74">
        <v>279.5</v>
      </c>
      <c r="J24" s="1"/>
      <c r="K24" s="12"/>
      <c r="L24" s="12"/>
      <c r="M24" s="12"/>
      <c r="N24" s="12"/>
      <c r="O24" s="12"/>
      <c r="P24" s="12"/>
      <c r="R24">
        <v>18</v>
      </c>
      <c r="S24">
        <v>0.03</v>
      </c>
      <c r="T24" s="113"/>
      <c r="U24">
        <v>18</v>
      </c>
      <c r="V24">
        <v>0</v>
      </c>
      <c r="W24" s="113"/>
      <c r="X24" s="12"/>
      <c r="Y24" s="12"/>
      <c r="Z24" s="12"/>
      <c r="AA24" s="12"/>
      <c r="AB24" s="12"/>
      <c r="AC24" s="12"/>
      <c r="AD24" s="122"/>
      <c r="AE24" s="89"/>
      <c r="AF24" s="89"/>
      <c r="AG24" s="90">
        <v>4500</v>
      </c>
      <c r="AH24" s="90"/>
      <c r="AI24" s="123">
        <f t="shared" si="0"/>
        <v>12.465</v>
      </c>
      <c r="AJ24" s="123"/>
      <c r="AK24" s="12"/>
      <c r="AL24" s="12"/>
      <c r="AM24" s="12"/>
      <c r="AN24" s="12"/>
      <c r="AO24" s="12"/>
    </row>
    <row r="25" spans="1:41" ht="19.5" customHeight="1" thickBot="1" x14ac:dyDescent="0.3">
      <c r="A25" s="12"/>
      <c r="B25" s="27"/>
      <c r="C25" s="69" t="s">
        <v>40</v>
      </c>
      <c r="D25" s="63">
        <v>19.5</v>
      </c>
      <c r="E25" s="64">
        <v>37.1</v>
      </c>
      <c r="F25" s="64">
        <v>75</v>
      </c>
      <c r="G25" s="64">
        <v>148.5</v>
      </c>
      <c r="H25" s="64">
        <v>219.6</v>
      </c>
      <c r="I25" s="75">
        <v>284.60000000000002</v>
      </c>
      <c r="J25" s="1"/>
      <c r="K25" s="12"/>
      <c r="L25" s="12"/>
      <c r="M25" s="12"/>
      <c r="N25" s="12"/>
      <c r="O25" s="12"/>
      <c r="P25" s="12"/>
      <c r="R25">
        <v>19</v>
      </c>
      <c r="S25">
        <v>0.03</v>
      </c>
      <c r="T25" s="113"/>
      <c r="U25">
        <v>19</v>
      </c>
      <c r="V25">
        <v>0</v>
      </c>
      <c r="W25" s="113"/>
      <c r="X25" s="12"/>
      <c r="Y25" s="12"/>
      <c r="Z25" s="12"/>
      <c r="AA25" s="12"/>
      <c r="AB25" s="12"/>
      <c r="AC25" s="12"/>
      <c r="AD25" s="122"/>
      <c r="AE25" s="89"/>
      <c r="AF25" s="89"/>
      <c r="AG25" s="90">
        <v>4750</v>
      </c>
      <c r="AH25" s="90"/>
      <c r="AI25" s="123">
        <f t="shared" si="0"/>
        <v>13.157499999999999</v>
      </c>
      <c r="AJ25" s="123"/>
      <c r="AK25" s="12"/>
      <c r="AL25" s="12"/>
      <c r="AM25" s="12"/>
      <c r="AN25" s="12"/>
      <c r="AO25" s="12"/>
    </row>
    <row r="26" spans="1:41" ht="19.5" customHeight="1" thickBot="1" x14ac:dyDescent="0.3">
      <c r="A26" s="12"/>
      <c r="C26" s="12"/>
      <c r="D26" s="12"/>
      <c r="E26" s="12"/>
      <c r="F26" s="12"/>
      <c r="G26" s="12"/>
      <c r="H26" s="12"/>
      <c r="I26" s="12"/>
      <c r="J26" s="12"/>
      <c r="K26" s="12"/>
      <c r="L26" s="12"/>
      <c r="M26" s="12"/>
      <c r="N26" s="12"/>
      <c r="O26" s="12"/>
      <c r="P26" s="12"/>
      <c r="R26">
        <v>20</v>
      </c>
      <c r="S26">
        <v>0.03</v>
      </c>
      <c r="T26" s="113"/>
      <c r="U26">
        <v>20</v>
      </c>
      <c r="V26">
        <v>0</v>
      </c>
      <c r="W26" s="113"/>
      <c r="X26" s="12"/>
      <c r="Y26" s="12"/>
      <c r="Z26" s="12"/>
      <c r="AA26" s="12"/>
      <c r="AB26" s="12"/>
      <c r="AC26" s="12"/>
      <c r="AD26" s="122"/>
      <c r="AE26" s="89"/>
      <c r="AF26" s="89"/>
      <c r="AG26" s="90">
        <v>5000</v>
      </c>
      <c r="AH26" s="90"/>
      <c r="AI26" s="123">
        <f t="shared" si="0"/>
        <v>13.849999999999998</v>
      </c>
      <c r="AJ26" s="123"/>
      <c r="AK26" s="12"/>
      <c r="AL26" s="12"/>
      <c r="AM26" s="12"/>
      <c r="AN26" s="12"/>
      <c r="AO26" s="12"/>
    </row>
    <row r="27" spans="1:41" ht="19.5" customHeight="1" x14ac:dyDescent="0.25">
      <c r="A27" s="12"/>
      <c r="B27" s="30"/>
      <c r="C27" s="31"/>
      <c r="D27" s="31"/>
      <c r="E27" s="31"/>
      <c r="F27" s="31"/>
      <c r="G27" s="31"/>
      <c r="H27" s="32" t="s">
        <v>41</v>
      </c>
      <c r="I27" s="31"/>
      <c r="J27" s="31"/>
      <c r="K27" s="31"/>
      <c r="L27" s="31"/>
      <c r="M27" s="31"/>
      <c r="N27" s="31"/>
      <c r="O27" s="33"/>
      <c r="P27" s="12"/>
      <c r="R27">
        <v>21</v>
      </c>
      <c r="S27">
        <v>0.03</v>
      </c>
      <c r="T27" s="113"/>
      <c r="U27">
        <v>21</v>
      </c>
      <c r="V27">
        <v>0</v>
      </c>
      <c r="W27" s="113"/>
      <c r="X27" s="12"/>
      <c r="Y27" s="12"/>
      <c r="Z27" s="12"/>
      <c r="AA27" s="12"/>
      <c r="AB27" s="12"/>
      <c r="AC27" s="12"/>
      <c r="AD27" s="122"/>
      <c r="AE27" s="89"/>
      <c r="AF27" s="89"/>
      <c r="AG27" s="90">
        <v>5250</v>
      </c>
      <c r="AH27" s="90"/>
      <c r="AI27" s="123">
        <f t="shared" si="0"/>
        <v>14.542499999999999</v>
      </c>
      <c r="AJ27" s="123"/>
      <c r="AK27" s="12"/>
      <c r="AL27" s="12"/>
      <c r="AM27" s="12"/>
      <c r="AN27" s="12"/>
      <c r="AO27" s="12"/>
    </row>
    <row r="28" spans="1:41" ht="19.5" customHeight="1" x14ac:dyDescent="0.25">
      <c r="A28" s="12"/>
      <c r="B28" s="53">
        <v>1</v>
      </c>
      <c r="C28" s="54" t="s">
        <v>2</v>
      </c>
      <c r="D28" s="54">
        <v>1</v>
      </c>
      <c r="E28" s="54">
        <v>2</v>
      </c>
      <c r="F28" s="54">
        <v>3</v>
      </c>
      <c r="G28" s="54">
        <v>4</v>
      </c>
      <c r="H28" s="54">
        <v>5</v>
      </c>
      <c r="I28" s="54">
        <v>6</v>
      </c>
      <c r="J28" s="54">
        <v>7</v>
      </c>
      <c r="K28" s="54">
        <v>8</v>
      </c>
      <c r="L28" s="54">
        <v>9</v>
      </c>
      <c r="M28" s="54">
        <v>10</v>
      </c>
      <c r="N28" s="54">
        <v>11</v>
      </c>
      <c r="O28" s="58"/>
      <c r="P28" s="12"/>
      <c r="R28">
        <v>22</v>
      </c>
      <c r="S28">
        <v>0.03</v>
      </c>
      <c r="T28" s="113"/>
      <c r="U28">
        <v>22</v>
      </c>
      <c r="V28">
        <v>0</v>
      </c>
      <c r="W28" s="113"/>
      <c r="X28" s="12"/>
      <c r="Y28" s="12"/>
      <c r="Z28" s="12"/>
      <c r="AA28" s="12"/>
      <c r="AB28" s="12"/>
      <c r="AC28" s="12"/>
      <c r="AD28" s="122"/>
      <c r="AE28" s="89"/>
      <c r="AF28" s="89"/>
      <c r="AG28" s="90">
        <v>5500</v>
      </c>
      <c r="AH28" s="90"/>
      <c r="AI28" s="123">
        <f t="shared" si="0"/>
        <v>15.234999999999998</v>
      </c>
      <c r="AJ28" s="123"/>
      <c r="AK28" s="12"/>
      <c r="AL28" s="12"/>
      <c r="AM28" s="12"/>
      <c r="AN28" s="12"/>
      <c r="AO28" s="12"/>
    </row>
    <row r="29" spans="1:41" ht="19.5" customHeight="1" x14ac:dyDescent="0.25">
      <c r="A29" s="12"/>
      <c r="B29" s="55">
        <v>2</v>
      </c>
      <c r="C29" s="56" t="s">
        <v>42</v>
      </c>
      <c r="D29" s="29">
        <v>25</v>
      </c>
      <c r="E29" s="29">
        <v>25</v>
      </c>
      <c r="F29" s="29">
        <v>25</v>
      </c>
      <c r="G29" s="29">
        <v>25</v>
      </c>
      <c r="H29" s="29">
        <v>25</v>
      </c>
      <c r="I29" s="29">
        <v>25</v>
      </c>
      <c r="J29" s="29">
        <v>25</v>
      </c>
      <c r="K29" s="29">
        <v>25</v>
      </c>
      <c r="L29" s="29">
        <v>25</v>
      </c>
      <c r="M29" s="29"/>
      <c r="N29" s="29"/>
      <c r="O29" s="45"/>
      <c r="P29" s="12"/>
      <c r="R29">
        <v>23</v>
      </c>
      <c r="S29">
        <v>0.03</v>
      </c>
      <c r="T29" s="113"/>
      <c r="U29">
        <v>23</v>
      </c>
      <c r="V29">
        <v>0</v>
      </c>
      <c r="W29" s="113"/>
      <c r="X29" s="12"/>
      <c r="Y29" s="12"/>
      <c r="Z29" s="12"/>
      <c r="AA29" s="12"/>
      <c r="AB29" s="12"/>
      <c r="AC29" s="12"/>
      <c r="AD29" s="122"/>
      <c r="AE29" s="89"/>
      <c r="AF29" s="89"/>
      <c r="AG29" s="90">
        <v>5750</v>
      </c>
      <c r="AH29" s="90"/>
      <c r="AI29" s="123">
        <f t="shared" si="0"/>
        <v>15.9275</v>
      </c>
      <c r="AJ29" s="123"/>
      <c r="AK29" s="12"/>
      <c r="AL29" s="12"/>
      <c r="AM29" s="12"/>
      <c r="AN29" s="12"/>
      <c r="AO29" s="12"/>
    </row>
    <row r="30" spans="1:41" ht="19.5" customHeight="1" x14ac:dyDescent="0.25">
      <c r="A30" s="12"/>
      <c r="B30" s="55">
        <v>3</v>
      </c>
      <c r="C30" s="56" t="s">
        <v>43</v>
      </c>
      <c r="D30" s="79">
        <v>1.75</v>
      </c>
      <c r="E30" s="29">
        <f>D30+D30</f>
        <v>3.5</v>
      </c>
      <c r="F30" s="29">
        <f>E30+$D$20</f>
        <v>5.25</v>
      </c>
      <c r="G30" s="29">
        <f>F30+$D$20</f>
        <v>7</v>
      </c>
      <c r="H30" s="29">
        <f>G30+$D$20</f>
        <v>8.75</v>
      </c>
      <c r="I30" s="29">
        <f>H30+$D$20</f>
        <v>10.5</v>
      </c>
      <c r="J30" s="29">
        <f>I30+$D$20</f>
        <v>12.25</v>
      </c>
      <c r="K30" s="29">
        <v>13</v>
      </c>
      <c r="L30" s="29"/>
      <c r="M30" s="29"/>
      <c r="N30" s="29"/>
      <c r="O30" s="45"/>
      <c r="P30" s="12"/>
      <c r="R30">
        <v>24</v>
      </c>
      <c r="S30">
        <v>0.04</v>
      </c>
      <c r="T30" s="113"/>
      <c r="U30">
        <v>24</v>
      </c>
      <c r="V30">
        <v>0</v>
      </c>
      <c r="W30" s="113"/>
      <c r="X30" s="12"/>
      <c r="Y30" s="12"/>
      <c r="Z30" s="12"/>
      <c r="AA30" s="12"/>
      <c r="AB30" s="12"/>
      <c r="AC30" s="12"/>
      <c r="AD30" s="122"/>
      <c r="AE30" s="89"/>
      <c r="AF30" s="89"/>
      <c r="AG30" s="90">
        <v>6000</v>
      </c>
      <c r="AH30" s="90"/>
      <c r="AI30" s="123">
        <f t="shared" si="0"/>
        <v>16.619999999999997</v>
      </c>
      <c r="AJ30" s="123"/>
      <c r="AK30" s="12"/>
      <c r="AL30" s="12"/>
      <c r="AM30" s="12"/>
      <c r="AN30" s="12"/>
      <c r="AO30" s="12"/>
    </row>
    <row r="31" spans="1:41" ht="19.5" customHeight="1" x14ac:dyDescent="0.25">
      <c r="A31" s="12"/>
      <c r="B31" s="55">
        <v>4</v>
      </c>
      <c r="C31" s="56" t="s">
        <v>44</v>
      </c>
      <c r="D31" s="29">
        <v>2</v>
      </c>
      <c r="E31" s="29">
        <v>3</v>
      </c>
      <c r="F31" s="29">
        <v>4</v>
      </c>
      <c r="G31" s="29">
        <v>4</v>
      </c>
      <c r="H31" s="29">
        <v>4</v>
      </c>
      <c r="I31" s="29">
        <v>4</v>
      </c>
      <c r="J31" s="29">
        <v>4</v>
      </c>
      <c r="K31" s="29">
        <v>4</v>
      </c>
      <c r="L31" s="29"/>
      <c r="M31" s="29"/>
      <c r="N31" s="29"/>
      <c r="O31" s="45"/>
      <c r="P31" s="12"/>
      <c r="R31">
        <v>25</v>
      </c>
      <c r="S31">
        <v>0.04</v>
      </c>
      <c r="T31" s="113"/>
      <c r="U31">
        <v>25</v>
      </c>
      <c r="V31">
        <v>0</v>
      </c>
      <c r="W31" s="113"/>
      <c r="X31" s="12"/>
      <c r="Y31" s="12"/>
      <c r="Z31" s="12"/>
      <c r="AA31" s="12"/>
      <c r="AB31" s="12"/>
      <c r="AC31" s="12"/>
      <c r="AD31" s="122"/>
      <c r="AE31" s="89"/>
      <c r="AF31" s="89"/>
      <c r="AG31" s="90">
        <v>6250</v>
      </c>
      <c r="AH31" s="90"/>
      <c r="AI31" s="123">
        <f t="shared" si="0"/>
        <v>17.3125</v>
      </c>
      <c r="AJ31" s="123"/>
      <c r="AK31" s="12"/>
      <c r="AL31" s="12"/>
      <c r="AM31" s="12"/>
      <c r="AN31" s="12"/>
      <c r="AO31" s="12"/>
    </row>
    <row r="32" spans="1:41" ht="19.5" customHeight="1" x14ac:dyDescent="0.25">
      <c r="A32" s="12"/>
      <c r="B32" s="55">
        <v>5</v>
      </c>
      <c r="C32" s="56" t="s">
        <v>45</v>
      </c>
      <c r="D32" s="29">
        <v>88</v>
      </c>
      <c r="E32" s="29">
        <v>76</v>
      </c>
      <c r="F32" s="29">
        <v>57</v>
      </c>
      <c r="G32" s="29">
        <v>70</v>
      </c>
      <c r="H32" s="29">
        <v>78</v>
      </c>
      <c r="I32" s="29">
        <v>83</v>
      </c>
      <c r="J32" s="29">
        <v>80</v>
      </c>
      <c r="K32" s="29">
        <v>86</v>
      </c>
      <c r="L32" s="29"/>
      <c r="M32" s="29"/>
      <c r="N32" s="29"/>
      <c r="O32" s="45"/>
      <c r="P32" s="12"/>
      <c r="R32">
        <v>26</v>
      </c>
      <c r="S32">
        <v>0.04</v>
      </c>
      <c r="T32" s="113"/>
      <c r="U32">
        <v>26</v>
      </c>
      <c r="V32">
        <v>0</v>
      </c>
      <c r="W32" s="113"/>
      <c r="X32" s="12"/>
      <c r="Y32" s="12"/>
      <c r="Z32" s="12"/>
      <c r="AA32" s="12"/>
      <c r="AB32" s="12"/>
      <c r="AC32" s="12"/>
      <c r="AD32" s="122"/>
      <c r="AE32" s="89"/>
      <c r="AF32" s="89"/>
      <c r="AG32" s="90">
        <v>6500</v>
      </c>
      <c r="AH32" s="90"/>
      <c r="AI32" s="123">
        <f t="shared" si="0"/>
        <v>18.004999999999999</v>
      </c>
      <c r="AJ32" s="123"/>
      <c r="AK32" s="12"/>
      <c r="AL32" s="12"/>
      <c r="AM32" s="12"/>
      <c r="AN32" s="12"/>
      <c r="AO32" s="12"/>
    </row>
    <row r="33" spans="1:41" ht="19.5" customHeight="1" x14ac:dyDescent="0.25">
      <c r="A33" s="12"/>
      <c r="B33" s="55">
        <v>6</v>
      </c>
      <c r="C33" s="56" t="s">
        <v>46</v>
      </c>
      <c r="D33" s="29">
        <f>D32/100</f>
        <v>0.88</v>
      </c>
      <c r="E33" s="29">
        <f t="shared" ref="E33:K33" si="3">E32/100</f>
        <v>0.76</v>
      </c>
      <c r="F33" s="29">
        <f t="shared" si="3"/>
        <v>0.56999999999999995</v>
      </c>
      <c r="G33" s="29">
        <f t="shared" si="3"/>
        <v>0.7</v>
      </c>
      <c r="H33" s="29">
        <f t="shared" si="3"/>
        <v>0.78</v>
      </c>
      <c r="I33" s="29">
        <f t="shared" si="3"/>
        <v>0.83</v>
      </c>
      <c r="J33" s="29">
        <f t="shared" si="3"/>
        <v>0.8</v>
      </c>
      <c r="K33" s="29">
        <f t="shared" si="3"/>
        <v>0.86</v>
      </c>
      <c r="L33" s="29"/>
      <c r="M33" s="29"/>
      <c r="N33" s="29"/>
      <c r="O33" s="45"/>
      <c r="P33" s="12"/>
      <c r="R33">
        <v>27</v>
      </c>
      <c r="S33">
        <v>0.04</v>
      </c>
      <c r="T33" s="113"/>
      <c r="U33">
        <v>27</v>
      </c>
      <c r="V33">
        <v>0</v>
      </c>
      <c r="W33" s="113"/>
      <c r="X33" s="12"/>
      <c r="Y33" s="12"/>
      <c r="Z33" s="12"/>
      <c r="AA33" s="12"/>
      <c r="AB33" s="12"/>
      <c r="AC33" s="12"/>
      <c r="AD33" s="122"/>
      <c r="AE33" s="89" t="s">
        <v>91</v>
      </c>
      <c r="AF33" s="89"/>
      <c r="AG33" s="90">
        <v>6750</v>
      </c>
      <c r="AH33" s="90"/>
      <c r="AI33" s="123">
        <f>2*AB$16*AG33/60</f>
        <v>18.697499999999998</v>
      </c>
      <c r="AJ33" s="123"/>
      <c r="AK33" s="12"/>
      <c r="AL33" s="12"/>
      <c r="AM33" s="12"/>
      <c r="AN33" s="12"/>
      <c r="AO33" s="12"/>
    </row>
    <row r="34" spans="1:41" ht="19.5" customHeight="1" x14ac:dyDescent="0.25">
      <c r="A34" s="12"/>
      <c r="B34" s="55">
        <v>7</v>
      </c>
      <c r="C34" s="76" t="s">
        <v>47</v>
      </c>
      <c r="D34" s="29">
        <f>D33*E24</f>
        <v>29.216000000000001</v>
      </c>
      <c r="E34" s="29">
        <f>E33*F24</f>
        <v>52.972000000000001</v>
      </c>
      <c r="F34" s="29">
        <f t="shared" ref="F34:K34" si="4">F33*$G$24</f>
        <v>78.773999999999987</v>
      </c>
      <c r="G34" s="29">
        <f t="shared" si="4"/>
        <v>96.739999999999981</v>
      </c>
      <c r="H34" s="29">
        <f t="shared" si="4"/>
        <v>107.79599999999999</v>
      </c>
      <c r="I34" s="29">
        <f t="shared" si="4"/>
        <v>114.70599999999999</v>
      </c>
      <c r="J34" s="29">
        <f t="shared" si="4"/>
        <v>110.56</v>
      </c>
      <c r="K34" s="29">
        <f t="shared" si="4"/>
        <v>118.85199999999999</v>
      </c>
      <c r="L34" s="29"/>
      <c r="M34" s="29"/>
      <c r="N34" s="29"/>
      <c r="O34" s="45"/>
      <c r="P34" s="12"/>
      <c r="R34">
        <v>28</v>
      </c>
      <c r="S34">
        <v>0.04</v>
      </c>
      <c r="T34" s="113"/>
      <c r="U34">
        <v>28</v>
      </c>
      <c r="V34">
        <v>0</v>
      </c>
      <c r="W34" s="113"/>
      <c r="X34" s="12"/>
      <c r="Y34" s="12"/>
      <c r="Z34" s="12"/>
      <c r="AA34" s="12"/>
      <c r="AB34" s="12"/>
      <c r="AC34" s="12"/>
      <c r="AD34" s="122"/>
      <c r="AE34" s="126"/>
      <c r="AF34" s="127"/>
      <c r="AG34" s="90">
        <v>7000</v>
      </c>
      <c r="AH34" s="90"/>
      <c r="AI34" s="123">
        <f t="shared" si="0"/>
        <v>19.389999999999997</v>
      </c>
      <c r="AJ34" s="123"/>
      <c r="AK34" s="12"/>
      <c r="AL34" s="12"/>
      <c r="AM34" s="12"/>
      <c r="AN34" s="12"/>
      <c r="AO34" s="12"/>
    </row>
    <row r="35" spans="1:41" ht="19.5" customHeight="1" x14ac:dyDescent="0.25">
      <c r="A35" s="12"/>
      <c r="B35" s="55">
        <v>8</v>
      </c>
      <c r="C35" s="56" t="s">
        <v>48</v>
      </c>
      <c r="D35" s="29">
        <v>0</v>
      </c>
      <c r="E35" s="29">
        <v>0</v>
      </c>
      <c r="F35" s="29">
        <v>0</v>
      </c>
      <c r="G35" s="29">
        <v>0</v>
      </c>
      <c r="H35" s="29">
        <v>0</v>
      </c>
      <c r="I35" s="29">
        <v>0</v>
      </c>
      <c r="J35" s="29">
        <v>0</v>
      </c>
      <c r="K35" s="29">
        <v>0</v>
      </c>
      <c r="L35" s="29"/>
      <c r="M35" s="29"/>
      <c r="N35" s="29"/>
      <c r="O35" s="45"/>
      <c r="P35" s="12"/>
      <c r="R35">
        <v>29</v>
      </c>
      <c r="S35">
        <v>0.04</v>
      </c>
      <c r="T35" s="113"/>
      <c r="U35">
        <v>29</v>
      </c>
      <c r="V35">
        <v>0</v>
      </c>
      <c r="W35" s="113"/>
      <c r="X35" s="12"/>
      <c r="Y35" s="12"/>
      <c r="Z35" s="12"/>
      <c r="AA35" s="12"/>
      <c r="AB35" s="12"/>
      <c r="AC35" s="12"/>
      <c r="AD35" s="122"/>
      <c r="AE35" s="128"/>
      <c r="AF35" s="129"/>
      <c r="AG35" s="90">
        <v>7250</v>
      </c>
      <c r="AH35" s="90"/>
      <c r="AI35" s="123">
        <f t="shared" si="0"/>
        <v>20.082499999999996</v>
      </c>
      <c r="AJ35" s="123"/>
      <c r="AK35" s="12"/>
      <c r="AL35" s="12"/>
      <c r="AM35" s="12"/>
      <c r="AN35" s="12"/>
      <c r="AO35" s="12"/>
    </row>
    <row r="36" spans="1:41" ht="19.5" customHeight="1" x14ac:dyDescent="0.25">
      <c r="A36" s="12"/>
      <c r="B36" s="55">
        <v>9</v>
      </c>
      <c r="C36" s="56" t="s">
        <v>49</v>
      </c>
      <c r="D36" s="29">
        <f>D34-D35</f>
        <v>29.216000000000001</v>
      </c>
      <c r="E36" s="29">
        <f t="shared" ref="E36:K36" si="5">E34-E35</f>
        <v>52.972000000000001</v>
      </c>
      <c r="F36" s="29">
        <f t="shared" si="5"/>
        <v>78.773999999999987</v>
      </c>
      <c r="G36" s="29">
        <f t="shared" si="5"/>
        <v>96.739999999999981</v>
      </c>
      <c r="H36" s="29">
        <f t="shared" si="5"/>
        <v>107.79599999999999</v>
      </c>
      <c r="I36" s="29">
        <f t="shared" si="5"/>
        <v>114.70599999999999</v>
      </c>
      <c r="J36" s="29">
        <f t="shared" si="5"/>
        <v>110.56</v>
      </c>
      <c r="K36" s="29">
        <f t="shared" si="5"/>
        <v>118.85199999999999</v>
      </c>
      <c r="L36" s="29"/>
      <c r="M36" s="29"/>
      <c r="N36" s="29"/>
      <c r="O36" s="45"/>
      <c r="P36" s="12"/>
      <c r="R36">
        <v>30</v>
      </c>
      <c r="S36">
        <v>0.05</v>
      </c>
      <c r="T36" s="113"/>
      <c r="U36">
        <v>30</v>
      </c>
      <c r="V36">
        <v>0</v>
      </c>
      <c r="W36" s="113"/>
      <c r="X36" s="12"/>
      <c r="Y36" s="12"/>
      <c r="Z36" s="12"/>
      <c r="AA36" s="12"/>
      <c r="AB36" s="12"/>
      <c r="AC36" s="12"/>
      <c r="AD36" s="122"/>
      <c r="AE36" s="128"/>
      <c r="AF36" s="129"/>
      <c r="AG36" s="90">
        <v>7500</v>
      </c>
      <c r="AH36" s="90"/>
      <c r="AI36" s="123">
        <f t="shared" si="0"/>
        <v>20.774999999999999</v>
      </c>
      <c r="AJ36" s="123"/>
      <c r="AK36" s="12"/>
      <c r="AL36" s="12"/>
      <c r="AM36" s="12"/>
      <c r="AN36" s="12"/>
      <c r="AO36" s="12"/>
    </row>
    <row r="37" spans="1:41" ht="19.5" customHeight="1" thickBot="1" x14ac:dyDescent="0.3">
      <c r="A37" s="12"/>
      <c r="B37" s="81">
        <v>10</v>
      </c>
      <c r="C37" s="57" t="s">
        <v>50</v>
      </c>
      <c r="D37" s="36"/>
      <c r="E37" s="36"/>
      <c r="F37" s="36"/>
      <c r="G37" s="36"/>
      <c r="H37" s="36"/>
      <c r="I37" s="36"/>
      <c r="J37" s="36"/>
      <c r="K37" s="36"/>
      <c r="L37" s="36"/>
      <c r="M37" s="36"/>
      <c r="N37" s="36"/>
      <c r="O37" s="46"/>
      <c r="P37" s="12"/>
      <c r="R37">
        <v>31</v>
      </c>
      <c r="S37">
        <v>0.05</v>
      </c>
      <c r="T37" s="113"/>
      <c r="U37">
        <v>31</v>
      </c>
      <c r="V37">
        <v>0</v>
      </c>
      <c r="W37" s="113"/>
      <c r="X37" s="12"/>
      <c r="Y37" s="12"/>
      <c r="Z37" s="12"/>
      <c r="AA37" s="12"/>
      <c r="AB37" s="12"/>
      <c r="AC37" s="12"/>
      <c r="AD37" s="122"/>
      <c r="AE37" s="128"/>
      <c r="AF37" s="129"/>
      <c r="AG37" s="90">
        <v>7750</v>
      </c>
      <c r="AH37" s="90"/>
      <c r="AI37" s="123">
        <f t="shared" si="0"/>
        <v>21.467499999999998</v>
      </c>
      <c r="AJ37" s="123"/>
      <c r="AK37" s="12"/>
      <c r="AL37" s="12"/>
      <c r="AM37" s="12"/>
      <c r="AN37" s="12"/>
      <c r="AO37" s="12"/>
    </row>
    <row r="38" spans="1:41" ht="19.5" customHeight="1" x14ac:dyDescent="0.25">
      <c r="A38" s="12"/>
      <c r="B38" s="12"/>
      <c r="C38" s="12"/>
      <c r="D38" s="12"/>
      <c r="E38" s="47" t="s">
        <v>51</v>
      </c>
      <c r="F38" s="49"/>
      <c r="G38" s="11" t="s">
        <v>52</v>
      </c>
      <c r="H38" s="12"/>
      <c r="I38" s="12"/>
      <c r="J38" s="12"/>
      <c r="K38" s="47" t="s">
        <v>53</v>
      </c>
      <c r="L38" s="49"/>
      <c r="M38" s="11" t="s">
        <v>52</v>
      </c>
      <c r="N38" s="12"/>
      <c r="O38" s="12"/>
      <c r="P38" s="12"/>
      <c r="R38">
        <v>32</v>
      </c>
      <c r="S38">
        <v>0.05</v>
      </c>
      <c r="T38" s="113"/>
      <c r="U38">
        <v>32</v>
      </c>
      <c r="V38">
        <v>0</v>
      </c>
      <c r="W38" s="113"/>
      <c r="X38" s="12"/>
      <c r="Y38" s="12"/>
      <c r="Z38" s="12"/>
      <c r="AA38" s="12"/>
      <c r="AB38" s="12"/>
      <c r="AC38" s="12"/>
      <c r="AD38" s="122"/>
      <c r="AE38" s="128"/>
      <c r="AF38" s="129"/>
      <c r="AG38" s="90">
        <v>8000</v>
      </c>
      <c r="AH38" s="90"/>
      <c r="AI38" s="123">
        <f t="shared" si="0"/>
        <v>22.16</v>
      </c>
      <c r="AJ38" s="123"/>
      <c r="AK38" s="12"/>
      <c r="AL38" s="12"/>
      <c r="AM38" s="12"/>
      <c r="AN38" s="12"/>
      <c r="AO38" s="12"/>
    </row>
    <row r="39" spans="1:41" ht="19.5" customHeight="1" thickBot="1" x14ac:dyDescent="0.3">
      <c r="A39" s="12"/>
      <c r="B39" s="12"/>
      <c r="C39" s="12"/>
      <c r="D39" s="12"/>
      <c r="E39" s="12"/>
      <c r="F39" s="12"/>
      <c r="G39" s="12"/>
      <c r="H39" s="12"/>
      <c r="I39" s="12"/>
      <c r="J39" s="12"/>
      <c r="K39" s="12"/>
      <c r="L39" s="12"/>
      <c r="M39" s="12"/>
      <c r="N39" s="12"/>
      <c r="O39" s="12"/>
      <c r="P39" s="12"/>
      <c r="R39">
        <v>33</v>
      </c>
      <c r="S39">
        <v>0.05</v>
      </c>
      <c r="T39" s="113"/>
      <c r="U39">
        <v>33</v>
      </c>
      <c r="V39">
        <v>0</v>
      </c>
      <c r="W39" s="113"/>
      <c r="X39" s="12"/>
      <c r="Y39" s="12"/>
      <c r="Z39" s="12"/>
      <c r="AA39" s="12"/>
      <c r="AB39" s="12"/>
      <c r="AC39" s="12"/>
      <c r="AD39" s="122"/>
      <c r="AE39" s="128"/>
      <c r="AF39" s="129"/>
      <c r="AG39" s="90">
        <v>8250</v>
      </c>
      <c r="AH39" s="90"/>
      <c r="AI39" s="123">
        <f t="shared" si="0"/>
        <v>22.852499999999999</v>
      </c>
      <c r="AJ39" s="123"/>
      <c r="AK39" s="12"/>
      <c r="AL39" s="12"/>
      <c r="AM39" s="12"/>
      <c r="AN39" s="12"/>
      <c r="AO39" s="12"/>
    </row>
    <row r="40" spans="1:41" ht="19.5" customHeight="1" x14ac:dyDescent="0.25">
      <c r="A40" s="12"/>
      <c r="B40" s="30"/>
      <c r="C40" s="31"/>
      <c r="D40" s="31"/>
      <c r="E40" s="31"/>
      <c r="F40" s="31"/>
      <c r="G40" s="31"/>
      <c r="H40" s="32" t="s">
        <v>54</v>
      </c>
      <c r="I40" s="31"/>
      <c r="J40" s="31"/>
      <c r="K40" s="31"/>
      <c r="L40" s="31"/>
      <c r="M40" s="31"/>
      <c r="N40" s="31"/>
      <c r="O40" s="33"/>
      <c r="P40" s="12"/>
      <c r="R40">
        <v>34</v>
      </c>
      <c r="S40">
        <v>0.05</v>
      </c>
      <c r="T40" s="113"/>
      <c r="U40">
        <v>34</v>
      </c>
      <c r="V40">
        <v>0</v>
      </c>
      <c r="W40" s="113"/>
      <c r="X40" s="12"/>
      <c r="Y40" s="12"/>
      <c r="Z40" s="12"/>
      <c r="AA40" s="12"/>
      <c r="AB40" s="12"/>
      <c r="AC40" s="12"/>
      <c r="AD40" s="122"/>
      <c r="AE40" s="128"/>
      <c r="AF40" s="129"/>
      <c r="AG40" s="90">
        <v>8500</v>
      </c>
      <c r="AH40" s="90"/>
      <c r="AI40" s="123">
        <f t="shared" si="0"/>
        <v>23.544999999999998</v>
      </c>
      <c r="AJ40" s="123"/>
      <c r="AK40" s="12"/>
      <c r="AL40" s="12"/>
      <c r="AM40" s="12"/>
      <c r="AN40" s="12"/>
      <c r="AO40" s="12"/>
    </row>
    <row r="41" spans="1:41" ht="19.5" customHeight="1" x14ac:dyDescent="0.25">
      <c r="A41" s="12"/>
      <c r="B41" s="53">
        <v>1</v>
      </c>
      <c r="C41" s="54" t="s">
        <v>2</v>
      </c>
      <c r="D41" s="54">
        <v>1</v>
      </c>
      <c r="E41" s="54">
        <v>2</v>
      </c>
      <c r="F41" s="54">
        <v>3</v>
      </c>
      <c r="G41" s="54">
        <v>4</v>
      </c>
      <c r="H41" s="54">
        <v>5</v>
      </c>
      <c r="I41" s="54">
        <v>6</v>
      </c>
      <c r="J41" s="54">
        <v>7</v>
      </c>
      <c r="K41" s="54">
        <v>8</v>
      </c>
      <c r="L41" s="54">
        <v>9</v>
      </c>
      <c r="M41" s="54">
        <v>10</v>
      </c>
      <c r="N41" s="54">
        <v>11</v>
      </c>
      <c r="O41" s="58"/>
      <c r="P41" s="12"/>
      <c r="R41">
        <v>35</v>
      </c>
      <c r="S41">
        <v>0.05</v>
      </c>
      <c r="T41" s="113"/>
      <c r="U41">
        <v>35</v>
      </c>
      <c r="V41">
        <v>0</v>
      </c>
      <c r="W41" s="113"/>
      <c r="X41" s="12"/>
      <c r="Y41" s="12"/>
      <c r="Z41" s="12"/>
      <c r="AA41" s="12"/>
      <c r="AB41" s="12"/>
      <c r="AC41" s="12"/>
      <c r="AD41" s="122"/>
      <c r="AE41" s="130"/>
      <c r="AF41" s="131"/>
      <c r="AG41" s="90">
        <v>8750</v>
      </c>
      <c r="AH41" s="90"/>
      <c r="AI41" s="123">
        <f t="shared" si="0"/>
        <v>24.237499999999997</v>
      </c>
      <c r="AJ41" s="123"/>
      <c r="AK41" s="12"/>
      <c r="AL41" s="12"/>
      <c r="AM41" s="12"/>
      <c r="AN41" s="12"/>
      <c r="AO41" s="12"/>
    </row>
    <row r="42" spans="1:41" ht="19.5" customHeight="1" x14ac:dyDescent="0.25">
      <c r="A42" s="12"/>
      <c r="B42" s="55">
        <v>2</v>
      </c>
      <c r="C42" s="56" t="s">
        <v>42</v>
      </c>
      <c r="D42" s="29">
        <v>25</v>
      </c>
      <c r="E42" s="29">
        <v>25</v>
      </c>
      <c r="F42" s="29">
        <v>25</v>
      </c>
      <c r="G42" s="29">
        <v>25</v>
      </c>
      <c r="H42" s="29">
        <v>25</v>
      </c>
      <c r="I42" s="29">
        <v>25</v>
      </c>
      <c r="J42" s="29">
        <v>25</v>
      </c>
      <c r="K42" s="29">
        <v>25</v>
      </c>
      <c r="L42" s="29">
        <v>25</v>
      </c>
      <c r="M42" s="29">
        <v>25</v>
      </c>
      <c r="N42" s="29">
        <v>25</v>
      </c>
      <c r="O42" s="45"/>
      <c r="P42" s="12"/>
      <c r="R42">
        <v>36</v>
      </c>
      <c r="S42">
        <v>0.06</v>
      </c>
      <c r="T42" s="113"/>
      <c r="U42">
        <v>36</v>
      </c>
      <c r="V42">
        <v>0</v>
      </c>
      <c r="W42" s="113"/>
      <c r="X42" s="12"/>
      <c r="Y42" s="12"/>
      <c r="Z42" s="12"/>
      <c r="AA42" s="12"/>
      <c r="AB42" s="12"/>
      <c r="AC42" s="12"/>
      <c r="AD42" s="122"/>
      <c r="AE42" s="97" t="s">
        <v>92</v>
      </c>
      <c r="AF42" s="98"/>
      <c r="AG42" s="90">
        <v>9000</v>
      </c>
      <c r="AH42" s="90"/>
      <c r="AI42" s="123">
        <f t="shared" si="0"/>
        <v>24.93</v>
      </c>
      <c r="AJ42" s="123"/>
      <c r="AK42" s="12"/>
      <c r="AL42" s="12"/>
      <c r="AM42" s="12"/>
      <c r="AN42" s="12"/>
      <c r="AO42" s="12"/>
    </row>
    <row r="43" spans="1:41" ht="19.5" customHeight="1" thickBot="1" x14ac:dyDescent="0.3">
      <c r="A43" s="12"/>
      <c r="B43" s="55">
        <v>3</v>
      </c>
      <c r="C43" s="56" t="s">
        <v>43</v>
      </c>
      <c r="D43" s="80">
        <v>1.5</v>
      </c>
      <c r="E43" s="36">
        <f>D43+$D$21</f>
        <v>3</v>
      </c>
      <c r="F43" s="36">
        <f t="shared" ref="F43:M43" si="6">E43+$D$21</f>
        <v>4.5</v>
      </c>
      <c r="G43" s="36">
        <f t="shared" si="6"/>
        <v>6</v>
      </c>
      <c r="H43" s="36">
        <f t="shared" si="6"/>
        <v>7.5</v>
      </c>
      <c r="I43" s="36">
        <f t="shared" si="6"/>
        <v>9</v>
      </c>
      <c r="J43" s="36">
        <f t="shared" si="6"/>
        <v>10.5</v>
      </c>
      <c r="K43" s="36">
        <f t="shared" si="6"/>
        <v>12</v>
      </c>
      <c r="L43" s="36">
        <f t="shared" si="6"/>
        <v>13.5</v>
      </c>
      <c r="M43" s="36">
        <f t="shared" si="6"/>
        <v>15</v>
      </c>
      <c r="N43" s="29"/>
      <c r="O43" s="45"/>
      <c r="P43" s="12"/>
      <c r="R43">
        <v>37</v>
      </c>
      <c r="S43">
        <v>0.06</v>
      </c>
      <c r="T43" s="113"/>
      <c r="U43">
        <v>37</v>
      </c>
      <c r="V43">
        <v>0</v>
      </c>
      <c r="W43" s="113"/>
      <c r="X43" s="12"/>
      <c r="Y43" s="12"/>
      <c r="Z43" s="12"/>
      <c r="AA43" s="12"/>
      <c r="AB43" s="12"/>
      <c r="AC43" s="12"/>
      <c r="AD43" s="122"/>
      <c r="AE43" s="89"/>
      <c r="AF43" s="89"/>
      <c r="AG43" s="90">
        <v>9250</v>
      </c>
      <c r="AH43" s="90"/>
      <c r="AI43" s="123">
        <f t="shared" si="0"/>
        <v>25.622499999999999</v>
      </c>
      <c r="AJ43" s="123"/>
      <c r="AK43" s="12"/>
      <c r="AL43" s="12"/>
      <c r="AM43" s="12"/>
      <c r="AN43" s="12"/>
      <c r="AO43" s="12"/>
    </row>
    <row r="44" spans="1:41" ht="19.5" customHeight="1" x14ac:dyDescent="0.25">
      <c r="A44" s="12"/>
      <c r="B44" s="55">
        <v>4</v>
      </c>
      <c r="C44" s="56" t="s">
        <v>44</v>
      </c>
      <c r="D44" s="29">
        <v>1</v>
      </c>
      <c r="E44" s="29">
        <v>3</v>
      </c>
      <c r="F44" s="29">
        <v>3</v>
      </c>
      <c r="G44" s="29">
        <v>3</v>
      </c>
      <c r="H44" s="29">
        <v>3</v>
      </c>
      <c r="I44" s="29">
        <v>4</v>
      </c>
      <c r="J44" s="29">
        <v>4</v>
      </c>
      <c r="K44" s="29">
        <v>4</v>
      </c>
      <c r="L44" s="29">
        <v>4</v>
      </c>
      <c r="M44" s="29">
        <v>4</v>
      </c>
      <c r="N44" s="29"/>
      <c r="O44" s="45"/>
      <c r="P44" s="12"/>
      <c r="R44">
        <v>38</v>
      </c>
      <c r="S44">
        <v>0.06</v>
      </c>
      <c r="T44" s="113"/>
      <c r="U44">
        <v>38</v>
      </c>
      <c r="V44">
        <v>0</v>
      </c>
      <c r="W44" s="113"/>
      <c r="X44" s="12"/>
      <c r="Y44" s="12"/>
      <c r="Z44" s="12"/>
      <c r="AA44" s="12"/>
      <c r="AB44" s="12"/>
      <c r="AC44" s="12"/>
      <c r="AD44" s="122"/>
      <c r="AE44" s="89"/>
      <c r="AF44" s="89"/>
      <c r="AG44" s="90">
        <v>9500</v>
      </c>
      <c r="AH44" s="90"/>
      <c r="AI44" s="123">
        <f t="shared" si="0"/>
        <v>26.314999999999998</v>
      </c>
      <c r="AJ44" s="123"/>
      <c r="AK44" s="12"/>
      <c r="AL44" s="12"/>
      <c r="AM44" s="12"/>
      <c r="AN44" s="12"/>
      <c r="AO44" s="12"/>
    </row>
    <row r="45" spans="1:41" ht="19.5" customHeight="1" x14ac:dyDescent="0.25">
      <c r="A45" s="12"/>
      <c r="B45" s="55">
        <v>5</v>
      </c>
      <c r="C45" s="56" t="s">
        <v>45</v>
      </c>
      <c r="D45" s="29">
        <v>82</v>
      </c>
      <c r="E45" s="29">
        <v>54</v>
      </c>
      <c r="F45" s="29">
        <v>75</v>
      </c>
      <c r="G45" s="29">
        <v>85</v>
      </c>
      <c r="H45" s="29">
        <v>92</v>
      </c>
      <c r="I45" s="29">
        <v>44</v>
      </c>
      <c r="J45" s="29">
        <v>49.5</v>
      </c>
      <c r="K45" s="29">
        <v>50</v>
      </c>
      <c r="L45" s="29">
        <v>52</v>
      </c>
      <c r="M45" s="29">
        <v>51</v>
      </c>
      <c r="N45" s="29"/>
      <c r="O45" s="45"/>
      <c r="P45" s="12"/>
      <c r="R45">
        <v>39</v>
      </c>
      <c r="S45">
        <v>0.06</v>
      </c>
      <c r="T45" s="113"/>
      <c r="U45">
        <v>39</v>
      </c>
      <c r="V45">
        <v>0</v>
      </c>
      <c r="W45" s="113"/>
      <c r="X45" s="12"/>
      <c r="Y45" s="12"/>
      <c r="Z45" s="12"/>
      <c r="AA45" s="12"/>
      <c r="AB45" s="12"/>
      <c r="AC45" s="12"/>
      <c r="AD45" s="122"/>
      <c r="AE45" s="89"/>
      <c r="AF45" s="89"/>
      <c r="AG45" s="90">
        <v>9750</v>
      </c>
      <c r="AH45" s="90"/>
      <c r="AI45" s="123">
        <f t="shared" si="0"/>
        <v>27.007499999999997</v>
      </c>
      <c r="AJ45" s="123"/>
      <c r="AK45" s="12"/>
      <c r="AL45" s="12"/>
      <c r="AM45" s="12"/>
      <c r="AN45" s="12"/>
      <c r="AO45" s="12"/>
    </row>
    <row r="46" spans="1:41" ht="19.5" customHeight="1" x14ac:dyDescent="0.25">
      <c r="A46" s="12"/>
      <c r="B46" s="55">
        <v>6</v>
      </c>
      <c r="C46" s="56" t="s">
        <v>46</v>
      </c>
      <c r="D46" s="29">
        <f>D45/100</f>
        <v>0.82</v>
      </c>
      <c r="E46" s="29">
        <f t="shared" ref="E46:M46" si="7">E45/100</f>
        <v>0.54</v>
      </c>
      <c r="F46" s="29">
        <f t="shared" si="7"/>
        <v>0.75</v>
      </c>
      <c r="G46" s="29">
        <f t="shared" si="7"/>
        <v>0.85</v>
      </c>
      <c r="H46" s="29">
        <f t="shared" si="7"/>
        <v>0.92</v>
      </c>
      <c r="I46" s="29">
        <f t="shared" si="7"/>
        <v>0.44</v>
      </c>
      <c r="J46" s="29">
        <f t="shared" si="7"/>
        <v>0.495</v>
      </c>
      <c r="K46" s="29">
        <f t="shared" si="7"/>
        <v>0.5</v>
      </c>
      <c r="L46" s="29">
        <f t="shared" si="7"/>
        <v>0.52</v>
      </c>
      <c r="M46" s="29">
        <f t="shared" si="7"/>
        <v>0.51</v>
      </c>
      <c r="N46" s="29"/>
      <c r="O46" s="45"/>
      <c r="P46" s="12"/>
      <c r="R46">
        <v>40</v>
      </c>
      <c r="S46">
        <v>0.06</v>
      </c>
      <c r="T46" s="113"/>
      <c r="U46">
        <v>40</v>
      </c>
      <c r="V46">
        <v>0</v>
      </c>
      <c r="W46" s="113"/>
      <c r="X46" s="12"/>
      <c r="Y46" s="12"/>
      <c r="Z46" s="12"/>
      <c r="AA46" s="12"/>
      <c r="AB46" s="12"/>
      <c r="AC46" s="12"/>
      <c r="AD46" s="122"/>
      <c r="AE46" s="89"/>
      <c r="AF46" s="89"/>
      <c r="AG46" s="90">
        <v>10000</v>
      </c>
      <c r="AH46" s="90"/>
      <c r="AI46" s="123">
        <f>2*AB$16*AG46/60</f>
        <v>27.699999999999996</v>
      </c>
      <c r="AJ46" s="123"/>
      <c r="AK46" s="12"/>
      <c r="AL46" s="12"/>
      <c r="AM46" s="12"/>
      <c r="AN46" s="12"/>
      <c r="AO46" s="12"/>
    </row>
    <row r="47" spans="1:41" ht="19.5" customHeight="1" x14ac:dyDescent="0.25">
      <c r="A47" s="12"/>
      <c r="B47" s="55">
        <v>7</v>
      </c>
      <c r="C47" s="76" t="s">
        <v>55</v>
      </c>
      <c r="D47" s="29">
        <f>D46*D25</f>
        <v>15.989999999999998</v>
      </c>
      <c r="E47" s="29">
        <f>E46*$F$25</f>
        <v>40.5</v>
      </c>
      <c r="F47" s="29">
        <f>F46*$F$25</f>
        <v>56.25</v>
      </c>
      <c r="G47" s="29">
        <f>G46*$F$25</f>
        <v>63.75</v>
      </c>
      <c r="H47" s="29">
        <f>H46*$F$25</f>
        <v>69</v>
      </c>
      <c r="I47" s="29">
        <f>I46*$G$25</f>
        <v>65.34</v>
      </c>
      <c r="J47" s="29">
        <f>J46*$G$25</f>
        <v>73.507499999999993</v>
      </c>
      <c r="K47" s="29">
        <f>K46*$G$25</f>
        <v>74.25</v>
      </c>
      <c r="L47" s="29">
        <f>L46*$G$25</f>
        <v>77.22</v>
      </c>
      <c r="M47" s="29">
        <f>M46*$G$25</f>
        <v>75.734999999999999</v>
      </c>
      <c r="N47" s="29"/>
      <c r="O47" s="45"/>
      <c r="P47" s="12"/>
      <c r="R47">
        <v>41</v>
      </c>
      <c r="S47">
        <v>0.06</v>
      </c>
      <c r="T47" s="113"/>
      <c r="U47">
        <v>41</v>
      </c>
      <c r="V47">
        <v>0</v>
      </c>
      <c r="W47" s="113"/>
      <c r="X47" s="12"/>
      <c r="Y47" s="12"/>
      <c r="Z47" s="12"/>
      <c r="AA47" s="12"/>
      <c r="AB47" s="12"/>
      <c r="AC47" s="12"/>
      <c r="AD47" s="122"/>
      <c r="AE47" s="12"/>
      <c r="AF47" s="12"/>
      <c r="AG47" s="12"/>
      <c r="AH47" s="12"/>
      <c r="AI47" s="12"/>
      <c r="AJ47" s="12"/>
      <c r="AK47" s="12"/>
      <c r="AL47" s="12"/>
      <c r="AM47" s="12"/>
      <c r="AN47" s="12"/>
      <c r="AO47" s="12"/>
    </row>
    <row r="48" spans="1:41" ht="19.5" customHeight="1" x14ac:dyDescent="0.25">
      <c r="A48" s="12"/>
      <c r="B48" s="55">
        <v>8</v>
      </c>
      <c r="C48" s="56" t="s">
        <v>48</v>
      </c>
      <c r="D48" s="29">
        <v>0</v>
      </c>
      <c r="E48" s="29">
        <v>0</v>
      </c>
      <c r="F48" s="29">
        <v>0</v>
      </c>
      <c r="G48" s="29">
        <v>0</v>
      </c>
      <c r="H48" s="29">
        <v>0</v>
      </c>
      <c r="I48" s="29">
        <v>0</v>
      </c>
      <c r="J48" s="29">
        <v>0</v>
      </c>
      <c r="K48" s="29">
        <v>0</v>
      </c>
      <c r="L48" s="29">
        <v>0</v>
      </c>
      <c r="M48" s="29">
        <v>0</v>
      </c>
      <c r="N48" s="29"/>
      <c r="O48" s="45"/>
      <c r="P48" s="12"/>
      <c r="R48">
        <v>42</v>
      </c>
      <c r="S48">
        <v>7.0000000000000007E-2</v>
      </c>
      <c r="T48" s="113"/>
      <c r="U48">
        <v>42</v>
      </c>
      <c r="V48">
        <v>0</v>
      </c>
      <c r="W48" s="113"/>
      <c r="X48" s="12"/>
      <c r="Y48" s="12"/>
      <c r="Z48" s="12"/>
      <c r="AA48" s="12"/>
      <c r="AB48" s="12"/>
      <c r="AC48" s="12"/>
      <c r="AD48" s="122"/>
      <c r="AE48" s="12"/>
      <c r="AF48" s="12"/>
      <c r="AG48" s="12"/>
      <c r="AH48" s="12"/>
      <c r="AI48" s="12"/>
      <c r="AJ48" s="12"/>
      <c r="AK48" s="12"/>
      <c r="AL48" s="12"/>
      <c r="AM48" s="12"/>
      <c r="AN48" s="12"/>
      <c r="AO48" s="12"/>
    </row>
    <row r="49" spans="1:41" ht="19.5" customHeight="1" x14ac:dyDescent="0.25">
      <c r="A49" s="12"/>
      <c r="B49" s="55">
        <v>9</v>
      </c>
      <c r="C49" s="56" t="s">
        <v>49</v>
      </c>
      <c r="D49" s="29">
        <f>D47-D48</f>
        <v>15.989999999999998</v>
      </c>
      <c r="E49" s="29">
        <f t="shared" ref="E49:M49" si="8">E47-E48</f>
        <v>40.5</v>
      </c>
      <c r="F49" s="29">
        <f t="shared" si="8"/>
        <v>56.25</v>
      </c>
      <c r="G49" s="29">
        <f t="shared" si="8"/>
        <v>63.75</v>
      </c>
      <c r="H49" s="29">
        <f t="shared" si="8"/>
        <v>69</v>
      </c>
      <c r="I49" s="29">
        <f t="shared" si="8"/>
        <v>65.34</v>
      </c>
      <c r="J49" s="29">
        <f t="shared" si="8"/>
        <v>73.507499999999993</v>
      </c>
      <c r="K49" s="29">
        <f t="shared" si="8"/>
        <v>74.25</v>
      </c>
      <c r="L49" s="29">
        <f t="shared" si="8"/>
        <v>77.22</v>
      </c>
      <c r="M49" s="29">
        <f t="shared" si="8"/>
        <v>75.734999999999999</v>
      </c>
      <c r="N49" s="29"/>
      <c r="O49" s="45"/>
      <c r="P49" s="12"/>
      <c r="R49">
        <v>43</v>
      </c>
      <c r="S49">
        <v>7.0000000000000007E-2</v>
      </c>
      <c r="T49" s="113"/>
      <c r="U49">
        <v>43</v>
      </c>
      <c r="V49">
        <v>0</v>
      </c>
      <c r="W49" s="113"/>
      <c r="X49" s="12"/>
      <c r="Y49" s="12"/>
      <c r="Z49" s="12"/>
      <c r="AA49" s="12"/>
      <c r="AB49" s="12"/>
      <c r="AC49" s="12"/>
      <c r="AD49" s="122"/>
      <c r="AE49" s="12"/>
      <c r="AF49" s="12"/>
      <c r="AG49" s="12"/>
      <c r="AH49" s="12"/>
      <c r="AI49" s="12"/>
      <c r="AJ49" s="12"/>
      <c r="AK49" s="12"/>
      <c r="AL49" s="12"/>
      <c r="AM49" s="12"/>
      <c r="AN49" s="12"/>
      <c r="AO49" s="12"/>
    </row>
    <row r="50" spans="1:41" ht="19.5" customHeight="1" thickBot="1" x14ac:dyDescent="0.3">
      <c r="A50" s="12"/>
      <c r="B50" s="81">
        <v>10</v>
      </c>
      <c r="C50" s="57" t="s">
        <v>50</v>
      </c>
      <c r="D50" s="36"/>
      <c r="E50" s="36"/>
      <c r="F50" s="36"/>
      <c r="G50" s="36"/>
      <c r="H50" s="36"/>
      <c r="I50" s="36"/>
      <c r="J50" s="36"/>
      <c r="K50" s="36"/>
      <c r="L50" s="36"/>
      <c r="M50" s="36"/>
      <c r="N50" s="36"/>
      <c r="O50" s="46"/>
      <c r="P50" s="12"/>
      <c r="R50">
        <v>44</v>
      </c>
      <c r="S50">
        <v>7.0000000000000007E-2</v>
      </c>
      <c r="T50" s="113"/>
      <c r="U50">
        <v>44</v>
      </c>
      <c r="V50">
        <v>0</v>
      </c>
      <c r="W50" s="113"/>
      <c r="X50" s="12"/>
      <c r="Y50" s="12"/>
      <c r="Z50" s="12"/>
      <c r="AA50" s="12"/>
      <c r="AB50" s="12"/>
      <c r="AC50" s="12"/>
      <c r="AD50" s="122"/>
      <c r="AE50" s="12"/>
      <c r="AF50" s="12"/>
      <c r="AG50" s="12"/>
      <c r="AH50" s="12"/>
      <c r="AI50" s="12"/>
      <c r="AJ50" s="12"/>
      <c r="AK50" s="12"/>
      <c r="AL50" s="12"/>
      <c r="AM50" s="12"/>
      <c r="AN50" s="12"/>
      <c r="AO50" s="12"/>
    </row>
    <row r="51" spans="1:41" ht="19.5" customHeight="1" x14ac:dyDescent="0.25">
      <c r="A51" s="12"/>
      <c r="B51" s="12"/>
      <c r="C51" s="12"/>
      <c r="D51" s="12"/>
      <c r="E51" s="47" t="s">
        <v>51</v>
      </c>
      <c r="F51" s="49"/>
      <c r="G51" s="11" t="s">
        <v>52</v>
      </c>
      <c r="H51" s="12"/>
      <c r="I51" s="12"/>
      <c r="J51" s="12"/>
      <c r="K51" s="47" t="s">
        <v>53</v>
      </c>
      <c r="L51" s="49"/>
      <c r="M51" s="11" t="s">
        <v>52</v>
      </c>
      <c r="N51" s="12"/>
      <c r="O51" s="12"/>
      <c r="P51" s="12"/>
      <c r="R51">
        <v>45</v>
      </c>
      <c r="S51">
        <v>7.0000000000000007E-2</v>
      </c>
      <c r="T51" s="113"/>
      <c r="U51">
        <v>45</v>
      </c>
      <c r="V51">
        <v>0</v>
      </c>
      <c r="W51" s="113"/>
      <c r="X51" s="12"/>
      <c r="Y51" s="12"/>
      <c r="Z51" s="12"/>
      <c r="AA51" s="12"/>
      <c r="AB51" s="12"/>
      <c r="AC51" s="12"/>
      <c r="AD51" s="122"/>
      <c r="AE51" s="12"/>
      <c r="AF51" s="12"/>
      <c r="AG51" s="12"/>
      <c r="AH51" s="12"/>
      <c r="AI51" s="12"/>
      <c r="AJ51" s="12"/>
      <c r="AK51" s="12"/>
      <c r="AL51" s="12"/>
      <c r="AM51" s="12"/>
      <c r="AN51" s="12"/>
      <c r="AO51" s="12"/>
    </row>
    <row r="52" spans="1:41" ht="19.5" customHeight="1" x14ac:dyDescent="0.25">
      <c r="A52" s="12"/>
      <c r="B52" s="12"/>
      <c r="C52" s="12"/>
      <c r="D52" s="12"/>
      <c r="E52" s="12"/>
      <c r="F52" s="12"/>
      <c r="G52" s="12"/>
      <c r="H52" s="12"/>
      <c r="I52" s="12"/>
      <c r="J52" s="12"/>
      <c r="K52" s="12"/>
      <c r="L52" s="12"/>
      <c r="M52" s="12"/>
      <c r="N52" s="12"/>
      <c r="O52" s="12"/>
      <c r="P52" s="12"/>
      <c r="R52">
        <v>46</v>
      </c>
      <c r="S52">
        <v>7.0000000000000007E-2</v>
      </c>
      <c r="T52" s="113"/>
      <c r="U52">
        <v>46</v>
      </c>
      <c r="V52">
        <v>0</v>
      </c>
      <c r="W52" s="113"/>
      <c r="X52" s="12"/>
      <c r="Y52" s="12"/>
      <c r="Z52" s="12"/>
      <c r="AA52" s="12"/>
      <c r="AB52" s="12"/>
      <c r="AC52" s="12"/>
      <c r="AD52" s="122"/>
      <c r="AE52" s="12"/>
      <c r="AF52" s="12"/>
      <c r="AG52" s="12"/>
      <c r="AH52" s="12"/>
      <c r="AI52" s="12"/>
      <c r="AJ52" s="12"/>
      <c r="AK52" s="12"/>
      <c r="AL52" s="12"/>
      <c r="AM52" s="12"/>
      <c r="AN52" s="12"/>
      <c r="AO52" s="12"/>
    </row>
    <row r="53" spans="1:41" ht="19.5" customHeight="1" x14ac:dyDescent="0.25">
      <c r="A53" s="12"/>
      <c r="B53" s="12"/>
      <c r="C53" s="12"/>
      <c r="D53" s="11"/>
      <c r="E53" s="48" t="s">
        <v>56</v>
      </c>
      <c r="F53" s="49"/>
      <c r="G53" s="11"/>
      <c r="H53" s="11"/>
      <c r="I53" s="11"/>
      <c r="J53" s="48" t="s">
        <v>57</v>
      </c>
      <c r="K53" s="49"/>
      <c r="L53" s="11"/>
      <c r="M53" s="11"/>
      <c r="N53" s="11"/>
      <c r="O53" s="11"/>
      <c r="P53" s="12"/>
      <c r="R53">
        <v>47</v>
      </c>
      <c r="S53">
        <v>7.0000000000000007E-2</v>
      </c>
      <c r="T53" s="113"/>
      <c r="U53">
        <v>47</v>
      </c>
      <c r="V53">
        <v>0</v>
      </c>
      <c r="W53" s="113"/>
      <c r="X53" s="12"/>
      <c r="Y53" s="12"/>
      <c r="Z53" s="12"/>
      <c r="AA53" s="12"/>
      <c r="AB53" s="12"/>
      <c r="AC53" s="12"/>
      <c r="AD53" s="122"/>
      <c r="AE53" s="12"/>
      <c r="AF53" s="12"/>
      <c r="AG53" s="12"/>
      <c r="AH53" s="12"/>
      <c r="AI53" s="12"/>
      <c r="AJ53" s="12"/>
      <c r="AK53" s="12"/>
      <c r="AL53" s="12"/>
      <c r="AM53" s="12"/>
      <c r="AN53" s="12"/>
      <c r="AO53" s="12"/>
    </row>
    <row r="54" spans="1:41" ht="19.5" customHeight="1" x14ac:dyDescent="0.25">
      <c r="A54" s="12"/>
      <c r="B54" s="12"/>
      <c r="C54" s="12"/>
      <c r="D54" s="11"/>
      <c r="E54" s="48" t="s">
        <v>58</v>
      </c>
      <c r="F54" s="49"/>
      <c r="G54" s="11"/>
      <c r="H54" s="11"/>
      <c r="I54" s="11"/>
      <c r="J54" s="48" t="s">
        <v>59</v>
      </c>
      <c r="K54" s="50"/>
      <c r="L54" s="11" t="s">
        <v>60</v>
      </c>
      <c r="M54" s="11"/>
      <c r="N54" s="11"/>
      <c r="O54" s="11"/>
      <c r="P54" s="12"/>
      <c r="R54">
        <v>48</v>
      </c>
      <c r="S54">
        <v>0.08</v>
      </c>
      <c r="T54" s="113"/>
      <c r="U54">
        <v>48</v>
      </c>
      <c r="V54">
        <v>0</v>
      </c>
      <c r="W54" s="113"/>
      <c r="X54" s="12"/>
      <c r="Y54" s="12"/>
      <c r="Z54" s="12"/>
      <c r="AA54" s="12"/>
      <c r="AB54" s="12"/>
      <c r="AC54" s="12"/>
      <c r="AD54" s="122"/>
      <c r="AE54" s="12"/>
      <c r="AF54" s="12"/>
      <c r="AG54" s="12"/>
      <c r="AH54" s="12"/>
      <c r="AI54" s="12"/>
      <c r="AJ54" s="12"/>
      <c r="AK54" s="12"/>
      <c r="AL54" s="12"/>
      <c r="AM54" s="12"/>
      <c r="AN54" s="12"/>
      <c r="AO54" s="12"/>
    </row>
    <row r="55" spans="1:41" ht="19.5" customHeight="1" x14ac:dyDescent="0.25">
      <c r="A55" s="12"/>
      <c r="B55" s="12"/>
      <c r="C55" s="12"/>
      <c r="D55" s="11"/>
      <c r="E55" s="48" t="s">
        <v>61</v>
      </c>
      <c r="F55" s="49"/>
      <c r="G55" s="11"/>
      <c r="H55" s="11"/>
      <c r="I55" s="11"/>
      <c r="J55" s="48" t="s">
        <v>62</v>
      </c>
      <c r="K55" s="49"/>
      <c r="L55" s="49"/>
      <c r="M55" s="49"/>
      <c r="N55" s="49"/>
      <c r="O55" s="11" t="s">
        <v>63</v>
      </c>
      <c r="P55" s="12"/>
      <c r="R55">
        <v>49</v>
      </c>
      <c r="S55">
        <v>0.08</v>
      </c>
      <c r="T55" s="113"/>
      <c r="U55">
        <v>49</v>
      </c>
      <c r="V55">
        <v>0</v>
      </c>
      <c r="W55" s="113"/>
      <c r="X55" s="12"/>
      <c r="Y55" s="12"/>
      <c r="Z55" s="12"/>
      <c r="AA55" s="12"/>
      <c r="AB55" s="12"/>
      <c r="AC55" s="12"/>
      <c r="AD55" s="122"/>
      <c r="AE55" s="12"/>
      <c r="AF55" s="12"/>
      <c r="AG55" s="12"/>
      <c r="AH55" s="12"/>
      <c r="AI55" s="12"/>
      <c r="AJ55" s="12"/>
      <c r="AK55" s="12"/>
      <c r="AL55" s="12"/>
      <c r="AM55" s="12"/>
      <c r="AN55" s="12"/>
      <c r="AO55" s="12"/>
    </row>
    <row r="56" spans="1:41" x14ac:dyDescent="0.25">
      <c r="A56" s="12"/>
      <c r="B56" s="12"/>
      <c r="C56" s="12"/>
      <c r="D56" s="12"/>
      <c r="E56" s="12"/>
      <c r="F56" s="12"/>
      <c r="G56" s="12"/>
      <c r="H56" s="12"/>
      <c r="I56" s="12"/>
      <c r="J56" s="12"/>
      <c r="K56" s="12"/>
      <c r="L56" s="12"/>
      <c r="M56" s="12"/>
      <c r="N56" s="12"/>
      <c r="O56" s="12"/>
      <c r="P56" s="12"/>
      <c r="R56">
        <v>50</v>
      </c>
      <c r="S56">
        <v>0.08</v>
      </c>
      <c r="T56" s="113"/>
      <c r="U56">
        <v>50</v>
      </c>
      <c r="V56">
        <v>0</v>
      </c>
      <c r="W56" s="113"/>
      <c r="X56" s="12"/>
      <c r="Y56" s="12"/>
      <c r="Z56" s="12"/>
      <c r="AA56" s="12"/>
      <c r="AB56" s="12"/>
      <c r="AC56" s="12"/>
      <c r="AD56" s="122"/>
      <c r="AE56" s="12"/>
      <c r="AF56" s="12"/>
      <c r="AG56" s="12"/>
      <c r="AH56" s="12"/>
      <c r="AI56" s="12"/>
      <c r="AJ56" s="12"/>
      <c r="AK56" s="12"/>
      <c r="AL56" s="12"/>
      <c r="AM56" s="12"/>
      <c r="AN56" s="12"/>
      <c r="AO56" s="12"/>
    </row>
    <row r="57" spans="1:41" x14ac:dyDescent="0.25">
      <c r="A57" s="12"/>
      <c r="B57" s="12"/>
      <c r="C57" s="12"/>
      <c r="D57" s="12"/>
      <c r="E57" s="12"/>
      <c r="F57" s="12"/>
      <c r="G57" s="12"/>
      <c r="H57" s="12"/>
      <c r="I57" s="12"/>
      <c r="J57" s="12"/>
      <c r="K57" s="12"/>
      <c r="L57" s="12"/>
      <c r="M57" s="12"/>
      <c r="N57" s="12"/>
      <c r="O57" s="12"/>
      <c r="P57" s="12"/>
      <c r="R57">
        <v>51</v>
      </c>
      <c r="S57">
        <v>0.08</v>
      </c>
      <c r="T57" s="113"/>
      <c r="U57">
        <v>51</v>
      </c>
      <c r="V57">
        <v>0</v>
      </c>
      <c r="W57" s="113"/>
      <c r="X57" s="12"/>
      <c r="Y57" s="12"/>
      <c r="Z57" s="12"/>
      <c r="AA57" s="12"/>
      <c r="AB57" s="12"/>
      <c r="AC57" s="12"/>
      <c r="AD57" s="122"/>
      <c r="AE57" s="12"/>
      <c r="AF57" s="12"/>
      <c r="AG57" s="12"/>
      <c r="AH57" s="12"/>
      <c r="AI57" s="12"/>
      <c r="AJ57" s="12"/>
      <c r="AK57" s="12"/>
      <c r="AL57" s="12"/>
      <c r="AM57" s="12"/>
      <c r="AN57" s="12"/>
      <c r="AO57" s="12"/>
    </row>
    <row r="58" spans="1:41" x14ac:dyDescent="0.25">
      <c r="A58" s="12"/>
      <c r="B58" s="12"/>
      <c r="C58" s="12"/>
      <c r="D58" s="12"/>
      <c r="E58" s="12"/>
      <c r="F58" s="12"/>
      <c r="G58" s="12"/>
      <c r="H58" s="12"/>
      <c r="I58" s="12"/>
      <c r="J58" s="12"/>
      <c r="K58" s="12"/>
      <c r="L58" s="12"/>
      <c r="M58" s="12"/>
      <c r="N58" s="12"/>
      <c r="O58" s="12"/>
      <c r="P58" s="12"/>
      <c r="R58">
        <v>52</v>
      </c>
      <c r="S58">
        <v>0.08</v>
      </c>
      <c r="T58" s="113"/>
      <c r="U58">
        <v>52</v>
      </c>
      <c r="V58">
        <v>0</v>
      </c>
      <c r="W58" s="113"/>
      <c r="X58" s="12"/>
      <c r="Y58" s="12"/>
      <c r="Z58" s="12"/>
      <c r="AA58" s="12"/>
      <c r="AB58" s="12"/>
      <c r="AC58" s="12"/>
      <c r="AD58" s="122"/>
      <c r="AE58" s="12"/>
      <c r="AF58" s="12"/>
      <c r="AG58" s="12"/>
      <c r="AH58" s="12"/>
      <c r="AI58" s="12"/>
      <c r="AJ58" s="12"/>
      <c r="AK58" s="12"/>
      <c r="AL58" s="12"/>
      <c r="AM58" s="12"/>
      <c r="AN58" s="12"/>
      <c r="AO58" s="12"/>
    </row>
    <row r="59" spans="1:41" x14ac:dyDescent="0.25">
      <c r="A59" s="12"/>
      <c r="B59" s="12"/>
      <c r="C59" s="12"/>
      <c r="D59" s="12"/>
      <c r="E59" s="12"/>
      <c r="F59" s="12"/>
      <c r="G59" s="12"/>
      <c r="H59" s="12"/>
      <c r="I59" s="12"/>
      <c r="J59" s="12"/>
      <c r="K59" s="12"/>
      <c r="L59" s="12"/>
      <c r="M59" s="12"/>
      <c r="N59" s="12"/>
      <c r="O59" s="12"/>
      <c r="P59" s="12"/>
      <c r="R59">
        <v>53</v>
      </c>
      <c r="S59">
        <v>0.08</v>
      </c>
      <c r="T59" s="113"/>
      <c r="U59">
        <v>53</v>
      </c>
      <c r="V59">
        <v>0</v>
      </c>
      <c r="W59" s="113"/>
      <c r="X59" s="12"/>
      <c r="Y59" s="12"/>
      <c r="Z59" s="12"/>
      <c r="AA59" s="12"/>
      <c r="AB59" s="12"/>
      <c r="AC59" s="12"/>
      <c r="AD59" s="122"/>
      <c r="AE59" s="12"/>
      <c r="AF59" s="12"/>
      <c r="AG59" s="12"/>
      <c r="AH59" s="12"/>
      <c r="AI59" s="12"/>
      <c r="AJ59" s="12"/>
      <c r="AK59" s="12"/>
      <c r="AL59" s="12"/>
      <c r="AM59" s="12"/>
      <c r="AN59" s="12"/>
      <c r="AO59" s="12"/>
    </row>
    <row r="60" spans="1:41" x14ac:dyDescent="0.25">
      <c r="A60" s="12"/>
      <c r="B60" s="12"/>
      <c r="C60" s="12"/>
      <c r="D60" s="12"/>
      <c r="E60" s="12"/>
      <c r="F60" s="12"/>
      <c r="G60" s="12"/>
      <c r="H60" s="12"/>
      <c r="I60" s="12"/>
      <c r="J60" s="12"/>
      <c r="K60" s="12"/>
      <c r="L60" s="12"/>
      <c r="M60" s="12"/>
      <c r="N60" s="12"/>
      <c r="O60" s="12"/>
      <c r="P60" s="12"/>
      <c r="R60">
        <v>54</v>
      </c>
      <c r="S60">
        <v>0.08</v>
      </c>
      <c r="T60" s="113"/>
      <c r="U60">
        <v>54</v>
      </c>
      <c r="V60">
        <v>0</v>
      </c>
      <c r="W60" s="113"/>
      <c r="X60" s="12"/>
      <c r="Y60" s="12"/>
      <c r="Z60" s="12"/>
      <c r="AA60" s="12"/>
      <c r="AB60" s="12"/>
      <c r="AC60" s="12"/>
      <c r="AD60" s="122"/>
      <c r="AE60" s="12"/>
      <c r="AF60" s="12"/>
      <c r="AG60" s="12"/>
      <c r="AH60" s="12"/>
      <c r="AI60" s="12"/>
      <c r="AJ60" s="12"/>
      <c r="AK60" s="12"/>
      <c r="AL60" s="12"/>
      <c r="AM60" s="12"/>
      <c r="AN60" s="12"/>
      <c r="AO60" s="12"/>
    </row>
    <row r="61" spans="1:41" x14ac:dyDescent="0.25">
      <c r="R61">
        <v>55</v>
      </c>
      <c r="S61">
        <v>0.08</v>
      </c>
      <c r="T61" s="113"/>
      <c r="U61">
        <v>55</v>
      </c>
      <c r="V61">
        <v>0</v>
      </c>
      <c r="W61" s="113"/>
      <c r="X61" s="12"/>
      <c r="Y61" s="12"/>
      <c r="Z61" s="12"/>
      <c r="AA61" s="12"/>
      <c r="AB61" s="12"/>
      <c r="AC61" s="12"/>
      <c r="AD61" s="122"/>
      <c r="AE61" s="12"/>
      <c r="AF61" s="12"/>
      <c r="AG61" s="12"/>
      <c r="AH61" s="12"/>
      <c r="AI61" s="12"/>
      <c r="AJ61" s="12"/>
      <c r="AK61" s="12"/>
      <c r="AL61" s="12"/>
      <c r="AM61" s="12"/>
      <c r="AN61" s="12"/>
      <c r="AO61" s="12"/>
    </row>
    <row r="62" spans="1:41" x14ac:dyDescent="0.25">
      <c r="R62">
        <v>56</v>
      </c>
      <c r="S62">
        <v>0.08</v>
      </c>
      <c r="T62" s="113"/>
      <c r="U62">
        <v>56</v>
      </c>
      <c r="V62">
        <v>0</v>
      </c>
      <c r="W62" s="113"/>
      <c r="X62" s="12"/>
      <c r="Y62" s="12"/>
      <c r="Z62" s="12"/>
      <c r="AA62" s="12"/>
      <c r="AB62" s="12"/>
      <c r="AC62" s="12"/>
      <c r="AD62" s="122"/>
      <c r="AE62" s="12"/>
      <c r="AF62" s="12"/>
      <c r="AG62" s="12"/>
      <c r="AH62" s="12"/>
      <c r="AI62" s="12"/>
      <c r="AJ62" s="12"/>
      <c r="AK62" s="12"/>
      <c r="AL62" s="12"/>
      <c r="AM62" s="12"/>
      <c r="AN62" s="12"/>
      <c r="AO62" s="12"/>
    </row>
    <row r="63" spans="1:41" x14ac:dyDescent="0.25">
      <c r="R63">
        <v>57</v>
      </c>
      <c r="S63">
        <v>0.09</v>
      </c>
      <c r="T63" s="113"/>
      <c r="U63">
        <v>57</v>
      </c>
      <c r="V63">
        <v>0</v>
      </c>
      <c r="W63" s="113"/>
      <c r="X63" s="12"/>
      <c r="Y63" s="12"/>
      <c r="Z63" s="12"/>
      <c r="AA63" s="12"/>
      <c r="AB63" s="12"/>
      <c r="AC63" s="12"/>
      <c r="AD63" s="122"/>
      <c r="AE63" s="12"/>
      <c r="AF63" s="12"/>
      <c r="AG63" s="12"/>
      <c r="AH63" s="12"/>
      <c r="AI63" s="12"/>
      <c r="AJ63" s="12"/>
      <c r="AK63" s="12"/>
      <c r="AL63" s="12"/>
      <c r="AM63" s="12"/>
      <c r="AN63" s="12"/>
      <c r="AO63" s="12"/>
    </row>
    <row r="64" spans="1:41" x14ac:dyDescent="0.25">
      <c r="R64">
        <v>58</v>
      </c>
      <c r="S64">
        <v>0.09</v>
      </c>
      <c r="T64" s="113"/>
      <c r="U64">
        <v>58</v>
      </c>
      <c r="V64">
        <v>0</v>
      </c>
      <c r="W64" s="113"/>
      <c r="X64" s="12"/>
      <c r="Y64" s="12"/>
      <c r="Z64" s="12"/>
      <c r="AA64" s="12"/>
      <c r="AB64" s="12"/>
      <c r="AC64" s="12"/>
      <c r="AD64" s="122"/>
      <c r="AE64" s="12"/>
      <c r="AF64" s="12"/>
      <c r="AG64" s="12"/>
      <c r="AH64" s="12"/>
      <c r="AI64" s="12"/>
      <c r="AJ64" s="12"/>
      <c r="AK64" s="12"/>
      <c r="AL64" s="12"/>
      <c r="AM64" s="12"/>
      <c r="AN64" s="12"/>
      <c r="AO64" s="12"/>
    </row>
    <row r="65" spans="18:41" x14ac:dyDescent="0.25">
      <c r="R65">
        <v>59</v>
      </c>
      <c r="S65">
        <v>0.09</v>
      </c>
      <c r="T65" s="113"/>
      <c r="U65">
        <v>59</v>
      </c>
      <c r="V65">
        <v>0</v>
      </c>
      <c r="W65" s="113"/>
      <c r="X65" s="12"/>
      <c r="Y65" s="12"/>
      <c r="Z65" s="12"/>
      <c r="AA65" s="12"/>
      <c r="AB65" s="12"/>
      <c r="AC65" s="12"/>
      <c r="AD65" s="122"/>
      <c r="AE65" s="12"/>
      <c r="AF65" s="12"/>
      <c r="AG65" s="12"/>
      <c r="AH65" s="12"/>
      <c r="AI65" s="12"/>
      <c r="AJ65" s="12"/>
      <c r="AK65" s="12"/>
      <c r="AL65" s="12"/>
      <c r="AM65" s="12"/>
      <c r="AN65" s="12"/>
      <c r="AO65" s="12"/>
    </row>
    <row r="66" spans="18:41" x14ac:dyDescent="0.25">
      <c r="R66">
        <v>60</v>
      </c>
      <c r="S66">
        <v>0.09</v>
      </c>
      <c r="T66" s="113"/>
      <c r="U66">
        <v>60</v>
      </c>
      <c r="V66">
        <v>0</v>
      </c>
      <c r="W66" s="113"/>
      <c r="X66" s="12"/>
      <c r="Y66" s="12"/>
      <c r="Z66" s="12"/>
      <c r="AA66" s="12"/>
      <c r="AB66" s="12"/>
      <c r="AC66" s="12"/>
      <c r="AD66" s="122"/>
      <c r="AE66" s="12"/>
      <c r="AF66" s="12"/>
      <c r="AG66" s="12"/>
      <c r="AH66" s="12"/>
      <c r="AI66" s="12"/>
      <c r="AJ66" s="12"/>
      <c r="AK66" s="12"/>
      <c r="AL66" s="12"/>
      <c r="AM66" s="12"/>
      <c r="AN66" s="12"/>
      <c r="AO66" s="12"/>
    </row>
    <row r="67" spans="18:41" x14ac:dyDescent="0.25">
      <c r="R67">
        <v>61</v>
      </c>
      <c r="S67">
        <v>0.09</v>
      </c>
      <c r="T67" s="113"/>
      <c r="U67">
        <v>61</v>
      </c>
      <c r="V67">
        <v>0</v>
      </c>
      <c r="W67" s="113"/>
      <c r="X67" s="12"/>
      <c r="Y67" s="12"/>
      <c r="Z67" s="12"/>
      <c r="AA67" s="12"/>
      <c r="AB67" s="12"/>
      <c r="AC67" s="12"/>
      <c r="AD67" s="122"/>
      <c r="AE67" s="12"/>
      <c r="AF67" s="12"/>
      <c r="AG67" s="12"/>
      <c r="AH67" s="12"/>
      <c r="AI67" s="12"/>
      <c r="AJ67" s="12"/>
      <c r="AK67" s="12"/>
      <c r="AL67" s="12"/>
      <c r="AM67" s="12"/>
      <c r="AN67" s="12"/>
      <c r="AO67" s="12"/>
    </row>
    <row r="68" spans="18:41" x14ac:dyDescent="0.25">
      <c r="R68">
        <v>62</v>
      </c>
      <c r="S68">
        <v>0.09</v>
      </c>
      <c r="T68" s="113"/>
      <c r="U68">
        <v>62</v>
      </c>
      <c r="V68">
        <v>0</v>
      </c>
      <c r="W68" s="113"/>
      <c r="X68" s="12"/>
      <c r="Y68" s="12"/>
      <c r="Z68" s="12"/>
      <c r="AA68" s="12"/>
      <c r="AB68" s="12"/>
      <c r="AC68" s="12"/>
      <c r="AD68" s="122"/>
      <c r="AE68" s="12"/>
      <c r="AF68" s="12"/>
      <c r="AG68" s="12"/>
      <c r="AH68" s="12"/>
      <c r="AI68" s="12"/>
      <c r="AJ68" s="12"/>
      <c r="AK68" s="12"/>
      <c r="AL68" s="12"/>
      <c r="AM68" s="12"/>
      <c r="AN68" s="12"/>
      <c r="AO68" s="12"/>
    </row>
    <row r="69" spans="18:41" x14ac:dyDescent="0.25">
      <c r="R69">
        <v>63</v>
      </c>
      <c r="S69">
        <v>0.1</v>
      </c>
      <c r="T69" s="113"/>
      <c r="U69">
        <v>63</v>
      </c>
      <c r="V69">
        <v>0</v>
      </c>
      <c r="W69" s="113"/>
      <c r="X69" s="12"/>
      <c r="Y69" s="12"/>
      <c r="Z69" s="12"/>
      <c r="AA69" s="12"/>
      <c r="AB69" s="12"/>
      <c r="AC69" s="12"/>
      <c r="AD69" s="122"/>
      <c r="AE69" s="12"/>
      <c r="AF69" s="12"/>
      <c r="AG69" s="12"/>
      <c r="AH69" s="12"/>
      <c r="AI69" s="12"/>
      <c r="AJ69" s="12"/>
      <c r="AK69" s="12"/>
      <c r="AL69" s="12"/>
      <c r="AM69" s="12"/>
      <c r="AN69" s="12"/>
      <c r="AO69" s="12"/>
    </row>
    <row r="70" spans="18:41" x14ac:dyDescent="0.25">
      <c r="R70">
        <v>64</v>
      </c>
      <c r="S70">
        <v>0.1</v>
      </c>
      <c r="T70" s="113"/>
      <c r="U70">
        <v>64</v>
      </c>
      <c r="V70">
        <v>0</v>
      </c>
      <c r="W70" s="113"/>
      <c r="X70" s="12"/>
      <c r="Y70" s="12"/>
      <c r="Z70" s="12"/>
      <c r="AA70" s="12"/>
      <c r="AB70" s="12"/>
      <c r="AC70" s="12"/>
      <c r="AD70" s="122"/>
      <c r="AE70" s="12"/>
      <c r="AF70" s="12"/>
      <c r="AG70" s="12"/>
      <c r="AH70" s="12"/>
      <c r="AI70" s="12"/>
      <c r="AJ70" s="12"/>
      <c r="AK70" s="12"/>
      <c r="AL70" s="12"/>
      <c r="AM70" s="12"/>
      <c r="AN70" s="12"/>
      <c r="AO70" s="12"/>
    </row>
    <row r="71" spans="18:41" x14ac:dyDescent="0.25">
      <c r="R71">
        <v>65</v>
      </c>
      <c r="S71">
        <v>0.1</v>
      </c>
      <c r="T71" s="113"/>
      <c r="U71">
        <v>65</v>
      </c>
      <c r="V71">
        <v>0</v>
      </c>
      <c r="W71" s="113"/>
      <c r="X71" s="12"/>
      <c r="Y71" s="12"/>
      <c r="Z71" s="12"/>
      <c r="AA71" s="12"/>
      <c r="AB71" s="12"/>
      <c r="AC71" s="12"/>
      <c r="AD71" s="122"/>
      <c r="AE71" s="12"/>
      <c r="AF71" s="12"/>
      <c r="AG71" s="12"/>
      <c r="AH71" s="12"/>
      <c r="AI71" s="12"/>
      <c r="AJ71" s="12"/>
      <c r="AK71" s="12"/>
      <c r="AL71" s="12"/>
      <c r="AM71" s="12"/>
      <c r="AN71" s="12"/>
      <c r="AO71" s="12"/>
    </row>
    <row r="72" spans="18:41" x14ac:dyDescent="0.25">
      <c r="R72">
        <v>66</v>
      </c>
      <c r="S72">
        <v>0.1</v>
      </c>
      <c r="T72" s="113"/>
      <c r="U72">
        <v>66</v>
      </c>
      <c r="V72">
        <v>0</v>
      </c>
      <c r="W72" s="113"/>
      <c r="X72" s="12"/>
      <c r="Y72" s="12"/>
      <c r="Z72" s="12"/>
      <c r="AA72" s="12"/>
      <c r="AB72" s="12"/>
      <c r="AC72" s="12"/>
      <c r="AD72" s="122"/>
      <c r="AE72" s="12"/>
      <c r="AF72" s="12"/>
      <c r="AG72" s="12"/>
      <c r="AH72" s="12"/>
      <c r="AI72" s="12"/>
      <c r="AJ72" s="12"/>
      <c r="AK72" s="12"/>
      <c r="AL72" s="12"/>
      <c r="AM72" s="12"/>
      <c r="AN72" s="12"/>
      <c r="AO72" s="12"/>
    </row>
    <row r="73" spans="18:41" x14ac:dyDescent="0.25">
      <c r="R73">
        <v>67</v>
      </c>
      <c r="S73">
        <v>0.1</v>
      </c>
      <c r="T73" s="113"/>
      <c r="U73">
        <v>67</v>
      </c>
      <c r="V73">
        <v>0.01</v>
      </c>
      <c r="W73" s="113"/>
      <c r="X73" s="12"/>
      <c r="Y73" s="12"/>
      <c r="Z73" s="12"/>
      <c r="AA73" s="12"/>
      <c r="AB73" s="12"/>
      <c r="AC73" s="12"/>
      <c r="AD73" s="122"/>
      <c r="AE73" s="12"/>
      <c r="AF73" s="12"/>
      <c r="AG73" s="12"/>
      <c r="AH73" s="12"/>
      <c r="AI73" s="12"/>
      <c r="AJ73" s="12"/>
      <c r="AK73" s="12"/>
      <c r="AL73" s="12"/>
      <c r="AM73" s="12"/>
      <c r="AN73" s="12"/>
      <c r="AO73" s="12"/>
    </row>
    <row r="74" spans="18:41" x14ac:dyDescent="0.25">
      <c r="R74">
        <v>68</v>
      </c>
      <c r="S74">
        <v>0.1</v>
      </c>
      <c r="T74" s="113"/>
      <c r="U74">
        <v>68</v>
      </c>
      <c r="V74">
        <v>0.01</v>
      </c>
      <c r="W74" s="113"/>
      <c r="X74" s="12"/>
      <c r="Y74" s="12"/>
      <c r="Z74" s="12"/>
      <c r="AA74" s="12"/>
      <c r="AB74" s="12"/>
      <c r="AC74" s="12"/>
      <c r="AD74" s="122"/>
      <c r="AE74" s="12"/>
      <c r="AF74" s="12"/>
      <c r="AG74" s="12"/>
      <c r="AH74" s="12"/>
      <c r="AI74" s="12"/>
      <c r="AJ74" s="12"/>
      <c r="AK74" s="12"/>
      <c r="AL74" s="12"/>
      <c r="AM74" s="12"/>
      <c r="AN74" s="12"/>
      <c r="AO74" s="12"/>
    </row>
    <row r="75" spans="18:41" x14ac:dyDescent="0.25">
      <c r="R75">
        <v>69</v>
      </c>
      <c r="S75">
        <v>0.1</v>
      </c>
      <c r="T75" s="113"/>
      <c r="U75">
        <v>69</v>
      </c>
      <c r="V75">
        <v>0.01</v>
      </c>
      <c r="W75" s="113"/>
      <c r="X75" s="12"/>
      <c r="Y75" s="12"/>
      <c r="Z75" s="12"/>
      <c r="AA75" s="12"/>
      <c r="AB75" s="12"/>
      <c r="AC75" s="12"/>
      <c r="AD75" s="122"/>
      <c r="AE75" s="12"/>
      <c r="AF75" s="12"/>
      <c r="AG75" s="12"/>
      <c r="AH75" s="12"/>
      <c r="AI75" s="12"/>
      <c r="AJ75" s="12"/>
      <c r="AK75" s="12"/>
      <c r="AL75" s="12"/>
      <c r="AM75" s="12"/>
      <c r="AN75" s="12"/>
      <c r="AO75" s="12"/>
    </row>
    <row r="76" spans="18:41" x14ac:dyDescent="0.25">
      <c r="R76">
        <v>70</v>
      </c>
      <c r="S76">
        <v>0.1</v>
      </c>
      <c r="T76" s="113"/>
      <c r="U76">
        <v>70</v>
      </c>
      <c r="V76">
        <v>0.01</v>
      </c>
      <c r="W76" s="113"/>
      <c r="X76" s="12"/>
      <c r="Y76" s="12"/>
      <c r="Z76" s="12"/>
      <c r="AA76" s="12"/>
      <c r="AB76" s="12"/>
      <c r="AC76" s="12"/>
      <c r="AD76" s="122"/>
      <c r="AE76" s="12"/>
      <c r="AF76" s="12"/>
      <c r="AG76" s="12"/>
      <c r="AH76" s="12"/>
      <c r="AI76" s="12"/>
      <c r="AJ76" s="12"/>
      <c r="AK76" s="12"/>
      <c r="AL76" s="12"/>
      <c r="AM76" s="12"/>
      <c r="AN76" s="12"/>
      <c r="AO76" s="12"/>
    </row>
    <row r="77" spans="18:41" x14ac:dyDescent="0.25">
      <c r="R77">
        <v>71</v>
      </c>
      <c r="S77">
        <v>0.1</v>
      </c>
      <c r="T77" s="113"/>
      <c r="U77">
        <v>71</v>
      </c>
      <c r="V77">
        <v>0.01</v>
      </c>
      <c r="W77" s="113"/>
      <c r="X77" s="12"/>
      <c r="Y77" s="12"/>
      <c r="Z77" s="12"/>
      <c r="AA77" s="12"/>
      <c r="AB77" s="12"/>
      <c r="AC77" s="12"/>
      <c r="AD77" s="122"/>
      <c r="AE77" s="12"/>
      <c r="AF77" s="12"/>
      <c r="AG77" s="12"/>
      <c r="AH77" s="12"/>
      <c r="AI77" s="12"/>
      <c r="AJ77" s="12"/>
      <c r="AK77" s="12"/>
      <c r="AL77" s="12"/>
      <c r="AM77" s="12"/>
      <c r="AN77" s="12"/>
      <c r="AO77" s="12"/>
    </row>
    <row r="78" spans="18:41" x14ac:dyDescent="0.25">
      <c r="R78">
        <v>72</v>
      </c>
      <c r="S78">
        <v>0.1</v>
      </c>
      <c r="T78" s="113"/>
      <c r="U78">
        <v>72</v>
      </c>
      <c r="V78">
        <v>0.01</v>
      </c>
      <c r="W78" s="113"/>
      <c r="X78" s="12"/>
      <c r="Y78" s="12"/>
      <c r="Z78" s="12"/>
      <c r="AA78" s="12"/>
      <c r="AB78" s="12"/>
      <c r="AC78" s="12"/>
      <c r="AD78" s="122"/>
      <c r="AE78" s="12"/>
      <c r="AF78" s="12"/>
      <c r="AG78" s="12"/>
      <c r="AH78" s="12"/>
      <c r="AI78" s="12"/>
      <c r="AJ78" s="12"/>
      <c r="AK78" s="12"/>
      <c r="AL78" s="12"/>
      <c r="AM78" s="12"/>
      <c r="AN78" s="12"/>
      <c r="AO78" s="12"/>
    </row>
    <row r="79" spans="18:41" x14ac:dyDescent="0.25">
      <c r="R79">
        <v>73</v>
      </c>
      <c r="S79">
        <v>0.1</v>
      </c>
      <c r="T79" s="113"/>
      <c r="U79">
        <v>73</v>
      </c>
      <c r="V79">
        <v>0.01</v>
      </c>
      <c r="W79" s="113"/>
      <c r="X79" s="12"/>
      <c r="Y79" s="12"/>
      <c r="Z79" s="12"/>
      <c r="AA79" s="12"/>
      <c r="AB79" s="12"/>
      <c r="AC79" s="12"/>
      <c r="AD79" s="122"/>
      <c r="AE79" s="12"/>
      <c r="AF79" s="12"/>
      <c r="AG79" s="12"/>
      <c r="AH79" s="12"/>
      <c r="AI79" s="12"/>
      <c r="AJ79" s="12"/>
      <c r="AK79" s="12"/>
      <c r="AL79" s="12"/>
      <c r="AM79" s="12"/>
      <c r="AN79" s="12"/>
      <c r="AO79" s="12"/>
    </row>
    <row r="80" spans="18:41" x14ac:dyDescent="0.25">
      <c r="R80">
        <v>74</v>
      </c>
      <c r="S80">
        <v>0.1</v>
      </c>
      <c r="T80" s="113"/>
      <c r="U80">
        <v>74</v>
      </c>
      <c r="V80">
        <v>0.01</v>
      </c>
      <c r="W80" s="113"/>
      <c r="X80" s="12"/>
      <c r="Y80" s="12"/>
      <c r="Z80" s="12"/>
      <c r="AA80" s="12"/>
      <c r="AB80" s="12"/>
      <c r="AC80" s="12"/>
      <c r="AD80" s="122"/>
      <c r="AE80" s="12"/>
      <c r="AF80" s="12"/>
      <c r="AG80" s="12"/>
      <c r="AH80" s="12"/>
      <c r="AI80" s="12"/>
      <c r="AJ80" s="12"/>
      <c r="AK80" s="12"/>
      <c r="AL80" s="12"/>
      <c r="AM80" s="12"/>
      <c r="AN80" s="12"/>
      <c r="AO80" s="12"/>
    </row>
    <row r="81" spans="18:41" x14ac:dyDescent="0.25">
      <c r="R81">
        <v>75</v>
      </c>
      <c r="S81">
        <v>0.1</v>
      </c>
      <c r="T81" s="113"/>
      <c r="U81">
        <v>75</v>
      </c>
      <c r="V81">
        <v>0.01</v>
      </c>
      <c r="W81" s="113"/>
      <c r="X81" s="12"/>
      <c r="Y81" s="12"/>
      <c r="Z81" s="12"/>
      <c r="AA81" s="12"/>
      <c r="AB81" s="12"/>
      <c r="AC81" s="12"/>
      <c r="AD81" s="122"/>
      <c r="AE81" s="12"/>
      <c r="AF81" s="12"/>
      <c r="AG81" s="12"/>
      <c r="AH81" s="12"/>
      <c r="AI81" s="12"/>
      <c r="AJ81" s="12"/>
      <c r="AK81" s="12"/>
      <c r="AL81" s="12"/>
      <c r="AM81" s="12"/>
      <c r="AN81" s="12"/>
      <c r="AO81" s="12"/>
    </row>
    <row r="82" spans="18:41" x14ac:dyDescent="0.25">
      <c r="R82">
        <v>76</v>
      </c>
      <c r="S82">
        <v>0.1</v>
      </c>
      <c r="T82" s="113"/>
      <c r="U82">
        <v>76</v>
      </c>
      <c r="V82">
        <v>0.01</v>
      </c>
      <c r="W82" s="113"/>
      <c r="X82" s="12"/>
      <c r="Y82" s="12"/>
      <c r="Z82" s="12"/>
      <c r="AA82" s="12"/>
      <c r="AB82" s="12"/>
      <c r="AC82" s="12"/>
      <c r="AD82" s="122"/>
      <c r="AE82" s="12"/>
      <c r="AF82" s="12"/>
      <c r="AG82" s="12"/>
      <c r="AH82" s="12"/>
      <c r="AI82" s="12"/>
      <c r="AJ82" s="12"/>
      <c r="AK82" s="12"/>
      <c r="AL82" s="12"/>
      <c r="AM82" s="12"/>
      <c r="AN82" s="12"/>
      <c r="AO82" s="12"/>
    </row>
    <row r="83" spans="18:41" x14ac:dyDescent="0.25">
      <c r="R83">
        <v>77</v>
      </c>
      <c r="S83">
        <v>0.1</v>
      </c>
      <c r="T83" s="113"/>
      <c r="U83">
        <v>77</v>
      </c>
      <c r="V83">
        <v>0.01</v>
      </c>
      <c r="W83" s="113"/>
      <c r="X83" s="12"/>
      <c r="Y83" s="12"/>
      <c r="Z83" s="12"/>
      <c r="AA83" s="12"/>
      <c r="AB83" s="12"/>
      <c r="AC83" s="12"/>
      <c r="AD83" s="122"/>
      <c r="AE83" s="12"/>
      <c r="AF83" s="12"/>
      <c r="AG83" s="12"/>
      <c r="AH83" s="12"/>
      <c r="AI83" s="12"/>
      <c r="AJ83" s="12"/>
      <c r="AK83" s="12"/>
      <c r="AL83" s="12"/>
      <c r="AM83" s="12"/>
      <c r="AN83" s="12"/>
      <c r="AO83" s="12"/>
    </row>
    <row r="84" spans="18:41" x14ac:dyDescent="0.25">
      <c r="R84">
        <v>78</v>
      </c>
      <c r="S84">
        <v>0.1</v>
      </c>
      <c r="T84" s="113"/>
      <c r="U84">
        <v>78</v>
      </c>
      <c r="V84">
        <v>0.01</v>
      </c>
      <c r="W84" s="113"/>
      <c r="X84" s="12"/>
      <c r="Y84" s="12"/>
      <c r="Z84" s="12"/>
      <c r="AA84" s="12"/>
      <c r="AB84" s="12"/>
      <c r="AC84" s="12"/>
      <c r="AD84" s="122"/>
      <c r="AE84" s="12"/>
      <c r="AF84" s="12"/>
      <c r="AG84" s="12"/>
      <c r="AH84" s="12"/>
      <c r="AI84" s="12"/>
      <c r="AJ84" s="12"/>
      <c r="AK84" s="12"/>
      <c r="AL84" s="12"/>
      <c r="AM84" s="12"/>
      <c r="AN84" s="12"/>
      <c r="AO84" s="12"/>
    </row>
    <row r="85" spans="18:41" x14ac:dyDescent="0.25">
      <c r="R85">
        <v>79</v>
      </c>
      <c r="S85">
        <v>0.1</v>
      </c>
      <c r="T85" s="113"/>
      <c r="U85">
        <v>79</v>
      </c>
      <c r="V85">
        <v>0.01</v>
      </c>
      <c r="W85" s="113"/>
      <c r="X85" s="12"/>
      <c r="Y85" s="12"/>
      <c r="Z85" s="12"/>
      <c r="AA85" s="12"/>
      <c r="AB85" s="12"/>
      <c r="AC85" s="12"/>
      <c r="AD85" s="122"/>
      <c r="AE85" s="12"/>
      <c r="AF85" s="12"/>
      <c r="AG85" s="12"/>
      <c r="AH85" s="12"/>
      <c r="AI85" s="12"/>
      <c r="AJ85" s="12"/>
      <c r="AK85" s="12"/>
      <c r="AL85" s="12"/>
      <c r="AM85" s="12"/>
      <c r="AN85" s="12"/>
      <c r="AO85" s="12"/>
    </row>
    <row r="86" spans="18:41" x14ac:dyDescent="0.25">
      <c r="R86">
        <v>80</v>
      </c>
      <c r="S86">
        <v>0.11</v>
      </c>
      <c r="T86" s="113"/>
      <c r="U86">
        <v>80</v>
      </c>
      <c r="V86">
        <v>0.01</v>
      </c>
      <c r="W86" s="113"/>
      <c r="X86" s="12"/>
      <c r="Y86" s="12"/>
      <c r="Z86" s="12"/>
      <c r="AA86" s="12"/>
      <c r="AB86" s="12"/>
      <c r="AC86" s="12"/>
      <c r="AD86" s="122"/>
      <c r="AE86" s="12"/>
      <c r="AF86" s="12"/>
      <c r="AG86" s="12"/>
      <c r="AH86" s="12"/>
      <c r="AI86" s="12"/>
      <c r="AJ86" s="12"/>
      <c r="AK86" s="12"/>
      <c r="AL86" s="12"/>
      <c r="AM86" s="12"/>
      <c r="AN86" s="12"/>
      <c r="AO86" s="12"/>
    </row>
    <row r="87" spans="18:41" x14ac:dyDescent="0.25">
      <c r="R87">
        <v>81</v>
      </c>
      <c r="S87">
        <v>0.11</v>
      </c>
      <c r="T87" s="113"/>
      <c r="U87">
        <v>81</v>
      </c>
      <c r="V87">
        <v>0.01</v>
      </c>
      <c r="W87" s="113"/>
      <c r="X87" s="12"/>
      <c r="Y87" s="12"/>
      <c r="Z87" s="12"/>
      <c r="AA87" s="12"/>
      <c r="AB87" s="12"/>
      <c r="AC87" s="12"/>
      <c r="AD87" s="122"/>
      <c r="AE87" s="12"/>
      <c r="AF87" s="12"/>
      <c r="AG87" s="12"/>
      <c r="AH87" s="12"/>
      <c r="AI87" s="12"/>
      <c r="AJ87" s="12"/>
      <c r="AK87" s="12"/>
      <c r="AL87" s="12"/>
      <c r="AM87" s="12"/>
      <c r="AN87" s="12"/>
      <c r="AO87" s="12"/>
    </row>
    <row r="88" spans="18:41" x14ac:dyDescent="0.25">
      <c r="R88">
        <v>82</v>
      </c>
      <c r="S88">
        <v>0.11</v>
      </c>
      <c r="T88" s="113"/>
      <c r="U88">
        <v>82</v>
      </c>
      <c r="V88">
        <v>0.01</v>
      </c>
      <c r="W88" s="113"/>
      <c r="X88" s="12"/>
      <c r="Y88" s="12"/>
      <c r="Z88" s="12"/>
      <c r="AA88" s="12"/>
      <c r="AB88" s="12"/>
      <c r="AC88" s="12"/>
      <c r="AD88" s="122"/>
      <c r="AE88" s="12"/>
      <c r="AF88" s="12"/>
      <c r="AG88" s="12"/>
      <c r="AH88" s="12"/>
      <c r="AI88" s="12"/>
      <c r="AJ88" s="12"/>
      <c r="AK88" s="12"/>
      <c r="AL88" s="12"/>
      <c r="AM88" s="12"/>
      <c r="AN88" s="12"/>
      <c r="AO88" s="12"/>
    </row>
    <row r="89" spans="18:41" x14ac:dyDescent="0.25">
      <c r="R89">
        <v>83</v>
      </c>
      <c r="S89">
        <v>0.11</v>
      </c>
      <c r="T89" s="113"/>
      <c r="U89">
        <v>83</v>
      </c>
      <c r="V89">
        <v>0.01</v>
      </c>
      <c r="W89" s="113"/>
      <c r="X89" s="12"/>
      <c r="Y89" s="12"/>
      <c r="Z89" s="12"/>
      <c r="AA89" s="12"/>
      <c r="AB89" s="12"/>
      <c r="AC89" s="12"/>
      <c r="AD89" s="122"/>
      <c r="AE89" s="12"/>
      <c r="AF89" s="12"/>
      <c r="AG89" s="12"/>
      <c r="AH89" s="12"/>
      <c r="AI89" s="12"/>
      <c r="AJ89" s="12"/>
      <c r="AK89" s="12"/>
      <c r="AL89" s="12"/>
      <c r="AM89" s="12"/>
      <c r="AN89" s="12"/>
      <c r="AO89" s="12"/>
    </row>
    <row r="90" spans="18:41" x14ac:dyDescent="0.25">
      <c r="R90">
        <v>84</v>
      </c>
      <c r="S90">
        <v>0.11</v>
      </c>
      <c r="T90" s="113"/>
      <c r="U90">
        <v>84</v>
      </c>
      <c r="V90">
        <v>0.01</v>
      </c>
      <c r="W90" s="113"/>
      <c r="X90" s="12"/>
      <c r="Y90" s="12"/>
      <c r="Z90" s="12"/>
      <c r="AA90" s="12"/>
      <c r="AB90" s="12"/>
      <c r="AC90" s="12"/>
      <c r="AD90" s="122"/>
      <c r="AE90" s="12"/>
      <c r="AF90" s="12"/>
      <c r="AG90" s="12"/>
      <c r="AH90" s="12"/>
      <c r="AI90" s="12"/>
      <c r="AJ90" s="12"/>
      <c r="AK90" s="12"/>
      <c r="AL90" s="12"/>
      <c r="AM90" s="12"/>
      <c r="AN90" s="12"/>
      <c r="AO90" s="12"/>
    </row>
    <row r="91" spans="18:41" x14ac:dyDescent="0.25">
      <c r="R91">
        <v>85</v>
      </c>
      <c r="S91">
        <v>0.11</v>
      </c>
      <c r="T91" s="113"/>
      <c r="U91">
        <v>85</v>
      </c>
      <c r="V91">
        <v>0.01</v>
      </c>
      <c r="W91" s="113"/>
      <c r="X91" s="12"/>
      <c r="Y91" s="12"/>
      <c r="Z91" s="12"/>
      <c r="AA91" s="12"/>
      <c r="AB91" s="12"/>
      <c r="AC91" s="12"/>
      <c r="AD91" s="122"/>
      <c r="AE91" s="12"/>
      <c r="AF91" s="12"/>
      <c r="AG91" s="12"/>
      <c r="AH91" s="12"/>
      <c r="AI91" s="12"/>
      <c r="AJ91" s="12"/>
      <c r="AK91" s="12"/>
      <c r="AL91" s="12"/>
      <c r="AM91" s="12"/>
      <c r="AN91" s="12"/>
      <c r="AO91" s="12"/>
    </row>
    <row r="92" spans="18:41" x14ac:dyDescent="0.25">
      <c r="R92">
        <v>86</v>
      </c>
      <c r="S92">
        <v>0.11</v>
      </c>
      <c r="T92" s="113"/>
      <c r="U92">
        <v>86</v>
      </c>
      <c r="V92">
        <v>0.01</v>
      </c>
      <c r="W92" s="113"/>
      <c r="X92" s="12"/>
      <c r="Y92" s="12"/>
      <c r="Z92" s="12"/>
      <c r="AA92" s="12"/>
      <c r="AB92" s="12"/>
      <c r="AC92" s="12"/>
      <c r="AD92" s="122"/>
      <c r="AE92" s="12"/>
      <c r="AF92" s="12"/>
      <c r="AG92" s="12"/>
      <c r="AH92" s="12"/>
      <c r="AI92" s="12"/>
      <c r="AJ92" s="12"/>
      <c r="AK92" s="12"/>
      <c r="AL92" s="12"/>
      <c r="AM92" s="12"/>
      <c r="AN92" s="12"/>
      <c r="AO92" s="12"/>
    </row>
    <row r="93" spans="18:41" x14ac:dyDescent="0.25">
      <c r="R93">
        <v>87</v>
      </c>
      <c r="S93">
        <v>0.11</v>
      </c>
      <c r="T93" s="113"/>
      <c r="U93">
        <v>87</v>
      </c>
      <c r="V93">
        <v>0.01</v>
      </c>
      <c r="W93" s="113"/>
      <c r="X93" s="12"/>
      <c r="Y93" s="12"/>
      <c r="Z93" s="12"/>
      <c r="AA93" s="12"/>
      <c r="AB93" s="12"/>
      <c r="AC93" s="12"/>
      <c r="AD93" s="122"/>
      <c r="AE93" s="12"/>
      <c r="AF93" s="12"/>
      <c r="AG93" s="12"/>
      <c r="AH93" s="12"/>
      <c r="AI93" s="12"/>
      <c r="AJ93" s="12"/>
      <c r="AK93" s="12"/>
      <c r="AL93" s="12"/>
      <c r="AM93" s="12"/>
      <c r="AN93" s="12"/>
      <c r="AO93" s="12"/>
    </row>
    <row r="94" spans="18:41" x14ac:dyDescent="0.25">
      <c r="R94">
        <v>88</v>
      </c>
      <c r="S94">
        <v>0.11</v>
      </c>
      <c r="T94" s="113"/>
      <c r="U94">
        <v>88</v>
      </c>
      <c r="V94">
        <v>0.01</v>
      </c>
      <c r="W94" s="113"/>
      <c r="X94" s="12"/>
      <c r="Y94" s="12"/>
      <c r="Z94" s="12"/>
      <c r="AA94" s="12"/>
      <c r="AB94" s="12"/>
      <c r="AC94" s="12"/>
      <c r="AD94" s="122"/>
      <c r="AE94" s="12"/>
      <c r="AF94" s="12"/>
      <c r="AG94" s="12"/>
      <c r="AH94" s="12"/>
      <c r="AI94" s="12"/>
      <c r="AJ94" s="12"/>
      <c r="AK94" s="12"/>
      <c r="AL94" s="12"/>
      <c r="AM94" s="12"/>
      <c r="AN94" s="12"/>
      <c r="AO94" s="12"/>
    </row>
    <row r="95" spans="18:41" x14ac:dyDescent="0.25">
      <c r="R95">
        <v>89</v>
      </c>
      <c r="S95">
        <v>0.11</v>
      </c>
      <c r="T95" s="113"/>
      <c r="U95">
        <v>89</v>
      </c>
      <c r="V95">
        <v>0.01</v>
      </c>
      <c r="W95" s="113"/>
      <c r="X95" s="12"/>
      <c r="Y95" s="12"/>
      <c r="Z95" s="12"/>
      <c r="AA95" s="12"/>
      <c r="AB95" s="12"/>
      <c r="AC95" s="12"/>
      <c r="AD95" s="122"/>
      <c r="AE95" s="12"/>
      <c r="AF95" s="12"/>
      <c r="AG95" s="12"/>
      <c r="AH95" s="12"/>
      <c r="AI95" s="12"/>
      <c r="AJ95" s="12"/>
      <c r="AK95" s="12"/>
      <c r="AL95" s="12"/>
      <c r="AM95" s="12"/>
      <c r="AN95" s="12"/>
      <c r="AO95" s="12"/>
    </row>
    <row r="96" spans="18:41" x14ac:dyDescent="0.25">
      <c r="R96">
        <v>90</v>
      </c>
      <c r="S96">
        <v>0.11</v>
      </c>
      <c r="T96" s="113"/>
      <c r="U96">
        <v>90</v>
      </c>
      <c r="V96">
        <v>0.01</v>
      </c>
      <c r="W96" s="113"/>
      <c r="X96" s="12"/>
      <c r="Y96" s="12"/>
      <c r="Z96" s="12"/>
      <c r="AA96" s="12"/>
      <c r="AB96" s="12"/>
      <c r="AC96" s="12"/>
      <c r="AD96" s="122"/>
      <c r="AE96" s="12"/>
      <c r="AF96" s="12"/>
      <c r="AG96" s="12"/>
      <c r="AH96" s="12"/>
      <c r="AI96" s="12"/>
      <c r="AJ96" s="12"/>
      <c r="AK96" s="12"/>
      <c r="AL96" s="12"/>
      <c r="AM96" s="12"/>
      <c r="AN96" s="12"/>
      <c r="AO96" s="12"/>
    </row>
    <row r="97" spans="18:41" x14ac:dyDescent="0.25">
      <c r="R97">
        <v>91</v>
      </c>
      <c r="S97">
        <v>0.11</v>
      </c>
      <c r="T97" s="113"/>
      <c r="U97">
        <v>91</v>
      </c>
      <c r="V97">
        <v>0.01</v>
      </c>
      <c r="W97" s="113"/>
      <c r="X97" s="12"/>
      <c r="Y97" s="12"/>
      <c r="Z97" s="12"/>
      <c r="AA97" s="12"/>
      <c r="AB97" s="12"/>
      <c r="AC97" s="12"/>
      <c r="AD97" s="122"/>
      <c r="AE97" s="12"/>
      <c r="AF97" s="12"/>
      <c r="AG97" s="12"/>
      <c r="AH97" s="12"/>
      <c r="AI97" s="12"/>
      <c r="AJ97" s="12"/>
      <c r="AK97" s="12"/>
      <c r="AL97" s="12"/>
      <c r="AM97" s="12"/>
      <c r="AN97" s="12"/>
      <c r="AO97" s="12"/>
    </row>
    <row r="98" spans="18:41" x14ac:dyDescent="0.25">
      <c r="R98">
        <v>92</v>
      </c>
      <c r="S98">
        <v>0.11</v>
      </c>
      <c r="T98" s="113"/>
      <c r="U98">
        <v>92</v>
      </c>
      <c r="V98">
        <v>0.01</v>
      </c>
      <c r="W98" s="113"/>
      <c r="X98" s="12"/>
      <c r="Y98" s="12"/>
      <c r="Z98" s="12"/>
      <c r="AA98" s="12"/>
      <c r="AB98" s="12"/>
      <c r="AC98" s="12"/>
      <c r="AD98" s="122"/>
      <c r="AE98" s="12"/>
      <c r="AF98" s="12"/>
      <c r="AG98" s="12"/>
      <c r="AH98" s="12"/>
      <c r="AI98" s="12"/>
      <c r="AJ98" s="12"/>
      <c r="AK98" s="12"/>
      <c r="AL98" s="12"/>
      <c r="AM98" s="12"/>
      <c r="AN98" s="12"/>
      <c r="AO98" s="12"/>
    </row>
    <row r="99" spans="18:41" x14ac:dyDescent="0.25">
      <c r="R99">
        <v>93</v>
      </c>
      <c r="S99">
        <v>0.11</v>
      </c>
      <c r="T99" s="113"/>
      <c r="U99">
        <v>93</v>
      </c>
      <c r="V99">
        <v>0.01</v>
      </c>
      <c r="W99" s="113"/>
      <c r="X99" s="12"/>
      <c r="Y99" s="12"/>
      <c r="Z99" s="12"/>
      <c r="AA99" s="12"/>
      <c r="AB99" s="12"/>
      <c r="AC99" s="12"/>
      <c r="AD99" s="122"/>
      <c r="AE99" s="12"/>
      <c r="AF99" s="12"/>
      <c r="AG99" s="12"/>
      <c r="AH99" s="12"/>
      <c r="AI99" s="12"/>
      <c r="AJ99" s="12"/>
      <c r="AK99" s="12"/>
      <c r="AL99" s="12"/>
      <c r="AM99" s="12"/>
      <c r="AN99" s="12"/>
      <c r="AO99" s="12"/>
    </row>
    <row r="100" spans="18:41" x14ac:dyDescent="0.25">
      <c r="R100">
        <v>94</v>
      </c>
      <c r="S100">
        <v>0.11</v>
      </c>
      <c r="T100" s="113"/>
      <c r="U100">
        <v>94</v>
      </c>
      <c r="V100">
        <v>0.01</v>
      </c>
      <c r="W100" s="113"/>
      <c r="X100" s="12"/>
      <c r="Y100" s="12"/>
      <c r="Z100" s="12"/>
      <c r="AA100" s="12"/>
      <c r="AB100" s="12"/>
      <c r="AC100" s="12"/>
      <c r="AD100" s="122"/>
      <c r="AE100" s="12"/>
      <c r="AF100" s="12"/>
      <c r="AG100" s="12"/>
      <c r="AH100" s="12"/>
      <c r="AI100" s="12"/>
      <c r="AJ100" s="12"/>
      <c r="AK100" s="12"/>
      <c r="AL100" s="12"/>
      <c r="AM100" s="12"/>
      <c r="AN100" s="12"/>
      <c r="AO100" s="12"/>
    </row>
    <row r="101" spans="18:41" x14ac:dyDescent="0.25">
      <c r="R101">
        <v>95</v>
      </c>
      <c r="S101">
        <v>0.11</v>
      </c>
      <c r="T101" s="113"/>
      <c r="U101">
        <v>95</v>
      </c>
      <c r="V101">
        <v>0.01</v>
      </c>
      <c r="W101" s="113"/>
      <c r="X101" s="12"/>
      <c r="Y101" s="12"/>
      <c r="Z101" s="12"/>
      <c r="AA101" s="12"/>
      <c r="AB101" s="12"/>
      <c r="AC101" s="12"/>
      <c r="AD101" s="122"/>
      <c r="AE101" s="12"/>
      <c r="AF101" s="12"/>
      <c r="AG101" s="12"/>
      <c r="AH101" s="12"/>
      <c r="AI101" s="12"/>
      <c r="AJ101" s="12"/>
      <c r="AK101" s="12"/>
      <c r="AL101" s="12"/>
      <c r="AM101" s="12"/>
      <c r="AN101" s="12"/>
      <c r="AO101" s="12"/>
    </row>
    <row r="102" spans="18:41" x14ac:dyDescent="0.25">
      <c r="R102">
        <v>96</v>
      </c>
      <c r="S102">
        <v>0.11</v>
      </c>
      <c r="T102" s="113"/>
      <c r="U102">
        <v>96</v>
      </c>
      <c r="V102">
        <v>0.01</v>
      </c>
      <c r="W102" s="113"/>
      <c r="X102" s="12"/>
      <c r="Y102" s="12"/>
      <c r="Z102" s="12"/>
      <c r="AA102" s="12"/>
      <c r="AB102" s="12"/>
      <c r="AC102" s="12"/>
      <c r="AD102" s="122"/>
      <c r="AE102" s="12"/>
      <c r="AF102" s="12"/>
      <c r="AG102" s="12"/>
      <c r="AH102" s="12"/>
      <c r="AI102" s="12"/>
      <c r="AJ102" s="12"/>
      <c r="AK102" s="12"/>
      <c r="AL102" s="12"/>
      <c r="AM102" s="12"/>
      <c r="AN102" s="12"/>
      <c r="AO102" s="12"/>
    </row>
    <row r="103" spans="18:41" x14ac:dyDescent="0.25">
      <c r="R103">
        <v>97</v>
      </c>
      <c r="S103">
        <v>0.11</v>
      </c>
      <c r="T103" s="113"/>
      <c r="U103">
        <v>97</v>
      </c>
      <c r="V103">
        <v>0.01</v>
      </c>
      <c r="W103" s="113"/>
      <c r="X103" s="12"/>
      <c r="Y103" s="12"/>
      <c r="Z103" s="12"/>
      <c r="AA103" s="12"/>
      <c r="AB103" s="12"/>
      <c r="AC103" s="12"/>
      <c r="AD103" s="122"/>
      <c r="AE103" s="12"/>
      <c r="AF103" s="12"/>
      <c r="AG103" s="12"/>
      <c r="AH103" s="12"/>
      <c r="AI103" s="12"/>
      <c r="AJ103" s="12"/>
      <c r="AK103" s="12"/>
      <c r="AL103" s="12"/>
      <c r="AM103" s="12"/>
      <c r="AN103" s="12"/>
      <c r="AO103" s="12"/>
    </row>
    <row r="104" spans="18:41" x14ac:dyDescent="0.25">
      <c r="R104">
        <v>98</v>
      </c>
      <c r="S104">
        <v>0.11</v>
      </c>
      <c r="T104" s="113"/>
      <c r="U104">
        <v>98</v>
      </c>
      <c r="V104">
        <v>0.01</v>
      </c>
      <c r="W104" s="113"/>
      <c r="X104" s="12"/>
      <c r="Y104" s="12"/>
      <c r="Z104" s="12"/>
      <c r="AA104" s="12"/>
      <c r="AB104" s="12"/>
      <c r="AC104" s="12"/>
      <c r="AD104" s="122"/>
      <c r="AE104" s="12"/>
      <c r="AF104" s="12"/>
      <c r="AG104" s="12"/>
      <c r="AH104" s="12"/>
      <c r="AI104" s="12"/>
      <c r="AJ104" s="12"/>
      <c r="AK104" s="12"/>
      <c r="AL104" s="12"/>
      <c r="AM104" s="12"/>
      <c r="AN104" s="12"/>
      <c r="AO104" s="12"/>
    </row>
    <row r="105" spans="18:41" x14ac:dyDescent="0.25">
      <c r="R105">
        <v>99</v>
      </c>
      <c r="S105">
        <v>0.11</v>
      </c>
      <c r="T105" s="113"/>
      <c r="U105">
        <v>99</v>
      </c>
      <c r="V105">
        <v>0.01</v>
      </c>
      <c r="W105" s="113"/>
      <c r="X105" s="12"/>
      <c r="Y105" s="12"/>
      <c r="Z105" s="12"/>
      <c r="AA105" s="12"/>
      <c r="AB105" s="12"/>
      <c r="AC105" s="12"/>
      <c r="AD105" s="122"/>
      <c r="AE105" s="12"/>
      <c r="AF105" s="12"/>
      <c r="AG105" s="12"/>
      <c r="AH105" s="12"/>
      <c r="AI105" s="12"/>
      <c r="AJ105" s="12"/>
      <c r="AK105" s="12"/>
      <c r="AL105" s="12"/>
      <c r="AM105" s="12"/>
      <c r="AN105" s="12"/>
      <c r="AO105" s="12"/>
    </row>
    <row r="106" spans="18:41" x14ac:dyDescent="0.25">
      <c r="R106">
        <v>100</v>
      </c>
      <c r="S106">
        <v>0.11</v>
      </c>
      <c r="T106" s="113"/>
      <c r="U106">
        <v>100</v>
      </c>
      <c r="V106">
        <v>0.02</v>
      </c>
      <c r="W106" s="113"/>
      <c r="X106" s="12"/>
      <c r="Y106" s="12"/>
      <c r="Z106" s="12"/>
      <c r="AA106" s="12"/>
      <c r="AB106" s="12"/>
      <c r="AC106" s="12"/>
      <c r="AD106" s="122"/>
      <c r="AE106" s="12"/>
      <c r="AF106" s="12"/>
      <c r="AG106" s="12"/>
      <c r="AH106" s="12"/>
      <c r="AI106" s="12"/>
      <c r="AJ106" s="12"/>
      <c r="AK106" s="12"/>
      <c r="AL106" s="12"/>
      <c r="AM106" s="12"/>
      <c r="AN106" s="12"/>
      <c r="AO106" s="12"/>
    </row>
    <row r="107" spans="18:41" x14ac:dyDescent="0.25">
      <c r="R107">
        <v>101</v>
      </c>
      <c r="S107">
        <v>0.11</v>
      </c>
      <c r="T107" s="113"/>
      <c r="U107">
        <v>101</v>
      </c>
      <c r="V107">
        <v>0.03</v>
      </c>
      <c r="W107" s="113"/>
      <c r="X107" s="12"/>
      <c r="Y107" s="12"/>
      <c r="Z107" s="12"/>
      <c r="AA107" s="12"/>
      <c r="AB107" s="12"/>
      <c r="AC107" s="12"/>
      <c r="AD107" s="122"/>
      <c r="AE107" s="12"/>
      <c r="AF107" s="12"/>
      <c r="AG107" s="12"/>
      <c r="AH107" s="12"/>
      <c r="AI107" s="12"/>
      <c r="AJ107" s="12"/>
      <c r="AK107" s="12"/>
      <c r="AL107" s="12"/>
      <c r="AM107" s="12"/>
      <c r="AN107" s="12"/>
      <c r="AO107" s="12"/>
    </row>
    <row r="108" spans="18:41" x14ac:dyDescent="0.25">
      <c r="R108">
        <v>102</v>
      </c>
      <c r="S108">
        <v>0.11</v>
      </c>
      <c r="T108" s="113"/>
      <c r="U108">
        <v>102</v>
      </c>
      <c r="V108">
        <v>0.04</v>
      </c>
      <c r="W108" s="113"/>
      <c r="X108" s="12"/>
      <c r="Y108" s="12"/>
      <c r="Z108" s="12"/>
      <c r="AA108" s="12"/>
      <c r="AB108" s="12"/>
      <c r="AC108" s="12"/>
      <c r="AD108" s="122"/>
      <c r="AE108" s="12"/>
      <c r="AF108" s="12"/>
      <c r="AG108" s="12"/>
      <c r="AH108" s="12"/>
      <c r="AI108" s="12"/>
      <c r="AJ108" s="12"/>
      <c r="AK108" s="12"/>
      <c r="AL108" s="12"/>
      <c r="AM108" s="12"/>
      <c r="AN108" s="12"/>
      <c r="AO108" s="12"/>
    </row>
    <row r="109" spans="18:41" x14ac:dyDescent="0.25">
      <c r="R109">
        <v>103</v>
      </c>
      <c r="S109">
        <v>0.11</v>
      </c>
      <c r="T109" s="113"/>
      <c r="U109">
        <v>103</v>
      </c>
      <c r="V109">
        <v>0.05</v>
      </c>
      <c r="W109" s="113"/>
      <c r="X109" s="12"/>
      <c r="Y109" s="12"/>
      <c r="Z109" s="12"/>
      <c r="AA109" s="12"/>
      <c r="AB109" s="12"/>
      <c r="AC109" s="12"/>
      <c r="AD109" s="122"/>
      <c r="AE109" s="12"/>
      <c r="AF109" s="12"/>
      <c r="AG109" s="12"/>
      <c r="AH109" s="12"/>
      <c r="AI109" s="12"/>
      <c r="AJ109" s="12"/>
      <c r="AK109" s="12"/>
      <c r="AL109" s="12"/>
      <c r="AM109" s="12"/>
      <c r="AN109" s="12"/>
      <c r="AO109" s="12"/>
    </row>
    <row r="110" spans="18:41" x14ac:dyDescent="0.25">
      <c r="R110">
        <v>104</v>
      </c>
      <c r="S110">
        <v>0.11</v>
      </c>
      <c r="T110" s="113"/>
      <c r="U110">
        <v>104</v>
      </c>
      <c r="V110">
        <v>7.0000000000000007E-2</v>
      </c>
      <c r="W110" s="113"/>
      <c r="X110" s="12"/>
      <c r="Y110" s="12"/>
      <c r="Z110" s="12"/>
      <c r="AA110" s="12"/>
      <c r="AB110" s="12"/>
      <c r="AC110" s="12"/>
      <c r="AD110" s="122"/>
      <c r="AE110" s="12"/>
      <c r="AF110" s="12"/>
      <c r="AG110" s="12"/>
      <c r="AH110" s="12"/>
      <c r="AI110" s="12"/>
      <c r="AJ110" s="12"/>
      <c r="AK110" s="12"/>
      <c r="AL110" s="12"/>
      <c r="AM110" s="12"/>
      <c r="AN110" s="12"/>
      <c r="AO110" s="12"/>
    </row>
    <row r="111" spans="18:41" x14ac:dyDescent="0.25">
      <c r="R111">
        <v>105</v>
      </c>
      <c r="S111">
        <v>0.11</v>
      </c>
      <c r="T111" s="113"/>
      <c r="U111">
        <v>105</v>
      </c>
      <c r="V111">
        <v>0.09</v>
      </c>
      <c r="W111" s="113"/>
      <c r="X111" s="12"/>
      <c r="Y111" s="12"/>
      <c r="Z111" s="12"/>
      <c r="AA111" s="12"/>
      <c r="AB111" s="12"/>
      <c r="AC111" s="12"/>
      <c r="AD111" s="122"/>
      <c r="AE111" s="12"/>
      <c r="AF111" s="12"/>
      <c r="AG111" s="12"/>
      <c r="AH111" s="12"/>
      <c r="AI111" s="12"/>
      <c r="AJ111" s="12"/>
      <c r="AK111" s="12"/>
      <c r="AL111" s="12"/>
      <c r="AM111" s="12"/>
      <c r="AN111" s="12"/>
      <c r="AO111" s="12"/>
    </row>
    <row r="112" spans="18:41" x14ac:dyDescent="0.25">
      <c r="R112">
        <v>106</v>
      </c>
      <c r="S112">
        <v>0.11</v>
      </c>
      <c r="T112" s="113"/>
      <c r="U112">
        <v>106</v>
      </c>
      <c r="V112">
        <v>0.1</v>
      </c>
      <c r="W112" s="113"/>
      <c r="X112" s="12"/>
      <c r="Y112" s="12"/>
      <c r="Z112" s="12"/>
      <c r="AA112" s="12"/>
      <c r="AB112" s="12"/>
      <c r="AC112" s="12"/>
      <c r="AD112" s="122"/>
      <c r="AE112" s="12"/>
      <c r="AF112" s="12"/>
      <c r="AG112" s="12"/>
      <c r="AH112" s="12"/>
      <c r="AI112" s="12"/>
      <c r="AJ112" s="12"/>
      <c r="AK112" s="12"/>
      <c r="AL112" s="12"/>
      <c r="AM112" s="12"/>
      <c r="AN112" s="12"/>
      <c r="AO112" s="12"/>
    </row>
    <row r="113" spans="18:41" x14ac:dyDescent="0.25">
      <c r="R113">
        <v>107</v>
      </c>
      <c r="S113">
        <v>0.11</v>
      </c>
      <c r="T113" s="113"/>
      <c r="U113">
        <v>107</v>
      </c>
      <c r="V113">
        <v>0.12</v>
      </c>
      <c r="W113" s="113"/>
      <c r="X113" s="12"/>
      <c r="Y113" s="12"/>
      <c r="Z113" s="12"/>
      <c r="AA113" s="12"/>
      <c r="AB113" s="12"/>
      <c r="AC113" s="12"/>
      <c r="AD113" s="122"/>
      <c r="AE113" s="12"/>
      <c r="AF113" s="12"/>
      <c r="AG113" s="12"/>
      <c r="AH113" s="12"/>
      <c r="AI113" s="12"/>
      <c r="AJ113" s="12"/>
      <c r="AK113" s="12"/>
      <c r="AL113" s="12"/>
      <c r="AM113" s="12"/>
      <c r="AN113" s="12"/>
      <c r="AO113" s="12"/>
    </row>
    <row r="114" spans="18:41" x14ac:dyDescent="0.25">
      <c r="R114">
        <v>108</v>
      </c>
      <c r="S114">
        <v>0.11</v>
      </c>
      <c r="T114" s="113"/>
      <c r="U114">
        <v>108</v>
      </c>
      <c r="V114">
        <v>0.14000000000000001</v>
      </c>
      <c r="W114" s="113"/>
      <c r="X114" s="12"/>
      <c r="Y114" s="12"/>
      <c r="Z114" s="12"/>
      <c r="AA114" s="12"/>
      <c r="AB114" s="12"/>
      <c r="AC114" s="12"/>
      <c r="AD114" s="122"/>
      <c r="AE114" s="12"/>
      <c r="AF114" s="12"/>
      <c r="AG114" s="12"/>
      <c r="AH114" s="12"/>
      <c r="AI114" s="12"/>
      <c r="AJ114" s="12"/>
      <c r="AK114" s="12"/>
      <c r="AL114" s="12"/>
      <c r="AM114" s="12"/>
      <c r="AN114" s="12"/>
      <c r="AO114" s="12"/>
    </row>
    <row r="115" spans="18:41" x14ac:dyDescent="0.25">
      <c r="R115">
        <v>109</v>
      </c>
      <c r="S115">
        <v>0.11</v>
      </c>
      <c r="T115" s="113"/>
      <c r="U115">
        <v>109</v>
      </c>
      <c r="V115">
        <v>0.15</v>
      </c>
      <c r="W115" s="113"/>
      <c r="X115" s="12"/>
      <c r="Y115" s="12"/>
      <c r="Z115" s="12"/>
      <c r="AA115" s="12"/>
      <c r="AB115" s="12"/>
      <c r="AC115" s="12"/>
      <c r="AD115" s="122"/>
      <c r="AE115" s="12"/>
      <c r="AF115" s="12"/>
      <c r="AG115" s="12"/>
      <c r="AH115" s="12"/>
      <c r="AI115" s="12"/>
      <c r="AJ115" s="12"/>
      <c r="AK115" s="12"/>
      <c r="AL115" s="12"/>
      <c r="AM115" s="12"/>
      <c r="AN115" s="12"/>
      <c r="AO115" s="12"/>
    </row>
    <row r="116" spans="18:41" x14ac:dyDescent="0.25">
      <c r="R116">
        <v>110</v>
      </c>
      <c r="S116">
        <v>0.11</v>
      </c>
      <c r="T116" s="113"/>
      <c r="U116">
        <v>110</v>
      </c>
      <c r="V116">
        <v>0.17</v>
      </c>
      <c r="W116" s="113"/>
      <c r="X116" s="12"/>
      <c r="Y116" s="12"/>
      <c r="Z116" s="12"/>
      <c r="AA116" s="12"/>
      <c r="AB116" s="12"/>
      <c r="AC116" s="12"/>
      <c r="AD116" s="122"/>
      <c r="AE116" s="12"/>
      <c r="AF116" s="12"/>
      <c r="AG116" s="12"/>
      <c r="AH116" s="12"/>
      <c r="AI116" s="12"/>
      <c r="AJ116" s="12"/>
      <c r="AK116" s="12"/>
      <c r="AL116" s="12"/>
      <c r="AM116" s="12"/>
      <c r="AN116" s="12"/>
      <c r="AO116" s="12"/>
    </row>
    <row r="117" spans="18:41" x14ac:dyDescent="0.25">
      <c r="R117">
        <v>111</v>
      </c>
      <c r="S117">
        <v>0.11</v>
      </c>
      <c r="T117" s="113"/>
      <c r="U117">
        <v>111</v>
      </c>
      <c r="V117">
        <v>0.19</v>
      </c>
      <c r="W117" s="113"/>
      <c r="X117" s="12"/>
      <c r="Y117" s="12"/>
      <c r="Z117" s="12"/>
      <c r="AA117" s="12"/>
      <c r="AB117" s="12"/>
      <c r="AC117" s="12"/>
      <c r="AD117" s="122"/>
      <c r="AE117" s="12"/>
      <c r="AF117" s="12"/>
      <c r="AG117" s="12"/>
      <c r="AH117" s="12"/>
      <c r="AI117" s="12"/>
      <c r="AJ117" s="12"/>
      <c r="AK117" s="12"/>
      <c r="AL117" s="12"/>
      <c r="AM117" s="12"/>
      <c r="AN117" s="12"/>
      <c r="AO117" s="12"/>
    </row>
    <row r="118" spans="18:41" x14ac:dyDescent="0.25">
      <c r="R118">
        <v>112</v>
      </c>
      <c r="S118">
        <v>0.12</v>
      </c>
      <c r="T118" s="113"/>
      <c r="U118">
        <v>112</v>
      </c>
      <c r="V118">
        <v>0.2</v>
      </c>
      <c r="W118" s="113"/>
      <c r="X118" s="12"/>
      <c r="Y118" s="12"/>
      <c r="Z118" s="12"/>
      <c r="AA118" s="12"/>
      <c r="AB118" s="12"/>
      <c r="AC118" s="12"/>
      <c r="AD118" s="122"/>
      <c r="AE118" s="12"/>
      <c r="AF118" s="12"/>
      <c r="AG118" s="12"/>
      <c r="AH118" s="12"/>
      <c r="AI118" s="12"/>
      <c r="AJ118" s="12"/>
      <c r="AK118" s="12"/>
      <c r="AL118" s="12"/>
      <c r="AM118" s="12"/>
      <c r="AN118" s="12"/>
      <c r="AO118" s="12"/>
    </row>
    <row r="119" spans="18:41" x14ac:dyDescent="0.25">
      <c r="R119">
        <v>113</v>
      </c>
      <c r="S119">
        <v>0.13</v>
      </c>
      <c r="T119" s="113"/>
      <c r="U119">
        <v>113</v>
      </c>
      <c r="V119">
        <v>0.22</v>
      </c>
      <c r="W119" s="113"/>
      <c r="X119" s="12"/>
      <c r="Y119" s="12"/>
      <c r="Z119" s="12"/>
      <c r="AA119" s="12"/>
      <c r="AB119" s="12"/>
      <c r="AC119" s="12"/>
      <c r="AD119" s="122"/>
      <c r="AE119" s="12"/>
      <c r="AF119" s="12"/>
      <c r="AG119" s="12"/>
      <c r="AH119" s="12"/>
      <c r="AI119" s="12"/>
      <c r="AJ119" s="12"/>
      <c r="AK119" s="12"/>
      <c r="AL119" s="12"/>
      <c r="AM119" s="12"/>
      <c r="AN119" s="12"/>
      <c r="AO119" s="12"/>
    </row>
    <row r="120" spans="18:41" x14ac:dyDescent="0.25">
      <c r="R120">
        <v>114</v>
      </c>
      <c r="S120">
        <v>0.14000000000000001</v>
      </c>
      <c r="T120" s="113"/>
      <c r="U120">
        <v>114</v>
      </c>
      <c r="V120">
        <v>0.24</v>
      </c>
      <c r="W120" s="113"/>
      <c r="X120" s="12"/>
      <c r="Y120" s="12"/>
      <c r="Z120" s="12"/>
      <c r="AA120" s="12"/>
      <c r="AB120" s="12"/>
      <c r="AC120" s="12"/>
      <c r="AD120" s="122"/>
      <c r="AE120" s="12"/>
      <c r="AF120" s="12"/>
      <c r="AG120" s="12"/>
      <c r="AH120" s="12"/>
      <c r="AI120" s="12"/>
      <c r="AJ120" s="12"/>
      <c r="AK120" s="12"/>
      <c r="AL120" s="12"/>
      <c r="AM120" s="12"/>
      <c r="AN120" s="12"/>
      <c r="AO120" s="12"/>
    </row>
    <row r="121" spans="18:41" x14ac:dyDescent="0.25">
      <c r="R121">
        <v>115</v>
      </c>
      <c r="S121">
        <v>0.15</v>
      </c>
      <c r="T121" s="113"/>
      <c r="U121">
        <v>115</v>
      </c>
      <c r="V121">
        <v>0.26</v>
      </c>
      <c r="W121" s="113"/>
      <c r="X121" s="12"/>
      <c r="Y121" s="12"/>
      <c r="Z121" s="12"/>
      <c r="AA121" s="12"/>
      <c r="AB121" s="12"/>
      <c r="AC121" s="12"/>
      <c r="AD121" s="122"/>
      <c r="AE121" s="12"/>
      <c r="AF121" s="12"/>
      <c r="AG121" s="12"/>
      <c r="AH121" s="12"/>
      <c r="AI121" s="12"/>
      <c r="AJ121" s="12"/>
      <c r="AK121" s="12"/>
      <c r="AL121" s="12"/>
      <c r="AM121" s="12"/>
      <c r="AN121" s="12"/>
      <c r="AO121" s="12"/>
    </row>
    <row r="122" spans="18:41" x14ac:dyDescent="0.25">
      <c r="R122">
        <v>116</v>
      </c>
      <c r="S122">
        <v>0.16</v>
      </c>
      <c r="T122" s="113"/>
      <c r="U122">
        <v>116</v>
      </c>
      <c r="V122">
        <v>0.27</v>
      </c>
      <c r="W122" s="113"/>
      <c r="X122" s="12"/>
      <c r="Y122" s="12"/>
      <c r="Z122" s="12"/>
      <c r="AA122" s="12"/>
      <c r="AB122" s="12"/>
      <c r="AC122" s="12"/>
      <c r="AD122" s="122"/>
      <c r="AE122" s="12"/>
      <c r="AF122" s="12"/>
      <c r="AG122" s="12"/>
      <c r="AH122" s="12"/>
      <c r="AI122" s="12"/>
      <c r="AJ122" s="12"/>
      <c r="AK122" s="12"/>
      <c r="AL122" s="12"/>
      <c r="AM122" s="12"/>
      <c r="AN122" s="12"/>
      <c r="AO122" s="12"/>
    </row>
    <row r="123" spans="18:41" x14ac:dyDescent="0.25">
      <c r="R123">
        <v>117</v>
      </c>
      <c r="S123">
        <v>0.18</v>
      </c>
      <c r="T123" s="113"/>
      <c r="U123">
        <v>117</v>
      </c>
      <c r="V123">
        <v>0.28999999999999998</v>
      </c>
      <c r="W123" s="113"/>
      <c r="X123" s="12"/>
      <c r="Y123" s="12"/>
      <c r="Z123" s="12"/>
      <c r="AA123" s="12"/>
      <c r="AB123" s="12"/>
      <c r="AC123" s="12"/>
      <c r="AD123" s="122"/>
      <c r="AE123" s="12"/>
      <c r="AF123" s="12"/>
      <c r="AG123" s="12"/>
      <c r="AH123" s="12"/>
      <c r="AI123" s="12"/>
      <c r="AJ123" s="12"/>
      <c r="AK123" s="12"/>
      <c r="AL123" s="12"/>
      <c r="AM123" s="12"/>
      <c r="AN123" s="12"/>
      <c r="AO123" s="12"/>
    </row>
    <row r="124" spans="18:41" x14ac:dyDescent="0.25">
      <c r="R124">
        <v>118</v>
      </c>
      <c r="S124">
        <v>0.2</v>
      </c>
      <c r="T124" s="113"/>
      <c r="U124">
        <v>118</v>
      </c>
      <c r="V124">
        <v>0.3</v>
      </c>
      <c r="W124" s="113"/>
      <c r="X124" s="12"/>
      <c r="Y124" s="12"/>
      <c r="Z124" s="12"/>
      <c r="AA124" s="12"/>
      <c r="AB124" s="12"/>
      <c r="AC124" s="12"/>
      <c r="AD124" s="122"/>
      <c r="AE124" s="12"/>
      <c r="AF124" s="12"/>
      <c r="AG124" s="12"/>
      <c r="AH124" s="12"/>
      <c r="AI124" s="12"/>
      <c r="AJ124" s="12"/>
      <c r="AK124" s="12"/>
      <c r="AL124" s="12"/>
      <c r="AM124" s="12"/>
      <c r="AN124" s="12"/>
      <c r="AO124" s="12"/>
    </row>
    <row r="125" spans="18:41" x14ac:dyDescent="0.25">
      <c r="R125">
        <v>119</v>
      </c>
      <c r="S125">
        <v>0.22</v>
      </c>
      <c r="T125" s="113"/>
      <c r="U125">
        <v>119</v>
      </c>
      <c r="V125">
        <v>0.32</v>
      </c>
      <c r="W125" s="113"/>
      <c r="X125" s="12"/>
      <c r="Y125" s="12"/>
      <c r="Z125" s="12"/>
      <c r="AA125" s="12"/>
      <c r="AB125" s="12"/>
      <c r="AC125" s="12"/>
      <c r="AD125" s="122"/>
      <c r="AE125" s="12"/>
      <c r="AF125" s="12"/>
      <c r="AG125" s="12"/>
      <c r="AH125" s="12"/>
      <c r="AI125" s="12"/>
      <c r="AJ125" s="12"/>
      <c r="AK125" s="12"/>
      <c r="AL125" s="12"/>
      <c r="AM125" s="12"/>
      <c r="AN125" s="12"/>
      <c r="AO125" s="12"/>
    </row>
    <row r="126" spans="18:41" x14ac:dyDescent="0.25">
      <c r="R126">
        <v>120</v>
      </c>
      <c r="S126">
        <v>0.23</v>
      </c>
      <c r="T126" s="113"/>
      <c r="U126">
        <v>120</v>
      </c>
      <c r="V126">
        <v>0.34</v>
      </c>
      <c r="W126" s="113"/>
      <c r="X126" s="12"/>
      <c r="Y126" s="12"/>
      <c r="Z126" s="12"/>
      <c r="AA126" s="12"/>
      <c r="AB126" s="12"/>
      <c r="AC126" s="12"/>
      <c r="AD126" s="122"/>
      <c r="AE126" s="12"/>
      <c r="AF126" s="12"/>
      <c r="AG126" s="12"/>
      <c r="AH126" s="12"/>
      <c r="AI126" s="12"/>
      <c r="AJ126" s="12"/>
      <c r="AK126" s="12"/>
      <c r="AL126" s="12"/>
      <c r="AM126" s="12"/>
      <c r="AN126" s="12"/>
      <c r="AO126" s="12"/>
    </row>
    <row r="127" spans="18:41" x14ac:dyDescent="0.25">
      <c r="R127">
        <v>121</v>
      </c>
      <c r="S127">
        <v>0.25</v>
      </c>
      <c r="T127" s="113"/>
      <c r="U127">
        <v>121</v>
      </c>
      <c r="V127">
        <v>0.36</v>
      </c>
      <c r="W127" s="113"/>
      <c r="X127" s="12"/>
      <c r="Y127" s="12"/>
      <c r="Z127" s="12"/>
      <c r="AA127" s="12"/>
      <c r="AB127" s="12"/>
      <c r="AC127" s="12"/>
      <c r="AD127" s="122"/>
      <c r="AE127" s="12"/>
      <c r="AF127" s="12"/>
      <c r="AG127" s="12"/>
      <c r="AH127" s="12"/>
      <c r="AI127" s="12"/>
      <c r="AJ127" s="12"/>
      <c r="AK127" s="12"/>
      <c r="AL127" s="12"/>
      <c r="AM127" s="12"/>
      <c r="AN127" s="12"/>
      <c r="AO127" s="12"/>
    </row>
    <row r="128" spans="18:41" x14ac:dyDescent="0.25">
      <c r="R128">
        <v>122</v>
      </c>
      <c r="S128">
        <v>0.27</v>
      </c>
      <c r="T128" s="113"/>
      <c r="U128">
        <v>122</v>
      </c>
      <c r="V128">
        <v>0.38</v>
      </c>
      <c r="W128" s="113"/>
      <c r="X128" s="12"/>
      <c r="Y128" s="12"/>
      <c r="Z128" s="12"/>
      <c r="AA128" s="12"/>
      <c r="AB128" s="12"/>
      <c r="AC128" s="12"/>
      <c r="AD128" s="122"/>
      <c r="AE128" s="12"/>
      <c r="AF128" s="12"/>
      <c r="AG128" s="12"/>
      <c r="AH128" s="12"/>
      <c r="AI128" s="12"/>
      <c r="AJ128" s="12"/>
      <c r="AK128" s="12"/>
      <c r="AL128" s="12"/>
      <c r="AM128" s="12"/>
      <c r="AN128" s="12"/>
      <c r="AO128" s="12"/>
    </row>
    <row r="129" spans="18:41" x14ac:dyDescent="0.25">
      <c r="R129">
        <v>123</v>
      </c>
      <c r="S129">
        <v>0.28999999999999998</v>
      </c>
      <c r="T129" s="113"/>
      <c r="U129">
        <v>123</v>
      </c>
      <c r="V129">
        <v>0.4</v>
      </c>
      <c r="W129" s="113"/>
      <c r="X129" s="12"/>
      <c r="Y129" s="12"/>
      <c r="Z129" s="12"/>
      <c r="AA129" s="12"/>
      <c r="AB129" s="12"/>
      <c r="AC129" s="12"/>
      <c r="AD129" s="122"/>
      <c r="AE129" s="12"/>
      <c r="AF129" s="12"/>
      <c r="AG129" s="12"/>
      <c r="AH129" s="12"/>
      <c r="AI129" s="12"/>
      <c r="AJ129" s="12"/>
      <c r="AK129" s="12"/>
      <c r="AL129" s="12"/>
      <c r="AM129" s="12"/>
      <c r="AN129" s="12"/>
      <c r="AO129" s="12"/>
    </row>
    <row r="130" spans="18:41" x14ac:dyDescent="0.25">
      <c r="R130">
        <v>124</v>
      </c>
      <c r="S130">
        <v>0.3</v>
      </c>
      <c r="T130" s="113"/>
      <c r="U130">
        <v>124</v>
      </c>
      <c r="V130">
        <v>0.43</v>
      </c>
      <c r="W130" s="113"/>
      <c r="X130" s="12"/>
      <c r="Y130" s="12"/>
      <c r="Z130" s="12"/>
      <c r="AA130" s="12"/>
      <c r="AB130" s="12"/>
      <c r="AC130" s="12"/>
      <c r="AD130" s="122"/>
      <c r="AE130" s="12"/>
      <c r="AF130" s="12"/>
      <c r="AG130" s="12"/>
      <c r="AH130" s="12"/>
      <c r="AI130" s="12"/>
      <c r="AJ130" s="12"/>
      <c r="AK130" s="12"/>
      <c r="AL130" s="12"/>
      <c r="AM130" s="12"/>
      <c r="AN130" s="12"/>
      <c r="AO130" s="12"/>
    </row>
    <row r="131" spans="18:41" x14ac:dyDescent="0.25">
      <c r="R131">
        <v>125</v>
      </c>
      <c r="S131">
        <v>0.32</v>
      </c>
      <c r="T131" s="113"/>
      <c r="U131">
        <v>125</v>
      </c>
      <c r="V131">
        <v>0.47</v>
      </c>
      <c r="W131" s="113"/>
      <c r="X131" s="12"/>
      <c r="Y131" s="12"/>
      <c r="Z131" s="12"/>
      <c r="AA131" s="12"/>
      <c r="AB131" s="12"/>
      <c r="AC131" s="12"/>
      <c r="AD131" s="122"/>
      <c r="AE131" s="12"/>
      <c r="AF131" s="12"/>
      <c r="AG131" s="12"/>
      <c r="AH131" s="12"/>
      <c r="AI131" s="12"/>
      <c r="AJ131" s="12"/>
      <c r="AK131" s="12"/>
      <c r="AL131" s="12"/>
      <c r="AM131" s="12"/>
      <c r="AN131" s="12"/>
      <c r="AO131" s="12"/>
    </row>
    <row r="132" spans="18:41" x14ac:dyDescent="0.25">
      <c r="R132">
        <v>126</v>
      </c>
      <c r="S132">
        <v>0.34</v>
      </c>
      <c r="T132" s="113"/>
      <c r="U132">
        <v>126</v>
      </c>
      <c r="V132">
        <v>0.5</v>
      </c>
      <c r="W132" s="113"/>
      <c r="X132" s="12"/>
      <c r="Y132" s="12"/>
      <c r="Z132" s="12"/>
      <c r="AA132" s="12"/>
      <c r="AB132" s="12"/>
      <c r="AC132" s="12"/>
      <c r="AD132" s="122"/>
      <c r="AE132" s="12"/>
      <c r="AF132" s="12"/>
      <c r="AG132" s="12"/>
      <c r="AH132" s="12"/>
      <c r="AI132" s="12"/>
      <c r="AJ132" s="12"/>
      <c r="AK132" s="12"/>
      <c r="AL132" s="12"/>
      <c r="AM132" s="12"/>
      <c r="AN132" s="12"/>
      <c r="AO132" s="12"/>
    </row>
    <row r="133" spans="18:41" x14ac:dyDescent="0.25">
      <c r="R133">
        <v>127</v>
      </c>
      <c r="S133">
        <v>0.36</v>
      </c>
      <c r="T133" s="113"/>
      <c r="U133">
        <v>127</v>
      </c>
      <c r="V133">
        <v>0.55000000000000004</v>
      </c>
      <c r="W133" s="113"/>
      <c r="X133" s="12"/>
      <c r="Y133" s="12"/>
      <c r="Z133" s="12"/>
      <c r="AA133" s="12"/>
      <c r="AB133" s="12"/>
      <c r="AC133" s="12"/>
      <c r="AD133" s="122"/>
      <c r="AE133" s="12"/>
      <c r="AF133" s="12"/>
      <c r="AG133" s="12"/>
      <c r="AH133" s="12"/>
      <c r="AI133" s="12"/>
      <c r="AJ133" s="12"/>
      <c r="AK133" s="12"/>
      <c r="AL133" s="12"/>
      <c r="AM133" s="12"/>
      <c r="AN133" s="12"/>
      <c r="AO133" s="12"/>
    </row>
    <row r="134" spans="18:41" x14ac:dyDescent="0.25">
      <c r="R134">
        <v>128</v>
      </c>
      <c r="S134">
        <v>0.38</v>
      </c>
      <c r="T134" s="113"/>
      <c r="U134">
        <v>128</v>
      </c>
      <c r="V134">
        <v>0.59</v>
      </c>
      <c r="W134" s="113"/>
      <c r="X134" s="12"/>
      <c r="Y134" s="12"/>
      <c r="Z134" s="12"/>
      <c r="AA134" s="12"/>
      <c r="AB134" s="12"/>
      <c r="AC134" s="12"/>
      <c r="AD134" s="122"/>
      <c r="AE134" s="12"/>
      <c r="AF134" s="12"/>
      <c r="AG134" s="12"/>
      <c r="AH134" s="12"/>
      <c r="AI134" s="12"/>
      <c r="AJ134" s="12"/>
      <c r="AK134" s="12"/>
      <c r="AL134" s="12"/>
      <c r="AM134" s="12"/>
      <c r="AN134" s="12"/>
      <c r="AO134" s="12"/>
    </row>
    <row r="135" spans="18:41" x14ac:dyDescent="0.25">
      <c r="R135">
        <v>129</v>
      </c>
      <c r="S135">
        <v>0.4</v>
      </c>
      <c r="T135" s="113"/>
      <c r="U135">
        <v>129</v>
      </c>
      <c r="V135">
        <v>0.65</v>
      </c>
      <c r="W135" s="113"/>
      <c r="X135" s="12"/>
      <c r="Y135" s="12"/>
      <c r="Z135" s="12"/>
      <c r="AA135" s="12"/>
      <c r="AB135" s="12"/>
      <c r="AC135" s="12"/>
      <c r="AD135" s="122"/>
      <c r="AE135" s="12"/>
      <c r="AF135" s="12"/>
      <c r="AG135" s="12"/>
      <c r="AH135" s="12"/>
      <c r="AI135" s="12"/>
      <c r="AJ135" s="12"/>
      <c r="AK135" s="12"/>
      <c r="AL135" s="12"/>
      <c r="AM135" s="12"/>
      <c r="AN135" s="12"/>
      <c r="AO135" s="12"/>
    </row>
    <row r="136" spans="18:41" x14ac:dyDescent="0.25">
      <c r="R136">
        <v>130</v>
      </c>
      <c r="S136">
        <v>0.41</v>
      </c>
      <c r="T136" s="113"/>
      <c r="U136">
        <v>130</v>
      </c>
      <c r="V136">
        <v>0.71</v>
      </c>
      <c r="W136" s="113"/>
      <c r="X136" s="12"/>
      <c r="Y136" s="12"/>
      <c r="Z136" s="12"/>
      <c r="AA136" s="12"/>
      <c r="AB136" s="12"/>
      <c r="AC136" s="12"/>
      <c r="AD136" s="122"/>
      <c r="AE136" s="12"/>
      <c r="AF136" s="12"/>
      <c r="AG136" s="12"/>
      <c r="AH136" s="12"/>
      <c r="AI136" s="12"/>
      <c r="AJ136" s="12"/>
      <c r="AK136" s="12"/>
      <c r="AL136" s="12"/>
      <c r="AM136" s="12"/>
      <c r="AN136" s="12"/>
      <c r="AO136" s="12"/>
    </row>
    <row r="137" spans="18:41" x14ac:dyDescent="0.25">
      <c r="R137">
        <v>131</v>
      </c>
      <c r="S137">
        <v>0.43</v>
      </c>
      <c r="T137" s="113"/>
      <c r="U137">
        <v>131</v>
      </c>
      <c r="V137">
        <v>0.76</v>
      </c>
      <c r="W137" s="113"/>
      <c r="X137" s="12"/>
      <c r="Y137" s="12"/>
      <c r="Z137" s="12"/>
      <c r="AA137" s="12"/>
      <c r="AB137" s="12"/>
      <c r="AC137" s="12"/>
      <c r="AD137" s="122"/>
      <c r="AE137" s="12"/>
      <c r="AF137" s="12"/>
      <c r="AG137" s="12"/>
      <c r="AH137" s="12"/>
      <c r="AI137" s="12"/>
      <c r="AJ137" s="12"/>
      <c r="AK137" s="12"/>
      <c r="AL137" s="12"/>
      <c r="AM137" s="12"/>
      <c r="AN137" s="12"/>
      <c r="AO137" s="12"/>
    </row>
    <row r="138" spans="18:41" x14ac:dyDescent="0.25">
      <c r="R138">
        <v>132</v>
      </c>
      <c r="S138">
        <v>0.45</v>
      </c>
      <c r="T138" s="113"/>
      <c r="U138">
        <v>132</v>
      </c>
      <c r="V138">
        <v>0.83</v>
      </c>
      <c r="W138" s="113"/>
      <c r="X138" s="12"/>
      <c r="Y138" s="12"/>
      <c r="Z138" s="12"/>
      <c r="AA138" s="12"/>
      <c r="AB138" s="12"/>
      <c r="AC138" s="12"/>
      <c r="AD138" s="122"/>
      <c r="AE138" s="12"/>
      <c r="AF138" s="12"/>
      <c r="AG138" s="12"/>
      <c r="AH138" s="12"/>
      <c r="AI138" s="12"/>
      <c r="AJ138" s="12"/>
      <c r="AK138" s="12"/>
      <c r="AL138" s="12"/>
      <c r="AM138" s="12"/>
      <c r="AN138" s="12"/>
      <c r="AO138" s="12"/>
    </row>
    <row r="139" spans="18:41" x14ac:dyDescent="0.25">
      <c r="R139">
        <v>133</v>
      </c>
      <c r="S139">
        <v>0.47</v>
      </c>
      <c r="T139" s="113"/>
      <c r="U139">
        <v>133</v>
      </c>
      <c r="V139">
        <v>0.91</v>
      </c>
      <c r="W139" s="113"/>
      <c r="X139" s="12"/>
      <c r="Y139" s="12"/>
      <c r="Z139" s="12"/>
      <c r="AA139" s="12"/>
      <c r="AB139" s="12"/>
      <c r="AC139" s="12"/>
      <c r="AD139" s="122"/>
      <c r="AE139" s="12"/>
      <c r="AF139" s="12"/>
      <c r="AG139" s="12"/>
      <c r="AH139" s="12"/>
      <c r="AI139" s="12"/>
      <c r="AJ139" s="12"/>
      <c r="AK139" s="12"/>
      <c r="AL139" s="12"/>
      <c r="AM139" s="12"/>
      <c r="AN139" s="12"/>
      <c r="AO139" s="12"/>
    </row>
    <row r="140" spans="18:41" x14ac:dyDescent="0.25">
      <c r="R140">
        <v>134</v>
      </c>
      <c r="S140">
        <v>0.49</v>
      </c>
      <c r="T140" s="113"/>
      <c r="U140">
        <v>134</v>
      </c>
      <c r="V140">
        <v>0.99</v>
      </c>
      <c r="W140" s="113"/>
      <c r="X140" s="12"/>
      <c r="Y140" s="12"/>
      <c r="Z140" s="12"/>
      <c r="AA140" s="12"/>
      <c r="AB140" s="12"/>
      <c r="AC140" s="12"/>
      <c r="AD140" s="122"/>
      <c r="AE140" s="12"/>
      <c r="AF140" s="12"/>
      <c r="AG140" s="12"/>
      <c r="AH140" s="12"/>
      <c r="AI140" s="12"/>
      <c r="AJ140" s="12"/>
      <c r="AK140" s="12"/>
      <c r="AL140" s="12"/>
      <c r="AM140" s="12"/>
      <c r="AN140" s="12"/>
      <c r="AO140" s="12"/>
    </row>
    <row r="141" spans="18:41" x14ac:dyDescent="0.25">
      <c r="R141">
        <v>135</v>
      </c>
      <c r="S141">
        <v>0.51</v>
      </c>
      <c r="T141" s="113"/>
      <c r="U141">
        <v>135</v>
      </c>
      <c r="V141">
        <v>1.06</v>
      </c>
      <c r="W141" s="113"/>
      <c r="X141" s="12"/>
      <c r="Y141" s="12"/>
      <c r="Z141" s="12"/>
      <c r="AA141" s="12"/>
      <c r="AB141" s="12"/>
      <c r="AC141" s="12"/>
      <c r="AD141" s="122"/>
      <c r="AE141" s="12"/>
      <c r="AF141" s="12"/>
      <c r="AG141" s="12"/>
      <c r="AH141" s="12"/>
      <c r="AI141" s="12"/>
      <c r="AJ141" s="12"/>
      <c r="AK141" s="12"/>
      <c r="AL141" s="12"/>
      <c r="AM141" s="12"/>
      <c r="AN141" s="12"/>
      <c r="AO141" s="12"/>
    </row>
    <row r="142" spans="18:41" x14ac:dyDescent="0.25">
      <c r="R142">
        <v>136</v>
      </c>
      <c r="S142">
        <v>0.53</v>
      </c>
      <c r="T142" s="113"/>
      <c r="U142">
        <v>136</v>
      </c>
      <c r="V142">
        <v>1.1499999999999999</v>
      </c>
      <c r="W142" s="113"/>
      <c r="X142" s="12"/>
      <c r="Y142" s="12"/>
      <c r="Z142" s="12"/>
      <c r="AA142" s="12"/>
      <c r="AB142" s="12"/>
      <c r="AC142" s="12"/>
      <c r="AD142" s="122"/>
      <c r="AE142" s="12"/>
      <c r="AF142" s="12"/>
      <c r="AG142" s="12"/>
      <c r="AH142" s="12"/>
      <c r="AI142" s="12"/>
      <c r="AJ142" s="12"/>
      <c r="AK142" s="12"/>
      <c r="AL142" s="12"/>
      <c r="AM142" s="12"/>
      <c r="AN142" s="12"/>
      <c r="AO142" s="12"/>
    </row>
    <row r="143" spans="18:41" x14ac:dyDescent="0.25">
      <c r="R143">
        <v>137</v>
      </c>
      <c r="S143">
        <v>0.56000000000000005</v>
      </c>
      <c r="T143" s="113"/>
      <c r="U143">
        <v>137</v>
      </c>
      <c r="V143">
        <v>1.24</v>
      </c>
      <c r="W143" s="113"/>
      <c r="X143" s="12"/>
      <c r="Y143" s="12"/>
      <c r="Z143" s="12"/>
      <c r="AA143" s="12"/>
      <c r="AB143" s="12"/>
      <c r="AC143" s="12"/>
      <c r="AD143" s="122"/>
      <c r="AE143" s="12"/>
      <c r="AF143" s="12"/>
      <c r="AG143" s="12"/>
      <c r="AH143" s="12"/>
      <c r="AI143" s="12"/>
      <c r="AJ143" s="12"/>
      <c r="AK143" s="12"/>
      <c r="AL143" s="12"/>
      <c r="AM143" s="12"/>
      <c r="AN143" s="12"/>
      <c r="AO143" s="12"/>
    </row>
    <row r="144" spans="18:41" x14ac:dyDescent="0.25">
      <c r="R144">
        <v>138</v>
      </c>
      <c r="S144">
        <v>0.59</v>
      </c>
      <c r="T144" s="113"/>
      <c r="U144">
        <v>138</v>
      </c>
      <c r="V144">
        <v>1.34</v>
      </c>
      <c r="W144" s="113"/>
      <c r="X144" s="12"/>
      <c r="Y144" s="12"/>
      <c r="Z144" s="12"/>
      <c r="AA144" s="12"/>
      <c r="AB144" s="12"/>
      <c r="AC144" s="12"/>
      <c r="AD144" s="122"/>
      <c r="AE144" s="12"/>
      <c r="AF144" s="12"/>
      <c r="AG144" s="12"/>
      <c r="AH144" s="12"/>
      <c r="AI144" s="12"/>
      <c r="AJ144" s="12"/>
      <c r="AK144" s="12"/>
      <c r="AL144" s="12"/>
      <c r="AM144" s="12"/>
      <c r="AN144" s="12"/>
      <c r="AO144" s="12"/>
    </row>
    <row r="145" spans="18:41" x14ac:dyDescent="0.25">
      <c r="R145">
        <v>139</v>
      </c>
      <c r="S145">
        <v>0.63</v>
      </c>
      <c r="T145" s="113"/>
      <c r="U145">
        <v>139</v>
      </c>
      <c r="V145">
        <v>1.45</v>
      </c>
      <c r="W145" s="113"/>
      <c r="X145" s="12"/>
      <c r="Y145" s="12"/>
      <c r="Z145" s="12"/>
      <c r="AA145" s="12"/>
      <c r="AB145" s="12"/>
      <c r="AC145" s="12"/>
      <c r="AD145" s="122"/>
      <c r="AE145" s="12"/>
      <c r="AF145" s="12"/>
      <c r="AG145" s="12"/>
      <c r="AH145" s="12"/>
      <c r="AI145" s="12"/>
      <c r="AJ145" s="12"/>
      <c r="AK145" s="12"/>
      <c r="AL145" s="12"/>
      <c r="AM145" s="12"/>
      <c r="AN145" s="12"/>
      <c r="AO145" s="12"/>
    </row>
    <row r="146" spans="18:41" x14ac:dyDescent="0.25">
      <c r="R146">
        <v>140</v>
      </c>
      <c r="S146">
        <v>0.67</v>
      </c>
      <c r="T146" s="113"/>
      <c r="U146">
        <v>140</v>
      </c>
      <c r="V146">
        <v>1.56</v>
      </c>
      <c r="W146" s="113"/>
      <c r="X146" s="12"/>
      <c r="Y146" s="12"/>
      <c r="Z146" s="12"/>
      <c r="AA146" s="12"/>
      <c r="AB146" s="12"/>
      <c r="AC146" s="12"/>
      <c r="AD146" s="122"/>
      <c r="AE146" s="12"/>
      <c r="AF146" s="12"/>
      <c r="AG146" s="12"/>
      <c r="AH146" s="12"/>
      <c r="AI146" s="12"/>
      <c r="AJ146" s="12"/>
      <c r="AK146" s="12"/>
      <c r="AL146" s="12"/>
      <c r="AM146" s="12"/>
      <c r="AN146" s="12"/>
      <c r="AO146" s="12"/>
    </row>
    <row r="147" spans="18:41" x14ac:dyDescent="0.25">
      <c r="R147">
        <v>141</v>
      </c>
      <c r="S147">
        <v>0.71</v>
      </c>
      <c r="T147" s="113"/>
      <c r="U147">
        <v>141</v>
      </c>
      <c r="V147">
        <v>1.67</v>
      </c>
      <c r="W147" s="113"/>
      <c r="X147" s="12"/>
      <c r="Y147" s="12"/>
      <c r="Z147" s="12"/>
      <c r="AA147" s="12"/>
      <c r="AB147" s="12"/>
      <c r="AC147" s="12"/>
      <c r="AD147" s="122"/>
      <c r="AE147" s="12"/>
      <c r="AF147" s="12"/>
      <c r="AG147" s="12"/>
      <c r="AH147" s="12"/>
      <c r="AI147" s="12"/>
      <c r="AJ147" s="12"/>
      <c r="AK147" s="12"/>
      <c r="AL147" s="12"/>
      <c r="AM147" s="12"/>
      <c r="AN147" s="12"/>
      <c r="AO147" s="12"/>
    </row>
    <row r="148" spans="18:41" x14ac:dyDescent="0.25">
      <c r="R148">
        <v>142</v>
      </c>
      <c r="S148">
        <v>0.77</v>
      </c>
      <c r="T148" s="113"/>
      <c r="U148">
        <v>142</v>
      </c>
      <c r="V148">
        <v>1.8</v>
      </c>
      <c r="W148" s="113"/>
      <c r="X148" s="12"/>
      <c r="Y148" s="12"/>
      <c r="Z148" s="12"/>
      <c r="AA148" s="12"/>
      <c r="AB148" s="12"/>
      <c r="AC148" s="12"/>
      <c r="AD148" s="122"/>
      <c r="AE148" s="12"/>
      <c r="AF148" s="12"/>
      <c r="AG148" s="12"/>
      <c r="AH148" s="12"/>
      <c r="AI148" s="12"/>
      <c r="AJ148" s="12"/>
      <c r="AK148" s="12"/>
      <c r="AL148" s="12"/>
      <c r="AM148" s="12"/>
      <c r="AN148" s="12"/>
      <c r="AO148" s="12"/>
    </row>
    <row r="149" spans="18:41" x14ac:dyDescent="0.25">
      <c r="R149">
        <v>143</v>
      </c>
      <c r="S149">
        <v>0.82</v>
      </c>
      <c r="T149" s="113"/>
      <c r="U149">
        <v>143</v>
      </c>
      <c r="V149">
        <v>1.91</v>
      </c>
      <c r="W149" s="113"/>
      <c r="X149" s="12"/>
      <c r="Y149" s="12"/>
      <c r="Z149" s="12"/>
      <c r="AA149" s="12"/>
      <c r="AB149" s="12"/>
      <c r="AC149" s="12"/>
      <c r="AD149" s="122"/>
      <c r="AE149" s="12"/>
      <c r="AF149" s="12"/>
      <c r="AG149" s="12"/>
      <c r="AH149" s="12"/>
      <c r="AI149" s="12"/>
      <c r="AJ149" s="12"/>
      <c r="AK149" s="12"/>
      <c r="AL149" s="12"/>
      <c r="AM149" s="12"/>
      <c r="AN149" s="12"/>
      <c r="AO149" s="12"/>
    </row>
    <row r="150" spans="18:41" x14ac:dyDescent="0.25">
      <c r="R150">
        <v>144</v>
      </c>
      <c r="S150">
        <v>0.89</v>
      </c>
      <c r="T150" s="113"/>
      <c r="U150">
        <v>144</v>
      </c>
      <c r="V150">
        <v>2.06</v>
      </c>
      <c r="W150" s="113"/>
      <c r="X150" s="12"/>
      <c r="Y150" s="12"/>
      <c r="Z150" s="12"/>
      <c r="AA150" s="12"/>
      <c r="AB150" s="12"/>
      <c r="AC150" s="12"/>
      <c r="AD150" s="122"/>
      <c r="AE150" s="12"/>
      <c r="AF150" s="12"/>
      <c r="AG150" s="12"/>
      <c r="AH150" s="12"/>
      <c r="AI150" s="12"/>
      <c r="AJ150" s="12"/>
      <c r="AK150" s="12"/>
      <c r="AL150" s="12"/>
      <c r="AM150" s="12"/>
      <c r="AN150" s="12"/>
      <c r="AO150" s="12"/>
    </row>
    <row r="151" spans="18:41" x14ac:dyDescent="0.25">
      <c r="R151">
        <v>145</v>
      </c>
      <c r="S151">
        <v>0.96</v>
      </c>
      <c r="T151" s="113"/>
      <c r="U151">
        <v>145</v>
      </c>
      <c r="V151">
        <v>2.2000000000000002</v>
      </c>
      <c r="W151" s="113"/>
      <c r="X151" s="12"/>
      <c r="Y151" s="12"/>
      <c r="Z151" s="12"/>
      <c r="AA151" s="12"/>
      <c r="AB151" s="12"/>
      <c r="AC151" s="12"/>
      <c r="AD151" s="122"/>
      <c r="AE151" s="12"/>
      <c r="AF151" s="12"/>
      <c r="AG151" s="12"/>
      <c r="AH151" s="12"/>
      <c r="AI151" s="12"/>
      <c r="AJ151" s="12"/>
      <c r="AK151" s="12"/>
      <c r="AL151" s="12"/>
      <c r="AM151" s="12"/>
      <c r="AN151" s="12"/>
      <c r="AO151" s="12"/>
    </row>
    <row r="152" spans="18:41" x14ac:dyDescent="0.25">
      <c r="R152">
        <v>146</v>
      </c>
      <c r="S152">
        <v>1.04</v>
      </c>
      <c r="T152" s="113"/>
      <c r="U152">
        <v>146</v>
      </c>
      <c r="V152">
        <v>2.3199999999999998</v>
      </c>
      <c r="W152" s="113"/>
      <c r="X152" s="12"/>
      <c r="Y152" s="12"/>
      <c r="Z152" s="12"/>
      <c r="AA152" s="12"/>
      <c r="AB152" s="12"/>
      <c r="AC152" s="12"/>
      <c r="AD152" s="122"/>
      <c r="AE152" s="12"/>
      <c r="AF152" s="12"/>
      <c r="AG152" s="12"/>
      <c r="AH152" s="12"/>
      <c r="AI152" s="12"/>
      <c r="AJ152" s="12"/>
      <c r="AK152" s="12"/>
      <c r="AL152" s="12"/>
      <c r="AM152" s="12"/>
      <c r="AN152" s="12"/>
      <c r="AO152" s="12"/>
    </row>
    <row r="153" spans="18:41" x14ac:dyDescent="0.25">
      <c r="R153">
        <v>147</v>
      </c>
      <c r="S153">
        <v>1.1100000000000001</v>
      </c>
      <c r="T153" s="113"/>
      <c r="U153">
        <v>147</v>
      </c>
      <c r="V153">
        <v>2.5</v>
      </c>
      <c r="W153" s="113"/>
      <c r="X153" s="12"/>
      <c r="Y153" s="12"/>
      <c r="Z153" s="12"/>
      <c r="AA153" s="12"/>
      <c r="AB153" s="12"/>
      <c r="AC153" s="12"/>
      <c r="AD153" s="122"/>
      <c r="AE153" s="12"/>
      <c r="AF153" s="12"/>
      <c r="AG153" s="12"/>
      <c r="AH153" s="12"/>
      <c r="AI153" s="12"/>
      <c r="AJ153" s="12"/>
      <c r="AK153" s="12"/>
      <c r="AL153" s="12"/>
      <c r="AM153" s="12"/>
      <c r="AN153" s="12"/>
      <c r="AO153" s="12"/>
    </row>
    <row r="154" spans="18:41" x14ac:dyDescent="0.25">
      <c r="R154">
        <v>148</v>
      </c>
      <c r="S154">
        <v>1.2</v>
      </c>
      <c r="T154" s="113"/>
      <c r="U154">
        <v>148</v>
      </c>
      <c r="V154">
        <v>2.67</v>
      </c>
      <c r="W154" s="113"/>
      <c r="X154" s="12"/>
      <c r="Y154" s="12"/>
      <c r="Z154" s="12"/>
      <c r="AA154" s="12"/>
      <c r="AB154" s="12"/>
      <c r="AC154" s="12"/>
      <c r="AD154" s="122"/>
      <c r="AE154" s="12"/>
      <c r="AF154" s="12"/>
      <c r="AG154" s="12"/>
      <c r="AH154" s="12"/>
      <c r="AI154" s="12"/>
      <c r="AJ154" s="12"/>
      <c r="AK154" s="12"/>
      <c r="AL154" s="12"/>
      <c r="AM154" s="12"/>
      <c r="AN154" s="12"/>
      <c r="AO154" s="12"/>
    </row>
    <row r="155" spans="18:41" x14ac:dyDescent="0.25">
      <c r="R155">
        <v>149</v>
      </c>
      <c r="S155">
        <v>1.29</v>
      </c>
      <c r="T155" s="113"/>
      <c r="U155">
        <v>149</v>
      </c>
      <c r="V155">
        <v>2.81</v>
      </c>
      <c r="W155" s="113"/>
      <c r="X155" s="12"/>
      <c r="Y155" s="12"/>
      <c r="Z155" s="12"/>
      <c r="AA155" s="12"/>
      <c r="AB155" s="12"/>
      <c r="AC155" s="12"/>
      <c r="AD155" s="122"/>
      <c r="AE155" s="12"/>
      <c r="AF155" s="12"/>
      <c r="AG155" s="12"/>
      <c r="AH155" s="12"/>
      <c r="AI155" s="12"/>
      <c r="AJ155" s="12"/>
      <c r="AK155" s="12"/>
      <c r="AL155" s="12"/>
      <c r="AM155" s="12"/>
      <c r="AN155" s="12"/>
      <c r="AO155" s="12"/>
    </row>
    <row r="156" spans="18:41" x14ac:dyDescent="0.25">
      <c r="R156">
        <v>150</v>
      </c>
      <c r="S156">
        <v>1.38</v>
      </c>
      <c r="T156" s="113"/>
      <c r="U156">
        <v>150</v>
      </c>
      <c r="V156">
        <v>3</v>
      </c>
      <c r="W156" s="113"/>
      <c r="X156" s="12"/>
      <c r="Y156" s="12"/>
      <c r="Z156" s="12"/>
      <c r="AA156" s="12"/>
      <c r="AB156" s="12"/>
      <c r="AC156" s="12"/>
      <c r="AD156" s="122"/>
      <c r="AE156" s="12"/>
      <c r="AF156" s="12"/>
      <c r="AG156" s="12"/>
      <c r="AH156" s="12"/>
      <c r="AI156" s="12"/>
      <c r="AJ156" s="12"/>
      <c r="AK156" s="12"/>
      <c r="AL156" s="12"/>
      <c r="AM156" s="12"/>
      <c r="AN156" s="12"/>
      <c r="AO156" s="12"/>
    </row>
    <row r="157" spans="18:41" x14ac:dyDescent="0.25">
      <c r="R157">
        <v>151</v>
      </c>
      <c r="S157">
        <v>1.48</v>
      </c>
      <c r="T157" s="113"/>
      <c r="U157">
        <v>151</v>
      </c>
      <c r="V157">
        <v>3.19</v>
      </c>
      <c r="W157" s="113"/>
      <c r="X157" s="12"/>
      <c r="Y157" s="12"/>
      <c r="Z157" s="12"/>
      <c r="AA157" s="12"/>
      <c r="AB157" s="12"/>
      <c r="AC157" s="12"/>
      <c r="AD157" s="122"/>
      <c r="AE157" s="12"/>
      <c r="AF157" s="12"/>
      <c r="AG157" s="12"/>
      <c r="AH157" s="12"/>
      <c r="AI157" s="12"/>
      <c r="AJ157" s="12"/>
      <c r="AK157" s="12"/>
      <c r="AL157" s="12"/>
      <c r="AM157" s="12"/>
      <c r="AN157" s="12"/>
      <c r="AO157" s="12"/>
    </row>
    <row r="158" spans="18:41" x14ac:dyDescent="0.25">
      <c r="R158">
        <v>152</v>
      </c>
      <c r="S158">
        <v>1.56</v>
      </c>
      <c r="T158" s="113"/>
      <c r="U158">
        <v>152</v>
      </c>
      <c r="V158">
        <v>3.38</v>
      </c>
      <c r="W158" s="113"/>
      <c r="X158" s="12"/>
      <c r="Y158" s="12"/>
      <c r="Z158" s="12"/>
      <c r="AA158" s="12"/>
      <c r="AB158" s="12"/>
      <c r="AC158" s="12"/>
      <c r="AD158" s="122"/>
      <c r="AE158" s="12"/>
      <c r="AF158" s="12"/>
      <c r="AG158" s="12"/>
      <c r="AH158" s="12"/>
      <c r="AI158" s="12"/>
      <c r="AJ158" s="12"/>
      <c r="AK158" s="12"/>
      <c r="AL158" s="12"/>
      <c r="AM158" s="12"/>
      <c r="AN158" s="12"/>
      <c r="AO158" s="12"/>
    </row>
    <row r="159" spans="18:41" x14ac:dyDescent="0.25">
      <c r="R159">
        <v>153</v>
      </c>
      <c r="S159">
        <v>1.69</v>
      </c>
      <c r="T159" s="113"/>
      <c r="U159">
        <v>153</v>
      </c>
      <c r="V159">
        <v>3.56</v>
      </c>
      <c r="W159" s="113"/>
      <c r="X159" s="12"/>
      <c r="Y159" s="12"/>
      <c r="Z159" s="12"/>
      <c r="AA159" s="12"/>
      <c r="AB159" s="12"/>
      <c r="AC159" s="12"/>
      <c r="AD159" s="122"/>
      <c r="AE159" s="12"/>
      <c r="AF159" s="12"/>
      <c r="AG159" s="12"/>
      <c r="AH159" s="12"/>
      <c r="AI159" s="12"/>
      <c r="AJ159" s="12"/>
      <c r="AK159" s="12"/>
      <c r="AL159" s="12"/>
      <c r="AM159" s="12"/>
      <c r="AN159" s="12"/>
      <c r="AO159" s="12"/>
    </row>
    <row r="160" spans="18:41" x14ac:dyDescent="0.25">
      <c r="R160">
        <v>154</v>
      </c>
      <c r="S160">
        <v>1.81</v>
      </c>
      <c r="T160" s="113"/>
      <c r="U160">
        <v>154</v>
      </c>
      <c r="V160">
        <v>3.77</v>
      </c>
      <c r="W160" s="113"/>
      <c r="X160" s="12"/>
      <c r="Y160" s="12"/>
      <c r="Z160" s="12"/>
      <c r="AA160" s="12"/>
      <c r="AB160" s="12"/>
      <c r="AC160" s="12"/>
      <c r="AD160" s="122"/>
      <c r="AE160" s="12"/>
      <c r="AF160" s="12"/>
      <c r="AG160" s="12"/>
      <c r="AH160" s="12"/>
      <c r="AI160" s="12"/>
      <c r="AJ160" s="12"/>
      <c r="AK160" s="12"/>
      <c r="AL160" s="12"/>
      <c r="AM160" s="12"/>
      <c r="AN160" s="12"/>
      <c r="AO160" s="12"/>
    </row>
    <row r="161" spans="18:41" x14ac:dyDescent="0.25">
      <c r="R161">
        <v>155</v>
      </c>
      <c r="S161">
        <v>1.93</v>
      </c>
      <c r="T161" s="113"/>
      <c r="U161">
        <v>155</v>
      </c>
      <c r="V161">
        <v>4.0199999999999996</v>
      </c>
      <c r="W161" s="113"/>
      <c r="X161" s="12"/>
      <c r="Y161" s="12"/>
      <c r="Z161" s="12"/>
      <c r="AA161" s="12"/>
      <c r="AB161" s="12"/>
      <c r="AC161" s="12"/>
      <c r="AD161" s="122"/>
      <c r="AE161" s="12"/>
      <c r="AF161" s="12"/>
      <c r="AG161" s="12"/>
      <c r="AH161" s="12"/>
      <c r="AI161" s="12"/>
      <c r="AJ161" s="12"/>
      <c r="AK161" s="12"/>
      <c r="AL161" s="12"/>
      <c r="AM161" s="12"/>
      <c r="AN161" s="12"/>
      <c r="AO161" s="12"/>
    </row>
    <row r="162" spans="18:41" x14ac:dyDescent="0.25">
      <c r="R162">
        <v>156</v>
      </c>
      <c r="S162">
        <v>2.06</v>
      </c>
      <c r="T162" s="113"/>
      <c r="U162">
        <v>156</v>
      </c>
      <c r="V162">
        <v>4.21</v>
      </c>
      <c r="W162" s="113"/>
      <c r="X162" s="12"/>
      <c r="Y162" s="12"/>
      <c r="Z162" s="12"/>
      <c r="AA162" s="12"/>
      <c r="AB162" s="12"/>
      <c r="AC162" s="12"/>
      <c r="AD162" s="122"/>
      <c r="AE162" s="12"/>
      <c r="AF162" s="12"/>
      <c r="AG162" s="12"/>
      <c r="AH162" s="12"/>
      <c r="AI162" s="12"/>
      <c r="AJ162" s="12"/>
      <c r="AK162" s="12"/>
      <c r="AL162" s="12"/>
      <c r="AM162" s="12"/>
      <c r="AN162" s="12"/>
      <c r="AO162" s="12"/>
    </row>
    <row r="163" spans="18:41" x14ac:dyDescent="0.25">
      <c r="R163">
        <v>157</v>
      </c>
      <c r="S163">
        <v>2.2000000000000002</v>
      </c>
      <c r="T163" s="113"/>
      <c r="U163">
        <v>157</v>
      </c>
      <c r="V163">
        <v>4.42</v>
      </c>
      <c r="W163" s="113"/>
      <c r="X163" s="12"/>
      <c r="Y163" s="12"/>
      <c r="Z163" s="12"/>
      <c r="AA163" s="12"/>
      <c r="AB163" s="12"/>
      <c r="AC163" s="12"/>
      <c r="AD163" s="122"/>
      <c r="AE163" s="12"/>
      <c r="AF163" s="12"/>
      <c r="AG163" s="12"/>
      <c r="AH163" s="12"/>
      <c r="AI163" s="12"/>
      <c r="AJ163" s="12"/>
      <c r="AK163" s="12"/>
      <c r="AL163" s="12"/>
      <c r="AM163" s="12"/>
      <c r="AN163" s="12"/>
      <c r="AO163" s="12"/>
    </row>
    <row r="164" spans="18:41" x14ac:dyDescent="0.25">
      <c r="R164">
        <v>158</v>
      </c>
      <c r="S164">
        <v>2.34</v>
      </c>
      <c r="T164" s="113"/>
      <c r="U164">
        <v>158</v>
      </c>
      <c r="V164">
        <v>4.67</v>
      </c>
      <c r="W164" s="113"/>
      <c r="X164" s="12"/>
      <c r="Y164" s="12"/>
      <c r="Z164" s="12"/>
      <c r="AA164" s="12"/>
      <c r="AB164" s="12"/>
      <c r="AC164" s="12"/>
      <c r="AD164" s="122"/>
      <c r="AE164" s="12"/>
      <c r="AF164" s="12"/>
      <c r="AG164" s="12"/>
      <c r="AH164" s="12"/>
      <c r="AI164" s="12"/>
      <c r="AJ164" s="12"/>
      <c r="AK164" s="12"/>
      <c r="AL164" s="12"/>
      <c r="AM164" s="12"/>
      <c r="AN164" s="12"/>
      <c r="AO164" s="12"/>
    </row>
    <row r="165" spans="18:41" x14ac:dyDescent="0.25">
      <c r="R165">
        <v>159</v>
      </c>
      <c r="S165">
        <v>2.4900000000000002</v>
      </c>
      <c r="T165" s="113"/>
      <c r="U165">
        <v>159</v>
      </c>
      <c r="V165">
        <v>4.91</v>
      </c>
      <c r="W165" s="113"/>
      <c r="X165" s="12"/>
      <c r="Y165" s="12"/>
      <c r="Z165" s="12"/>
      <c r="AA165" s="12"/>
      <c r="AB165" s="12"/>
      <c r="AC165" s="12"/>
      <c r="AD165" s="122"/>
      <c r="AE165" s="12"/>
      <c r="AF165" s="12"/>
      <c r="AG165" s="12"/>
      <c r="AH165" s="12"/>
      <c r="AI165" s="12"/>
      <c r="AJ165" s="12"/>
      <c r="AK165" s="12"/>
      <c r="AL165" s="12"/>
      <c r="AM165" s="12"/>
      <c r="AN165" s="12"/>
      <c r="AO165" s="12"/>
    </row>
    <row r="166" spans="18:41" x14ac:dyDescent="0.25">
      <c r="R166">
        <v>160</v>
      </c>
      <c r="S166">
        <v>2.63</v>
      </c>
      <c r="T166" s="113"/>
      <c r="U166">
        <v>160</v>
      </c>
      <c r="V166">
        <v>5.2</v>
      </c>
      <c r="W166" s="113"/>
      <c r="X166" s="12"/>
      <c r="Y166" s="12"/>
      <c r="Z166" s="12"/>
      <c r="AA166" s="12"/>
      <c r="AB166" s="12"/>
      <c r="AC166" s="12"/>
      <c r="AD166" s="122"/>
      <c r="AE166" s="12"/>
      <c r="AF166" s="12"/>
      <c r="AG166" s="12"/>
      <c r="AH166" s="12"/>
      <c r="AI166" s="12"/>
      <c r="AJ166" s="12"/>
      <c r="AK166" s="12"/>
      <c r="AL166" s="12"/>
      <c r="AM166" s="12"/>
      <c r="AN166" s="12"/>
      <c r="AO166" s="12"/>
    </row>
    <row r="167" spans="18:41" x14ac:dyDescent="0.25">
      <c r="R167">
        <v>161</v>
      </c>
      <c r="S167">
        <v>2.7</v>
      </c>
      <c r="T167" s="113"/>
      <c r="U167">
        <v>161</v>
      </c>
      <c r="V167">
        <v>5.34</v>
      </c>
      <c r="W167" s="113"/>
      <c r="X167" s="12"/>
      <c r="Y167" s="12"/>
      <c r="Z167" s="12"/>
      <c r="AA167" s="12"/>
      <c r="AB167" s="12"/>
      <c r="AC167" s="12"/>
      <c r="AD167" s="122"/>
      <c r="AE167" s="12"/>
      <c r="AF167" s="12"/>
      <c r="AG167" s="12"/>
      <c r="AH167" s="12"/>
      <c r="AI167" s="12"/>
      <c r="AJ167" s="12"/>
      <c r="AK167" s="12"/>
      <c r="AL167" s="12"/>
      <c r="AM167" s="12"/>
      <c r="AN167" s="12"/>
      <c r="AO167" s="12"/>
    </row>
    <row r="168" spans="18:41" x14ac:dyDescent="0.25">
      <c r="R168">
        <v>162</v>
      </c>
      <c r="S168">
        <v>2.94</v>
      </c>
      <c r="T168" s="113"/>
      <c r="U168">
        <v>162</v>
      </c>
      <c r="V168">
        <v>5.72</v>
      </c>
      <c r="W168" s="113"/>
      <c r="X168" s="12"/>
      <c r="Y168" s="12"/>
      <c r="Z168" s="12"/>
      <c r="AA168" s="12"/>
      <c r="AB168" s="12"/>
      <c r="AC168" s="12"/>
      <c r="AD168" s="122"/>
      <c r="AE168" s="12"/>
      <c r="AF168" s="12"/>
      <c r="AG168" s="12"/>
      <c r="AH168" s="12"/>
      <c r="AI168" s="12"/>
      <c r="AJ168" s="12"/>
      <c r="AK168" s="12"/>
      <c r="AL168" s="12"/>
      <c r="AM168" s="12"/>
      <c r="AN168" s="12"/>
      <c r="AO168" s="12"/>
    </row>
    <row r="169" spans="18:41" x14ac:dyDescent="0.25">
      <c r="R169">
        <v>163</v>
      </c>
      <c r="S169">
        <v>3.15</v>
      </c>
      <c r="T169" s="113"/>
      <c r="U169">
        <v>163</v>
      </c>
      <c r="V169">
        <v>6</v>
      </c>
      <c r="W169" s="113"/>
      <c r="X169" s="12"/>
      <c r="Y169" s="12"/>
      <c r="Z169" s="12"/>
      <c r="AA169" s="12"/>
      <c r="AB169" s="12"/>
      <c r="AC169" s="12"/>
      <c r="AD169" s="122"/>
      <c r="AE169" s="12"/>
      <c r="AF169" s="12"/>
      <c r="AG169" s="12"/>
      <c r="AH169" s="12"/>
      <c r="AI169" s="12"/>
      <c r="AJ169" s="12"/>
      <c r="AK169" s="12"/>
      <c r="AL169" s="12"/>
      <c r="AM169" s="12"/>
      <c r="AN169" s="12"/>
      <c r="AO169" s="12"/>
    </row>
    <row r="170" spans="18:41" x14ac:dyDescent="0.25">
      <c r="R170">
        <v>164</v>
      </c>
      <c r="S170">
        <v>3.3</v>
      </c>
      <c r="T170" s="113"/>
      <c r="U170">
        <v>164</v>
      </c>
      <c r="V170">
        <v>6.27</v>
      </c>
      <c r="W170" s="113"/>
      <c r="X170" s="12"/>
      <c r="Y170" s="12"/>
      <c r="Z170" s="12"/>
      <c r="AA170" s="12"/>
      <c r="AB170" s="12"/>
      <c r="AC170" s="12"/>
      <c r="AD170" s="122"/>
      <c r="AE170" s="12"/>
      <c r="AF170" s="12"/>
      <c r="AG170" s="12"/>
      <c r="AH170" s="12"/>
      <c r="AI170" s="12"/>
      <c r="AJ170" s="12"/>
      <c r="AK170" s="12"/>
      <c r="AL170" s="12"/>
      <c r="AM170" s="12"/>
      <c r="AN170" s="12"/>
      <c r="AO170" s="12"/>
    </row>
    <row r="171" spans="18:41" x14ac:dyDescent="0.25">
      <c r="R171">
        <v>165</v>
      </c>
      <c r="S171">
        <v>3.51</v>
      </c>
      <c r="T171" s="113"/>
      <c r="U171">
        <v>165</v>
      </c>
      <c r="V171">
        <v>6.57</v>
      </c>
      <c r="W171" s="113"/>
      <c r="X171" s="12"/>
      <c r="Y171" s="12"/>
      <c r="Z171" s="12"/>
      <c r="AA171" s="12"/>
      <c r="AB171" s="12"/>
      <c r="AC171" s="12"/>
      <c r="AD171" s="122"/>
      <c r="AE171" s="12"/>
      <c r="AF171" s="12"/>
      <c r="AG171" s="12"/>
      <c r="AH171" s="12"/>
      <c r="AI171" s="12"/>
      <c r="AJ171" s="12"/>
      <c r="AK171" s="12"/>
      <c r="AL171" s="12"/>
      <c r="AM171" s="12"/>
      <c r="AN171" s="12"/>
      <c r="AO171" s="12"/>
    </row>
    <row r="172" spans="18:41" x14ac:dyDescent="0.25">
      <c r="R172">
        <v>166</v>
      </c>
      <c r="S172">
        <v>3.69</v>
      </c>
      <c r="T172" s="113"/>
      <c r="U172">
        <v>166</v>
      </c>
      <c r="V172">
        <v>6.89</v>
      </c>
      <c r="W172" s="113"/>
      <c r="X172" s="12"/>
      <c r="Y172" s="12"/>
      <c r="Z172" s="12"/>
      <c r="AA172" s="12"/>
      <c r="AB172" s="12"/>
      <c r="AC172" s="12"/>
      <c r="AD172" s="122"/>
      <c r="AE172" s="12"/>
      <c r="AF172" s="12"/>
      <c r="AG172" s="12"/>
      <c r="AH172" s="12"/>
      <c r="AI172" s="12"/>
      <c r="AJ172" s="12"/>
      <c r="AK172" s="12"/>
      <c r="AL172" s="12"/>
      <c r="AM172" s="12"/>
      <c r="AN172" s="12"/>
      <c r="AO172" s="12"/>
    </row>
    <row r="173" spans="18:41" x14ac:dyDescent="0.25">
      <c r="R173">
        <v>167</v>
      </c>
      <c r="S173">
        <v>3.89</v>
      </c>
      <c r="T173" s="113"/>
      <c r="U173">
        <v>167</v>
      </c>
      <c r="V173">
        <v>7.15</v>
      </c>
      <c r="W173" s="113"/>
      <c r="X173" s="12"/>
      <c r="Y173" s="12"/>
      <c r="Z173" s="12"/>
      <c r="AA173" s="12"/>
      <c r="AB173" s="12"/>
      <c r="AC173" s="12"/>
      <c r="AD173" s="122"/>
      <c r="AE173" s="12"/>
      <c r="AF173" s="12"/>
      <c r="AG173" s="12"/>
      <c r="AH173" s="12"/>
      <c r="AI173" s="12"/>
      <c r="AJ173" s="12"/>
      <c r="AK173" s="12"/>
      <c r="AL173" s="12"/>
      <c r="AM173" s="12"/>
      <c r="AN173" s="12"/>
      <c r="AO173" s="12"/>
    </row>
    <row r="174" spans="18:41" x14ac:dyDescent="0.25">
      <c r="R174">
        <v>168</v>
      </c>
      <c r="S174">
        <v>4.12</v>
      </c>
      <c r="T174" s="113"/>
      <c r="U174">
        <v>168</v>
      </c>
      <c r="V174">
        <v>7.45</v>
      </c>
      <c r="W174" s="113"/>
      <c r="X174" s="12"/>
      <c r="Y174" s="12"/>
      <c r="Z174" s="12"/>
      <c r="AA174" s="12"/>
      <c r="AB174" s="12"/>
      <c r="AC174" s="12"/>
      <c r="AD174" s="122"/>
      <c r="AE174" s="12"/>
      <c r="AF174" s="12"/>
      <c r="AG174" s="12"/>
      <c r="AH174" s="12"/>
      <c r="AI174" s="12"/>
      <c r="AJ174" s="12"/>
      <c r="AK174" s="12"/>
      <c r="AL174" s="12"/>
      <c r="AM174" s="12"/>
      <c r="AN174" s="12"/>
      <c r="AO174" s="12"/>
    </row>
    <row r="175" spans="18:41" x14ac:dyDescent="0.25">
      <c r="R175">
        <v>169</v>
      </c>
      <c r="S175">
        <v>4.32</v>
      </c>
      <c r="T175" s="113"/>
      <c r="U175">
        <v>169</v>
      </c>
      <c r="V175">
        <v>7.76</v>
      </c>
      <c r="W175" s="113"/>
      <c r="X175" s="12"/>
      <c r="Y175" s="12"/>
      <c r="Z175" s="12"/>
      <c r="AA175" s="12"/>
      <c r="AB175" s="12"/>
      <c r="AC175" s="12"/>
      <c r="AD175" s="122"/>
      <c r="AE175" s="12"/>
      <c r="AF175" s="12"/>
      <c r="AG175" s="12"/>
      <c r="AH175" s="12"/>
      <c r="AI175" s="12"/>
      <c r="AJ175" s="12"/>
      <c r="AK175" s="12"/>
      <c r="AL175" s="12"/>
      <c r="AM175" s="12"/>
      <c r="AN175" s="12"/>
      <c r="AO175" s="12"/>
    </row>
    <row r="176" spans="18:41" x14ac:dyDescent="0.25">
      <c r="R176">
        <v>170</v>
      </c>
      <c r="S176">
        <v>4.5599999999999996</v>
      </c>
      <c r="T176" s="113"/>
      <c r="U176">
        <v>170</v>
      </c>
      <c r="V176">
        <v>8.01</v>
      </c>
      <c r="W176" s="113"/>
      <c r="X176" s="12"/>
      <c r="Y176" s="12"/>
      <c r="Z176" s="12"/>
      <c r="AA176" s="12"/>
      <c r="AB176" s="12"/>
      <c r="AC176" s="12"/>
      <c r="AD176" s="122"/>
      <c r="AE176" s="12"/>
      <c r="AF176" s="12"/>
      <c r="AG176" s="12"/>
      <c r="AH176" s="12"/>
      <c r="AI176" s="12"/>
      <c r="AJ176" s="12"/>
      <c r="AK176" s="12"/>
      <c r="AL176" s="12"/>
      <c r="AM176" s="12"/>
      <c r="AN176" s="12"/>
      <c r="AO176" s="12"/>
    </row>
    <row r="177" spans="18:41" x14ac:dyDescent="0.25">
      <c r="R177">
        <v>171</v>
      </c>
      <c r="S177">
        <v>4.75</v>
      </c>
      <c r="T177" s="113"/>
      <c r="U177">
        <v>171</v>
      </c>
      <c r="V177">
        <v>8.2899999999999991</v>
      </c>
      <c r="W177" s="113"/>
      <c r="X177" s="12"/>
      <c r="Y177" s="12"/>
      <c r="Z177" s="12"/>
      <c r="AA177" s="12"/>
      <c r="AB177" s="12"/>
      <c r="AC177" s="12"/>
      <c r="AD177" s="122"/>
      <c r="AE177" s="12"/>
      <c r="AF177" s="12"/>
      <c r="AG177" s="12"/>
      <c r="AH177" s="12"/>
      <c r="AI177" s="12"/>
      <c r="AJ177" s="12"/>
      <c r="AK177" s="12"/>
      <c r="AL177" s="12"/>
      <c r="AM177" s="12"/>
      <c r="AN177" s="12"/>
      <c r="AO177" s="12"/>
    </row>
    <row r="178" spans="18:41" x14ac:dyDescent="0.25">
      <c r="R178">
        <v>172</v>
      </c>
      <c r="S178">
        <v>5.0599999999999996</v>
      </c>
      <c r="T178" s="113"/>
      <c r="U178">
        <v>172</v>
      </c>
      <c r="V178">
        <v>8.5299999999999994</v>
      </c>
      <c r="W178" s="113"/>
      <c r="X178" s="12"/>
      <c r="Y178" s="12"/>
      <c r="Z178" s="12"/>
      <c r="AA178" s="12"/>
      <c r="AB178" s="12"/>
      <c r="AC178" s="12"/>
      <c r="AD178" s="122"/>
      <c r="AE178" s="12"/>
      <c r="AF178" s="12"/>
      <c r="AG178" s="12"/>
      <c r="AH178" s="12"/>
      <c r="AI178" s="12"/>
      <c r="AJ178" s="12"/>
      <c r="AK178" s="12"/>
      <c r="AL178" s="12"/>
      <c r="AM178" s="12"/>
      <c r="AN178" s="12"/>
      <c r="AO178" s="12"/>
    </row>
    <row r="179" spans="18:41" x14ac:dyDescent="0.25">
      <c r="R179">
        <v>173</v>
      </c>
      <c r="S179">
        <v>5.27</v>
      </c>
      <c r="T179" s="113"/>
      <c r="U179">
        <v>173</v>
      </c>
      <c r="V179">
        <v>8.7200000000000006</v>
      </c>
      <c r="W179" s="113"/>
      <c r="X179" s="12"/>
      <c r="Y179" s="12"/>
      <c r="Z179" s="12"/>
      <c r="AA179" s="12"/>
      <c r="AB179" s="12"/>
      <c r="AC179" s="12"/>
      <c r="AD179" s="122"/>
      <c r="AE179" s="12"/>
      <c r="AF179" s="12"/>
      <c r="AG179" s="12"/>
      <c r="AH179" s="12"/>
      <c r="AI179" s="12"/>
      <c r="AJ179" s="12"/>
      <c r="AK179" s="12"/>
      <c r="AL179" s="12"/>
      <c r="AM179" s="12"/>
      <c r="AN179" s="12"/>
      <c r="AO179" s="12"/>
    </row>
    <row r="180" spans="18:41" x14ac:dyDescent="0.25">
      <c r="R180">
        <v>174</v>
      </c>
      <c r="S180">
        <v>5.53</v>
      </c>
      <c r="T180" s="113"/>
      <c r="U180">
        <v>174</v>
      </c>
      <c r="V180">
        <v>8.8699999999999992</v>
      </c>
      <c r="W180" s="113"/>
      <c r="X180" s="12"/>
      <c r="Y180" s="12"/>
      <c r="Z180" s="12"/>
      <c r="AA180" s="12"/>
      <c r="AB180" s="12"/>
      <c r="AC180" s="12"/>
      <c r="AD180" s="122"/>
      <c r="AE180" s="12"/>
      <c r="AF180" s="12"/>
      <c r="AG180" s="12"/>
      <c r="AH180" s="12"/>
      <c r="AI180" s="12"/>
      <c r="AJ180" s="12"/>
      <c r="AK180" s="12"/>
      <c r="AL180" s="12"/>
      <c r="AM180" s="12"/>
      <c r="AN180" s="12"/>
      <c r="AO180" s="12"/>
    </row>
    <row r="181" spans="18:41" x14ac:dyDescent="0.25">
      <c r="R181">
        <v>175</v>
      </c>
      <c r="S181">
        <v>5.79</v>
      </c>
      <c r="T181" s="113"/>
      <c r="U181">
        <v>175</v>
      </c>
      <c r="V181">
        <v>8.94</v>
      </c>
      <c r="W181" s="113"/>
      <c r="X181" s="12"/>
      <c r="Y181" s="12"/>
      <c r="Z181" s="12"/>
      <c r="AA181" s="12"/>
      <c r="AB181" s="12"/>
      <c r="AC181" s="12"/>
      <c r="AD181" s="122"/>
      <c r="AE181" s="12"/>
      <c r="AF181" s="12"/>
      <c r="AG181" s="12"/>
      <c r="AH181" s="12"/>
      <c r="AI181" s="12"/>
      <c r="AJ181" s="12"/>
      <c r="AK181" s="12"/>
      <c r="AL181" s="12"/>
      <c r="AM181" s="12"/>
      <c r="AN181" s="12"/>
      <c r="AO181" s="12"/>
    </row>
    <row r="182" spans="18:41" x14ac:dyDescent="0.25">
      <c r="R182">
        <v>176</v>
      </c>
      <c r="S182">
        <v>6.12</v>
      </c>
      <c r="T182" s="113"/>
      <c r="U182">
        <v>176</v>
      </c>
      <c r="V182">
        <v>8.99</v>
      </c>
      <c r="W182" s="113"/>
      <c r="X182" s="12"/>
      <c r="Y182" s="12"/>
      <c r="Z182" s="12"/>
      <c r="AA182" s="12"/>
      <c r="AB182" s="12"/>
      <c r="AC182" s="12"/>
      <c r="AD182" s="122"/>
      <c r="AE182" s="12"/>
      <c r="AF182" s="12"/>
      <c r="AG182" s="12"/>
      <c r="AH182" s="12"/>
      <c r="AI182" s="12"/>
      <c r="AJ182" s="12"/>
      <c r="AK182" s="12"/>
      <c r="AL182" s="12"/>
      <c r="AM182" s="12"/>
      <c r="AN182" s="12"/>
      <c r="AO182" s="12"/>
    </row>
    <row r="183" spans="18:41" x14ac:dyDescent="0.25">
      <c r="R183">
        <v>177</v>
      </c>
      <c r="S183">
        <v>6.38</v>
      </c>
      <c r="T183" s="113"/>
      <c r="U183">
        <v>177</v>
      </c>
      <c r="V183" s="83">
        <v>9</v>
      </c>
      <c r="W183" s="113"/>
      <c r="X183" s="12"/>
      <c r="Y183" s="12"/>
      <c r="Z183" s="12"/>
      <c r="AA183" s="12"/>
      <c r="AB183" s="12"/>
      <c r="AC183" s="12"/>
      <c r="AD183" s="122"/>
      <c r="AE183" s="12"/>
      <c r="AF183" s="12"/>
      <c r="AG183" s="12"/>
      <c r="AH183" s="12"/>
      <c r="AI183" s="12"/>
      <c r="AJ183" s="12"/>
      <c r="AK183" s="12"/>
      <c r="AL183" s="12"/>
      <c r="AM183" s="12"/>
      <c r="AN183" s="12"/>
      <c r="AO183" s="12"/>
    </row>
    <row r="184" spans="18:41" x14ac:dyDescent="0.25">
      <c r="R184">
        <v>178</v>
      </c>
      <c r="S184">
        <v>6.59</v>
      </c>
      <c r="T184" s="113"/>
      <c r="U184">
        <v>178</v>
      </c>
      <c r="V184">
        <v>8.9700000000000006</v>
      </c>
      <c r="W184" s="113"/>
      <c r="X184" s="12"/>
      <c r="Y184" s="12"/>
      <c r="Z184" s="12"/>
      <c r="AA184" s="12"/>
      <c r="AB184" s="12"/>
      <c r="AC184" s="12"/>
      <c r="AD184" s="122"/>
      <c r="AE184" s="12"/>
      <c r="AF184" s="12"/>
      <c r="AG184" s="12"/>
      <c r="AH184" s="12"/>
      <c r="AI184" s="12"/>
      <c r="AJ184" s="12"/>
      <c r="AK184" s="12"/>
      <c r="AL184" s="12"/>
      <c r="AM184" s="12"/>
      <c r="AN184" s="12"/>
      <c r="AO184" s="12"/>
    </row>
    <row r="185" spans="18:41" x14ac:dyDescent="0.25">
      <c r="R185">
        <v>179</v>
      </c>
      <c r="S185">
        <v>6.89</v>
      </c>
      <c r="T185" s="113"/>
      <c r="U185">
        <v>179</v>
      </c>
      <c r="V185">
        <v>8.8800000000000008</v>
      </c>
      <c r="W185" s="113"/>
      <c r="X185" s="12"/>
      <c r="Y185" s="12"/>
      <c r="Z185" s="12"/>
      <c r="AA185" s="12"/>
      <c r="AB185" s="12"/>
      <c r="AC185" s="12"/>
      <c r="AD185" s="122"/>
      <c r="AE185" s="12"/>
      <c r="AF185" s="12"/>
      <c r="AG185" s="12"/>
      <c r="AH185" s="12"/>
      <c r="AI185" s="12"/>
      <c r="AJ185" s="12"/>
      <c r="AK185" s="12"/>
      <c r="AL185" s="12"/>
      <c r="AM185" s="12"/>
      <c r="AN185" s="12"/>
      <c r="AO185" s="12"/>
    </row>
    <row r="186" spans="18:41" x14ac:dyDescent="0.25">
      <c r="R186">
        <v>180</v>
      </c>
      <c r="S186">
        <v>7.16</v>
      </c>
      <c r="T186" s="113"/>
      <c r="U186">
        <v>180</v>
      </c>
      <c r="V186">
        <v>8.7200000000000006</v>
      </c>
      <c r="W186" s="113"/>
      <c r="X186" s="12"/>
      <c r="Y186" s="12"/>
      <c r="Z186" s="12"/>
      <c r="AA186" s="12"/>
      <c r="AB186" s="12"/>
      <c r="AC186" s="12"/>
      <c r="AD186" s="122"/>
      <c r="AE186" s="12"/>
      <c r="AF186" s="12"/>
      <c r="AG186" s="12"/>
      <c r="AH186" s="12"/>
      <c r="AI186" s="12"/>
      <c r="AJ186" s="12"/>
      <c r="AK186" s="12"/>
      <c r="AL186" s="12"/>
      <c r="AM186" s="12"/>
      <c r="AN186" s="12"/>
      <c r="AO186" s="12"/>
    </row>
    <row r="187" spans="18:41" x14ac:dyDescent="0.25">
      <c r="R187">
        <v>181</v>
      </c>
      <c r="S187">
        <v>7.41</v>
      </c>
      <c r="T187" s="113"/>
      <c r="U187">
        <v>181</v>
      </c>
      <c r="V187">
        <v>8.49</v>
      </c>
      <c r="W187" s="113"/>
      <c r="X187" s="12"/>
      <c r="Y187" s="12"/>
      <c r="Z187" s="12"/>
      <c r="AA187" s="12"/>
      <c r="AB187" s="12"/>
      <c r="AC187" s="12"/>
      <c r="AD187" s="122"/>
      <c r="AE187" s="12"/>
      <c r="AF187" s="12"/>
      <c r="AG187" s="12"/>
      <c r="AH187" s="12"/>
      <c r="AI187" s="12"/>
      <c r="AJ187" s="12"/>
      <c r="AK187" s="12"/>
      <c r="AL187" s="12"/>
      <c r="AM187" s="12"/>
      <c r="AN187" s="12"/>
      <c r="AO187" s="12"/>
    </row>
    <row r="188" spans="18:41" x14ac:dyDescent="0.25">
      <c r="R188">
        <v>182</v>
      </c>
      <c r="S188">
        <v>7.63</v>
      </c>
      <c r="T188" s="113"/>
      <c r="U188">
        <v>182</v>
      </c>
      <c r="V188">
        <v>8.26</v>
      </c>
      <c r="W188" s="113"/>
      <c r="X188" s="12"/>
      <c r="Y188" s="12"/>
      <c r="Z188" s="12"/>
      <c r="AA188" s="12"/>
      <c r="AB188" s="12"/>
      <c r="AC188" s="12"/>
      <c r="AD188" s="122"/>
      <c r="AE188" s="12"/>
      <c r="AF188" s="12"/>
      <c r="AG188" s="12"/>
      <c r="AH188" s="12"/>
      <c r="AI188" s="12"/>
      <c r="AJ188" s="12"/>
      <c r="AK188" s="12"/>
      <c r="AL188" s="12"/>
      <c r="AM188" s="12"/>
      <c r="AN188" s="12"/>
      <c r="AO188" s="12"/>
    </row>
    <row r="189" spans="18:41" x14ac:dyDescent="0.25">
      <c r="R189">
        <v>183</v>
      </c>
      <c r="S189">
        <v>7.84</v>
      </c>
      <c r="T189" s="113"/>
      <c r="U189">
        <v>183</v>
      </c>
      <c r="V189">
        <v>7.98</v>
      </c>
      <c r="W189" s="113"/>
      <c r="X189" s="12"/>
      <c r="Y189" s="12"/>
      <c r="Z189" s="12"/>
      <c r="AA189" s="12"/>
      <c r="AB189" s="12"/>
      <c r="AC189" s="12"/>
      <c r="AD189" s="122"/>
      <c r="AE189" s="12"/>
      <c r="AF189" s="12"/>
      <c r="AG189" s="12"/>
      <c r="AH189" s="12"/>
      <c r="AI189" s="12"/>
      <c r="AJ189" s="12"/>
      <c r="AK189" s="12"/>
      <c r="AL189" s="12"/>
      <c r="AM189" s="12"/>
      <c r="AN189" s="12"/>
      <c r="AO189" s="12"/>
    </row>
    <row r="190" spans="18:41" x14ac:dyDescent="0.25">
      <c r="R190">
        <v>184</v>
      </c>
      <c r="S190">
        <v>8.02</v>
      </c>
      <c r="T190" s="113"/>
      <c r="U190">
        <v>184</v>
      </c>
      <c r="V190">
        <v>7.69</v>
      </c>
      <c r="W190" s="113"/>
      <c r="X190" s="12"/>
      <c r="Y190" s="12"/>
      <c r="Z190" s="12"/>
      <c r="AA190" s="12"/>
      <c r="AB190" s="12"/>
      <c r="AC190" s="12"/>
      <c r="AD190" s="122"/>
      <c r="AE190" s="12"/>
      <c r="AF190" s="12"/>
      <c r="AG190" s="12"/>
      <c r="AH190" s="12"/>
      <c r="AI190" s="12"/>
      <c r="AJ190" s="12"/>
      <c r="AK190" s="12"/>
      <c r="AL190" s="12"/>
      <c r="AM190" s="12"/>
      <c r="AN190" s="12"/>
      <c r="AO190" s="12"/>
    </row>
    <row r="191" spans="18:41" x14ac:dyDescent="0.25">
      <c r="R191">
        <v>185</v>
      </c>
      <c r="S191">
        <v>8.11</v>
      </c>
      <c r="T191" s="113"/>
      <c r="U191">
        <v>185</v>
      </c>
      <c r="V191">
        <v>7.36</v>
      </c>
      <c r="W191" s="113"/>
      <c r="X191" s="12"/>
      <c r="Y191" s="12"/>
      <c r="Z191" s="12"/>
      <c r="AA191" s="12"/>
      <c r="AB191" s="12"/>
      <c r="AC191" s="12"/>
      <c r="AD191" s="122"/>
      <c r="AE191" s="12"/>
      <c r="AF191" s="12"/>
      <c r="AG191" s="12"/>
      <c r="AH191" s="12"/>
      <c r="AI191" s="12"/>
      <c r="AJ191" s="12"/>
      <c r="AK191" s="12"/>
      <c r="AL191" s="12"/>
      <c r="AM191" s="12"/>
      <c r="AN191" s="12"/>
      <c r="AO191" s="12"/>
    </row>
    <row r="192" spans="18:41" x14ac:dyDescent="0.25">
      <c r="R192">
        <v>186</v>
      </c>
      <c r="S192">
        <v>8.17</v>
      </c>
      <c r="T192" s="113"/>
      <c r="U192">
        <v>186</v>
      </c>
      <c r="V192">
        <v>7.06</v>
      </c>
      <c r="W192" s="113"/>
      <c r="X192" s="12"/>
      <c r="Y192" s="12"/>
      <c r="Z192" s="12"/>
      <c r="AA192" s="12"/>
      <c r="AB192" s="12"/>
      <c r="AC192" s="12"/>
      <c r="AD192" s="122"/>
      <c r="AE192" s="12"/>
      <c r="AF192" s="12"/>
      <c r="AG192" s="12"/>
      <c r="AH192" s="12"/>
      <c r="AI192" s="12"/>
      <c r="AJ192" s="12"/>
      <c r="AK192" s="12"/>
      <c r="AL192" s="12"/>
      <c r="AM192" s="12"/>
      <c r="AN192" s="12"/>
      <c r="AO192" s="12"/>
    </row>
    <row r="193" spans="18:41" x14ac:dyDescent="0.25">
      <c r="R193">
        <v>187</v>
      </c>
      <c r="S193" s="83">
        <v>8.19</v>
      </c>
      <c r="T193" s="113"/>
      <c r="U193">
        <v>187</v>
      </c>
      <c r="V193">
        <v>6.74</v>
      </c>
      <c r="W193" s="113"/>
      <c r="X193" s="12"/>
      <c r="Y193" s="12"/>
      <c r="Z193" s="12"/>
      <c r="AA193" s="12"/>
      <c r="AB193" s="12"/>
      <c r="AC193" s="12"/>
      <c r="AD193" s="122"/>
      <c r="AE193" s="12"/>
      <c r="AF193" s="12"/>
      <c r="AG193" s="12"/>
      <c r="AH193" s="12"/>
      <c r="AI193" s="12"/>
      <c r="AJ193" s="12"/>
      <c r="AK193" s="12"/>
      <c r="AL193" s="12"/>
      <c r="AM193" s="12"/>
      <c r="AN193" s="12"/>
      <c r="AO193" s="12"/>
    </row>
    <row r="194" spans="18:41" x14ac:dyDescent="0.25">
      <c r="R194">
        <v>188</v>
      </c>
      <c r="S194">
        <v>8.16</v>
      </c>
      <c r="T194" s="113"/>
      <c r="U194">
        <v>188</v>
      </c>
      <c r="V194">
        <v>6.45</v>
      </c>
      <c r="W194" s="113"/>
      <c r="X194" s="12"/>
      <c r="Y194" s="12"/>
      <c r="Z194" s="12"/>
      <c r="AA194" s="12"/>
      <c r="AB194" s="12"/>
      <c r="AC194" s="12"/>
      <c r="AD194" s="122"/>
      <c r="AE194" s="12"/>
      <c r="AF194" s="12"/>
      <c r="AG194" s="12"/>
      <c r="AH194" s="12"/>
      <c r="AI194" s="12"/>
      <c r="AJ194" s="12"/>
      <c r="AK194" s="12"/>
      <c r="AL194" s="12"/>
      <c r="AM194" s="12"/>
      <c r="AN194" s="12"/>
      <c r="AO194" s="12"/>
    </row>
    <row r="195" spans="18:41" x14ac:dyDescent="0.25">
      <c r="R195">
        <v>189</v>
      </c>
      <c r="S195">
        <v>8.09</v>
      </c>
      <c r="T195" s="113"/>
      <c r="U195">
        <v>189</v>
      </c>
      <c r="V195">
        <v>6.11</v>
      </c>
      <c r="W195" s="113"/>
      <c r="X195" s="12"/>
      <c r="Y195" s="12"/>
      <c r="Z195" s="12"/>
      <c r="AA195" s="12"/>
      <c r="AB195" s="12"/>
      <c r="AC195" s="12"/>
      <c r="AD195" s="122"/>
      <c r="AE195" s="12"/>
      <c r="AF195" s="12"/>
      <c r="AG195" s="12"/>
      <c r="AH195" s="12"/>
      <c r="AI195" s="12"/>
      <c r="AJ195" s="12"/>
      <c r="AK195" s="12"/>
      <c r="AL195" s="12"/>
      <c r="AM195" s="12"/>
      <c r="AN195" s="12"/>
      <c r="AO195" s="12"/>
    </row>
    <row r="196" spans="18:41" x14ac:dyDescent="0.25">
      <c r="R196">
        <v>190</v>
      </c>
      <c r="S196">
        <v>7.94</v>
      </c>
      <c r="T196" s="113"/>
      <c r="U196">
        <v>190</v>
      </c>
      <c r="V196">
        <v>5.85</v>
      </c>
      <c r="W196" s="113"/>
      <c r="X196" s="12"/>
      <c r="Y196" s="12"/>
      <c r="Z196" s="12"/>
      <c r="AA196" s="12"/>
      <c r="AB196" s="12"/>
      <c r="AC196" s="12"/>
      <c r="AD196" s="122"/>
      <c r="AE196" s="12"/>
      <c r="AF196" s="12"/>
      <c r="AG196" s="12"/>
      <c r="AH196" s="12"/>
      <c r="AI196" s="12"/>
      <c r="AJ196" s="12"/>
      <c r="AK196" s="12"/>
      <c r="AL196" s="12"/>
      <c r="AM196" s="12"/>
      <c r="AN196" s="12"/>
      <c r="AO196" s="12"/>
    </row>
    <row r="197" spans="18:41" x14ac:dyDescent="0.25">
      <c r="R197">
        <v>191</v>
      </c>
      <c r="S197">
        <v>7.58</v>
      </c>
      <c r="T197" s="113"/>
      <c r="U197">
        <v>191</v>
      </c>
      <c r="V197">
        <v>5.5</v>
      </c>
      <c r="W197" s="113"/>
      <c r="X197" s="12"/>
      <c r="Y197" s="12"/>
      <c r="Z197" s="12"/>
      <c r="AA197" s="12"/>
      <c r="AB197" s="12"/>
      <c r="AC197" s="12"/>
      <c r="AD197" s="122"/>
      <c r="AE197" s="12"/>
      <c r="AF197" s="12"/>
      <c r="AG197" s="12"/>
      <c r="AH197" s="12"/>
      <c r="AI197" s="12"/>
      <c r="AJ197" s="12"/>
      <c r="AK197" s="12"/>
      <c r="AL197" s="12"/>
      <c r="AM197" s="12"/>
      <c r="AN197" s="12"/>
      <c r="AO197" s="12"/>
    </row>
    <row r="198" spans="18:41" x14ac:dyDescent="0.25">
      <c r="R198">
        <v>192</v>
      </c>
      <c r="S198">
        <v>7.37</v>
      </c>
      <c r="T198" s="113"/>
      <c r="U198">
        <v>192</v>
      </c>
      <c r="V198">
        <v>5.2</v>
      </c>
      <c r="W198" s="113"/>
      <c r="X198" s="12"/>
      <c r="Y198" s="12"/>
      <c r="Z198" s="12"/>
      <c r="AA198" s="12"/>
      <c r="AB198" s="12"/>
      <c r="AC198" s="12"/>
      <c r="AD198" s="122"/>
      <c r="AE198" s="12"/>
      <c r="AF198" s="12"/>
      <c r="AG198" s="12"/>
      <c r="AH198" s="12"/>
      <c r="AI198" s="12"/>
      <c r="AJ198" s="12"/>
      <c r="AK198" s="12"/>
      <c r="AL198" s="12"/>
      <c r="AM198" s="12"/>
      <c r="AN198" s="12"/>
      <c r="AO198" s="12"/>
    </row>
    <row r="199" spans="18:41" x14ac:dyDescent="0.25">
      <c r="R199">
        <v>193</v>
      </c>
      <c r="S199">
        <v>7.08</v>
      </c>
      <c r="T199" s="113"/>
      <c r="U199">
        <v>193</v>
      </c>
      <c r="V199">
        <v>4.91</v>
      </c>
      <c r="W199" s="113"/>
      <c r="X199" s="12"/>
      <c r="Y199" s="12"/>
      <c r="Z199" s="12"/>
      <c r="AA199" s="12"/>
      <c r="AB199" s="12"/>
      <c r="AC199" s="12"/>
      <c r="AD199" s="122"/>
      <c r="AE199" s="12"/>
      <c r="AF199" s="12"/>
      <c r="AG199" s="12"/>
      <c r="AH199" s="12"/>
      <c r="AI199" s="12"/>
      <c r="AJ199" s="12"/>
      <c r="AK199" s="12"/>
      <c r="AL199" s="12"/>
      <c r="AM199" s="12"/>
      <c r="AN199" s="12"/>
      <c r="AO199" s="12"/>
    </row>
    <row r="200" spans="18:41" x14ac:dyDescent="0.25">
      <c r="R200">
        <v>194</v>
      </c>
      <c r="S200">
        <v>6.76</v>
      </c>
      <c r="T200" s="113"/>
      <c r="U200">
        <v>194</v>
      </c>
      <c r="V200">
        <v>4.66</v>
      </c>
      <c r="W200" s="113"/>
      <c r="X200" s="12"/>
      <c r="Y200" s="12"/>
      <c r="Z200" s="12"/>
      <c r="AA200" s="12"/>
      <c r="AB200" s="12"/>
      <c r="AC200" s="12"/>
      <c r="AD200" s="122"/>
      <c r="AE200" s="12"/>
      <c r="AF200" s="12"/>
      <c r="AG200" s="12"/>
      <c r="AH200" s="12"/>
      <c r="AI200" s="12"/>
      <c r="AJ200" s="12"/>
      <c r="AK200" s="12"/>
      <c r="AL200" s="12"/>
      <c r="AM200" s="12"/>
      <c r="AN200" s="12"/>
      <c r="AO200" s="12"/>
    </row>
    <row r="201" spans="18:41" x14ac:dyDescent="0.25">
      <c r="R201">
        <v>195</v>
      </c>
      <c r="S201">
        <v>6.54</v>
      </c>
      <c r="T201" s="113"/>
      <c r="U201">
        <v>195</v>
      </c>
      <c r="V201">
        <v>4.4000000000000004</v>
      </c>
      <c r="W201" s="113"/>
      <c r="X201" s="12"/>
      <c r="Y201" s="12"/>
      <c r="Z201" s="12"/>
      <c r="AA201" s="12"/>
      <c r="AB201" s="12"/>
      <c r="AC201" s="12"/>
      <c r="AD201" s="122"/>
      <c r="AE201" s="12"/>
      <c r="AF201" s="12"/>
      <c r="AG201" s="12"/>
      <c r="AH201" s="12"/>
      <c r="AI201" s="12"/>
      <c r="AJ201" s="12"/>
      <c r="AK201" s="12"/>
      <c r="AL201" s="12"/>
      <c r="AM201" s="12"/>
      <c r="AN201" s="12"/>
      <c r="AO201" s="12"/>
    </row>
    <row r="202" spans="18:41" x14ac:dyDescent="0.25">
      <c r="R202">
        <v>196</v>
      </c>
      <c r="S202">
        <v>6.24</v>
      </c>
      <c r="T202" s="113"/>
      <c r="U202">
        <v>196</v>
      </c>
      <c r="V202">
        <v>4.1500000000000004</v>
      </c>
      <c r="W202" s="113"/>
      <c r="X202" s="12"/>
      <c r="Y202" s="12"/>
      <c r="Z202" s="12"/>
      <c r="AA202" s="12"/>
      <c r="AB202" s="12"/>
      <c r="AC202" s="12"/>
      <c r="AD202" s="122"/>
      <c r="AE202" s="12"/>
      <c r="AF202" s="12"/>
      <c r="AG202" s="12"/>
      <c r="AH202" s="12"/>
      <c r="AI202" s="12"/>
      <c r="AJ202" s="12"/>
      <c r="AK202" s="12"/>
      <c r="AL202" s="12"/>
      <c r="AM202" s="12"/>
      <c r="AN202" s="12"/>
      <c r="AO202" s="12"/>
    </row>
    <row r="203" spans="18:41" x14ac:dyDescent="0.25">
      <c r="R203">
        <v>197</v>
      </c>
      <c r="S203">
        <v>5.98</v>
      </c>
      <c r="T203" s="113"/>
      <c r="U203">
        <v>197</v>
      </c>
      <c r="V203">
        <v>3.92</v>
      </c>
      <c r="W203" s="113"/>
      <c r="X203" s="12"/>
      <c r="Y203" s="12"/>
      <c r="Z203" s="12"/>
      <c r="AA203" s="12"/>
      <c r="AB203" s="12"/>
      <c r="AC203" s="12"/>
      <c r="AD203" s="122"/>
      <c r="AE203" s="12"/>
      <c r="AF203" s="12"/>
      <c r="AG203" s="12"/>
      <c r="AH203" s="12"/>
      <c r="AI203" s="12"/>
      <c r="AJ203" s="12"/>
      <c r="AK203" s="12"/>
      <c r="AL203" s="12"/>
      <c r="AM203" s="12"/>
      <c r="AN203" s="12"/>
      <c r="AO203" s="12"/>
    </row>
    <row r="204" spans="18:41" x14ac:dyDescent="0.25">
      <c r="R204">
        <v>198</v>
      </c>
      <c r="S204">
        <v>5.7</v>
      </c>
      <c r="T204" s="113"/>
      <c r="U204">
        <v>198</v>
      </c>
      <c r="V204">
        <v>3.68</v>
      </c>
      <c r="W204" s="113"/>
      <c r="X204" s="12"/>
      <c r="Y204" s="12"/>
      <c r="Z204" s="12"/>
      <c r="AA204" s="12"/>
      <c r="AB204" s="12"/>
      <c r="AC204" s="12"/>
      <c r="AD204" s="122"/>
      <c r="AE204" s="12"/>
      <c r="AF204" s="12"/>
      <c r="AG204" s="12"/>
      <c r="AH204" s="12"/>
      <c r="AI204" s="12"/>
      <c r="AJ204" s="12"/>
      <c r="AK204" s="12"/>
      <c r="AL204" s="12"/>
      <c r="AM204" s="12"/>
      <c r="AN204" s="12"/>
      <c r="AO204" s="12"/>
    </row>
    <row r="205" spans="18:41" x14ac:dyDescent="0.25">
      <c r="R205">
        <v>199</v>
      </c>
      <c r="S205">
        <v>5.42</v>
      </c>
      <c r="T205" s="113"/>
      <c r="U205">
        <v>199</v>
      </c>
      <c r="V205">
        <v>3.44</v>
      </c>
      <c r="W205" s="113"/>
      <c r="X205" s="12"/>
      <c r="Y205" s="12"/>
      <c r="Z205" s="12"/>
      <c r="AA205" s="12"/>
      <c r="AB205" s="12"/>
      <c r="AC205" s="12"/>
      <c r="AD205" s="122"/>
      <c r="AE205" s="12"/>
      <c r="AF205" s="12"/>
      <c r="AG205" s="12"/>
      <c r="AH205" s="12"/>
      <c r="AI205" s="12"/>
      <c r="AJ205" s="12"/>
      <c r="AK205" s="12"/>
      <c r="AL205" s="12"/>
      <c r="AM205" s="12"/>
      <c r="AN205" s="12"/>
      <c r="AO205" s="12"/>
    </row>
    <row r="206" spans="18:41" x14ac:dyDescent="0.25">
      <c r="R206">
        <v>200</v>
      </c>
      <c r="S206">
        <v>5.14</v>
      </c>
      <c r="T206" s="113"/>
      <c r="U206">
        <v>200</v>
      </c>
      <c r="V206">
        <v>3.25</v>
      </c>
      <c r="W206" s="113"/>
      <c r="X206" s="12"/>
      <c r="Y206" s="12"/>
      <c r="Z206" s="12"/>
      <c r="AA206" s="12"/>
      <c r="AB206" s="12"/>
      <c r="AC206" s="12"/>
      <c r="AD206" s="122"/>
      <c r="AE206" s="12"/>
      <c r="AF206" s="12"/>
      <c r="AG206" s="12"/>
      <c r="AH206" s="12"/>
      <c r="AI206" s="12"/>
      <c r="AJ206" s="12"/>
      <c r="AK206" s="12"/>
      <c r="AL206" s="12"/>
      <c r="AM206" s="12"/>
      <c r="AN206" s="12"/>
      <c r="AO206" s="12"/>
    </row>
    <row r="207" spans="18:41" x14ac:dyDescent="0.25">
      <c r="R207">
        <v>201</v>
      </c>
      <c r="S207">
        <v>4.84</v>
      </c>
      <c r="T207" s="113"/>
      <c r="U207">
        <v>201</v>
      </c>
      <c r="V207">
        <v>3.02</v>
      </c>
      <c r="W207" s="113"/>
      <c r="X207" s="12"/>
      <c r="Y207" s="12"/>
      <c r="Z207" s="12"/>
      <c r="AA207" s="12"/>
      <c r="AB207" s="12"/>
      <c r="AC207" s="12"/>
      <c r="AD207" s="122"/>
      <c r="AE207" s="12"/>
      <c r="AF207" s="12"/>
      <c r="AG207" s="12"/>
      <c r="AH207" s="12"/>
      <c r="AI207" s="12"/>
      <c r="AJ207" s="12"/>
      <c r="AK207" s="12"/>
      <c r="AL207" s="12"/>
      <c r="AM207" s="12"/>
      <c r="AN207" s="12"/>
      <c r="AO207" s="12"/>
    </row>
    <row r="208" spans="18:41" x14ac:dyDescent="0.25">
      <c r="R208">
        <v>202</v>
      </c>
      <c r="S208">
        <v>4.62</v>
      </c>
      <c r="T208" s="113"/>
      <c r="U208">
        <v>202</v>
      </c>
      <c r="V208">
        <v>2.85</v>
      </c>
      <c r="W208" s="113"/>
      <c r="X208" s="12"/>
      <c r="Y208" s="12"/>
      <c r="Z208" s="12"/>
      <c r="AA208" s="12"/>
      <c r="AB208" s="12"/>
      <c r="AC208" s="12"/>
      <c r="AD208" s="122"/>
      <c r="AE208" s="12"/>
      <c r="AF208" s="12"/>
      <c r="AG208" s="12"/>
      <c r="AH208" s="12"/>
      <c r="AI208" s="12"/>
      <c r="AJ208" s="12"/>
      <c r="AK208" s="12"/>
      <c r="AL208" s="12"/>
      <c r="AM208" s="12"/>
      <c r="AN208" s="12"/>
      <c r="AO208" s="12"/>
    </row>
    <row r="209" spans="18:41" x14ac:dyDescent="0.25">
      <c r="R209">
        <v>203</v>
      </c>
      <c r="S209">
        <v>4.3600000000000003</v>
      </c>
      <c r="T209" s="113"/>
      <c r="U209">
        <v>203</v>
      </c>
      <c r="V209">
        <v>2.7</v>
      </c>
      <c r="W209" s="113"/>
      <c r="X209" s="12"/>
      <c r="Y209" s="12"/>
      <c r="Z209" s="12"/>
      <c r="AA209" s="12"/>
      <c r="AB209" s="12"/>
      <c r="AC209" s="12"/>
      <c r="AD209" s="122"/>
      <c r="AE209" s="12"/>
      <c r="AF209" s="12"/>
      <c r="AG209" s="12"/>
      <c r="AH209" s="12"/>
      <c r="AI209" s="12"/>
      <c r="AJ209" s="12"/>
      <c r="AK209" s="12"/>
      <c r="AL209" s="12"/>
      <c r="AM209" s="12"/>
      <c r="AN209" s="12"/>
      <c r="AO209" s="12"/>
    </row>
    <row r="210" spans="18:41" x14ac:dyDescent="0.25">
      <c r="R210">
        <v>204</v>
      </c>
      <c r="S210">
        <v>4.1100000000000003</v>
      </c>
      <c r="T210" s="113"/>
      <c r="U210">
        <v>204</v>
      </c>
      <c r="V210">
        <v>2.52</v>
      </c>
      <c r="W210" s="113"/>
      <c r="X210" s="12"/>
      <c r="Y210" s="12"/>
      <c r="Z210" s="12"/>
      <c r="AA210" s="12"/>
      <c r="AB210" s="12"/>
      <c r="AC210" s="12"/>
      <c r="AD210" s="122"/>
      <c r="AE210" s="12"/>
      <c r="AF210" s="12"/>
      <c r="AG210" s="12"/>
      <c r="AH210" s="12"/>
      <c r="AI210" s="12"/>
      <c r="AJ210" s="12"/>
      <c r="AK210" s="12"/>
      <c r="AL210" s="12"/>
      <c r="AM210" s="12"/>
      <c r="AN210" s="12"/>
      <c r="AO210" s="12"/>
    </row>
    <row r="211" spans="18:41" x14ac:dyDescent="0.25">
      <c r="R211">
        <v>205</v>
      </c>
      <c r="S211">
        <v>3.92</v>
      </c>
      <c r="T211" s="113"/>
      <c r="U211">
        <v>205</v>
      </c>
      <c r="V211">
        <v>2.3199999999999998</v>
      </c>
      <c r="W211" s="113"/>
      <c r="X211" s="12"/>
      <c r="Y211" s="12"/>
      <c r="Z211" s="12"/>
      <c r="AA211" s="12"/>
      <c r="AB211" s="12"/>
      <c r="AC211" s="12"/>
      <c r="AD211" s="122"/>
      <c r="AE211" s="12"/>
      <c r="AF211" s="12"/>
      <c r="AG211" s="12"/>
      <c r="AH211" s="12"/>
      <c r="AI211" s="12"/>
      <c r="AJ211" s="12"/>
      <c r="AK211" s="12"/>
      <c r="AL211" s="12"/>
      <c r="AM211" s="12"/>
      <c r="AN211" s="12"/>
      <c r="AO211" s="12"/>
    </row>
    <row r="212" spans="18:41" x14ac:dyDescent="0.25">
      <c r="R212">
        <v>206</v>
      </c>
      <c r="S212">
        <v>3.69</v>
      </c>
      <c r="T212" s="113"/>
      <c r="U212">
        <v>206</v>
      </c>
      <c r="V212">
        <v>2.1800000000000002</v>
      </c>
      <c r="W212" s="113"/>
      <c r="X212" s="12"/>
      <c r="Y212" s="12"/>
      <c r="Z212" s="12"/>
      <c r="AA212" s="12"/>
      <c r="AB212" s="12"/>
      <c r="AC212" s="12"/>
      <c r="AD212" s="122"/>
      <c r="AE212" s="12"/>
      <c r="AF212" s="12"/>
      <c r="AG212" s="12"/>
      <c r="AH212" s="12"/>
      <c r="AI212" s="12"/>
      <c r="AJ212" s="12"/>
      <c r="AK212" s="12"/>
      <c r="AL212" s="12"/>
      <c r="AM212" s="12"/>
      <c r="AN212" s="12"/>
      <c r="AO212" s="12"/>
    </row>
    <row r="213" spans="18:41" x14ac:dyDescent="0.25">
      <c r="R213">
        <v>207</v>
      </c>
      <c r="S213">
        <v>3.48</v>
      </c>
      <c r="T213" s="113"/>
      <c r="U213">
        <v>207</v>
      </c>
      <c r="V213">
        <v>2.0499999999999998</v>
      </c>
      <c r="W213" s="113"/>
      <c r="X213" s="12"/>
      <c r="Y213" s="12"/>
      <c r="Z213" s="12"/>
      <c r="AA213" s="12"/>
      <c r="AB213" s="12"/>
      <c r="AC213" s="12"/>
      <c r="AD213" s="122"/>
      <c r="AE213" s="12"/>
      <c r="AF213" s="12"/>
      <c r="AG213" s="12"/>
      <c r="AH213" s="12"/>
      <c r="AI213" s="12"/>
      <c r="AJ213" s="12"/>
      <c r="AK213" s="12"/>
      <c r="AL213" s="12"/>
      <c r="AM213" s="12"/>
      <c r="AN213" s="12"/>
      <c r="AO213" s="12"/>
    </row>
    <row r="214" spans="18:41" x14ac:dyDescent="0.25">
      <c r="R214">
        <v>208</v>
      </c>
      <c r="S214">
        <v>3.32</v>
      </c>
      <c r="T214" s="113"/>
      <c r="U214">
        <v>208</v>
      </c>
      <c r="V214">
        <v>1.89</v>
      </c>
      <c r="W214" s="113"/>
      <c r="X214" s="12"/>
      <c r="Y214" s="12"/>
      <c r="Z214" s="12"/>
      <c r="AA214" s="12"/>
      <c r="AB214" s="12"/>
      <c r="AC214" s="12"/>
      <c r="AD214" s="122"/>
      <c r="AE214" s="12"/>
      <c r="AF214" s="12"/>
      <c r="AG214" s="12"/>
      <c r="AH214" s="12"/>
      <c r="AI214" s="12"/>
      <c r="AJ214" s="12"/>
      <c r="AK214" s="12"/>
      <c r="AL214" s="12"/>
      <c r="AM214" s="12"/>
      <c r="AN214" s="12"/>
      <c r="AO214" s="12"/>
    </row>
    <row r="215" spans="18:41" x14ac:dyDescent="0.25">
      <c r="R215">
        <v>209</v>
      </c>
      <c r="S215">
        <v>3.11</v>
      </c>
      <c r="T215" s="113"/>
      <c r="U215">
        <v>209</v>
      </c>
      <c r="V215">
        <v>1.75</v>
      </c>
      <c r="W215" s="113"/>
      <c r="X215" s="12"/>
      <c r="Y215" s="12"/>
      <c r="Z215" s="12"/>
      <c r="AA215" s="12"/>
      <c r="AB215" s="12"/>
      <c r="AC215" s="12"/>
      <c r="AD215" s="122"/>
      <c r="AE215" s="12"/>
      <c r="AF215" s="12"/>
      <c r="AG215" s="12"/>
      <c r="AH215" s="12"/>
      <c r="AI215" s="12"/>
      <c r="AJ215" s="12"/>
      <c r="AK215" s="12"/>
      <c r="AL215" s="12"/>
      <c r="AM215" s="12"/>
      <c r="AN215" s="12"/>
      <c r="AO215" s="12"/>
    </row>
    <row r="216" spans="18:41" x14ac:dyDescent="0.25">
      <c r="R216">
        <v>210</v>
      </c>
      <c r="S216">
        <v>2.93</v>
      </c>
      <c r="T216" s="113"/>
      <c r="U216">
        <v>210</v>
      </c>
      <c r="V216">
        <v>1.62</v>
      </c>
      <c r="W216" s="113"/>
      <c r="X216" s="12"/>
      <c r="Y216" s="12"/>
      <c r="Z216" s="12"/>
      <c r="AA216" s="12"/>
      <c r="AB216" s="12"/>
      <c r="AC216" s="12"/>
      <c r="AD216" s="122"/>
      <c r="AE216" s="12"/>
      <c r="AF216" s="12"/>
      <c r="AG216" s="12"/>
      <c r="AH216" s="12"/>
      <c r="AI216" s="12"/>
      <c r="AJ216" s="12"/>
      <c r="AK216" s="12"/>
      <c r="AL216" s="12"/>
      <c r="AM216" s="12"/>
      <c r="AN216" s="12"/>
      <c r="AO216" s="12"/>
    </row>
    <row r="217" spans="18:41" x14ac:dyDescent="0.25">
      <c r="R217">
        <v>211</v>
      </c>
      <c r="S217">
        <v>2.77</v>
      </c>
      <c r="T217" s="113"/>
      <c r="U217">
        <v>211</v>
      </c>
      <c r="V217">
        <v>1.49</v>
      </c>
      <c r="W217" s="113"/>
      <c r="X217" s="12"/>
      <c r="Y217" s="12"/>
      <c r="Z217" s="12"/>
      <c r="AA217" s="12"/>
      <c r="AB217" s="12"/>
      <c r="AC217" s="12"/>
      <c r="AD217" s="122"/>
      <c r="AE217" s="12"/>
      <c r="AF217" s="12"/>
      <c r="AG217" s="12"/>
      <c r="AH217" s="12"/>
      <c r="AI217" s="12"/>
      <c r="AJ217" s="12"/>
      <c r="AK217" s="12"/>
      <c r="AL217" s="12"/>
      <c r="AM217" s="12"/>
      <c r="AN217" s="12"/>
      <c r="AO217" s="12"/>
    </row>
    <row r="218" spans="18:41" x14ac:dyDescent="0.25">
      <c r="R218">
        <v>212</v>
      </c>
      <c r="S218">
        <v>2.61</v>
      </c>
      <c r="T218" s="113"/>
      <c r="U218">
        <v>212</v>
      </c>
      <c r="V218">
        <v>1.38</v>
      </c>
      <c r="W218" s="113"/>
      <c r="X218" s="12"/>
      <c r="Y218" s="12"/>
      <c r="Z218" s="12"/>
      <c r="AA218" s="12"/>
      <c r="AB218" s="12"/>
      <c r="AC218" s="12"/>
      <c r="AD218" s="122"/>
      <c r="AE218" s="12"/>
      <c r="AF218" s="12"/>
      <c r="AG218" s="12"/>
      <c r="AH218" s="12"/>
      <c r="AI218" s="12"/>
      <c r="AJ218" s="12"/>
      <c r="AK218" s="12"/>
      <c r="AL218" s="12"/>
      <c r="AM218" s="12"/>
      <c r="AN218" s="12"/>
      <c r="AO218" s="12"/>
    </row>
    <row r="219" spans="18:41" x14ac:dyDescent="0.25">
      <c r="R219">
        <v>213</v>
      </c>
      <c r="S219">
        <v>2.44</v>
      </c>
      <c r="T219" s="113"/>
      <c r="U219">
        <v>213</v>
      </c>
      <c r="V219">
        <v>1.26</v>
      </c>
      <c r="W219" s="113"/>
      <c r="X219" s="12"/>
      <c r="Y219" s="12"/>
      <c r="Z219" s="12"/>
      <c r="AA219" s="12"/>
      <c r="AB219" s="12"/>
      <c r="AC219" s="12"/>
      <c r="AD219" s="122"/>
      <c r="AE219" s="12"/>
      <c r="AF219" s="12"/>
      <c r="AG219" s="12"/>
      <c r="AH219" s="12"/>
      <c r="AI219" s="12"/>
      <c r="AJ219" s="12"/>
      <c r="AK219" s="12"/>
      <c r="AL219" s="12"/>
      <c r="AM219" s="12"/>
      <c r="AN219" s="12"/>
      <c r="AO219" s="12"/>
    </row>
    <row r="220" spans="18:41" x14ac:dyDescent="0.25">
      <c r="R220">
        <v>214</v>
      </c>
      <c r="S220">
        <v>2.2999999999999998</v>
      </c>
      <c r="T220" s="113"/>
      <c r="U220">
        <v>214</v>
      </c>
      <c r="V220">
        <v>1.1599999999999999</v>
      </c>
      <c r="W220" s="113"/>
      <c r="X220" s="12"/>
      <c r="Y220" s="12"/>
      <c r="Z220" s="12"/>
      <c r="AA220" s="12"/>
      <c r="AB220" s="12"/>
      <c r="AC220" s="12"/>
      <c r="AD220" s="122"/>
      <c r="AE220" s="12"/>
      <c r="AF220" s="12"/>
      <c r="AG220" s="12"/>
      <c r="AH220" s="12"/>
      <c r="AI220" s="12"/>
      <c r="AJ220" s="12"/>
      <c r="AK220" s="12"/>
      <c r="AL220" s="12"/>
      <c r="AM220" s="12"/>
      <c r="AN220" s="12"/>
      <c r="AO220" s="12"/>
    </row>
    <row r="221" spans="18:41" x14ac:dyDescent="0.25">
      <c r="R221">
        <v>215</v>
      </c>
      <c r="S221">
        <v>2.16</v>
      </c>
      <c r="T221" s="113"/>
      <c r="U221">
        <v>215</v>
      </c>
      <c r="V221">
        <v>1.06</v>
      </c>
      <c r="W221" s="113"/>
      <c r="X221" s="12"/>
      <c r="Y221" s="12"/>
      <c r="Z221" s="12"/>
      <c r="AA221" s="12"/>
      <c r="AB221" s="12"/>
      <c r="AC221" s="12"/>
      <c r="AD221" s="122"/>
      <c r="AE221" s="12"/>
      <c r="AF221" s="12"/>
      <c r="AG221" s="12"/>
      <c r="AH221" s="12"/>
      <c r="AI221" s="12"/>
      <c r="AJ221" s="12"/>
      <c r="AK221" s="12"/>
      <c r="AL221" s="12"/>
      <c r="AM221" s="12"/>
      <c r="AN221" s="12"/>
      <c r="AO221" s="12"/>
    </row>
    <row r="222" spans="18:41" x14ac:dyDescent="0.25">
      <c r="R222">
        <v>216</v>
      </c>
      <c r="S222">
        <v>2.02</v>
      </c>
      <c r="T222" s="113"/>
      <c r="U222">
        <v>216</v>
      </c>
      <c r="V222">
        <v>0.97</v>
      </c>
      <c r="W222" s="113"/>
      <c r="X222" s="12"/>
      <c r="Y222" s="12"/>
      <c r="Z222" s="12"/>
      <c r="AA222" s="12"/>
      <c r="AB222" s="12"/>
      <c r="AC222" s="12"/>
      <c r="AD222" s="122"/>
      <c r="AE222" s="12"/>
      <c r="AF222" s="12"/>
      <c r="AG222" s="12"/>
      <c r="AH222" s="12"/>
      <c r="AI222" s="12"/>
      <c r="AJ222" s="12"/>
      <c r="AK222" s="12"/>
      <c r="AL222" s="12"/>
      <c r="AM222" s="12"/>
      <c r="AN222" s="12"/>
      <c r="AO222" s="12"/>
    </row>
    <row r="223" spans="18:41" x14ac:dyDescent="0.25">
      <c r="R223">
        <v>217</v>
      </c>
      <c r="S223">
        <v>1.9</v>
      </c>
      <c r="T223" s="113"/>
      <c r="U223">
        <v>217</v>
      </c>
      <c r="V223">
        <v>0.88</v>
      </c>
      <c r="W223" s="113"/>
      <c r="X223" s="12"/>
      <c r="Y223" s="12"/>
      <c r="Z223" s="12"/>
      <c r="AA223" s="12"/>
      <c r="AB223" s="12"/>
      <c r="AC223" s="12"/>
      <c r="AD223" s="122"/>
      <c r="AE223" s="12"/>
      <c r="AF223" s="12"/>
      <c r="AG223" s="12"/>
      <c r="AH223" s="12"/>
      <c r="AI223" s="12"/>
      <c r="AJ223" s="12"/>
      <c r="AK223" s="12"/>
      <c r="AL223" s="12"/>
      <c r="AM223" s="12"/>
      <c r="AN223" s="12"/>
      <c r="AO223" s="12"/>
    </row>
    <row r="224" spans="18:41" x14ac:dyDescent="0.25">
      <c r="R224">
        <v>218</v>
      </c>
      <c r="S224">
        <v>1.79</v>
      </c>
      <c r="T224" s="113"/>
      <c r="U224">
        <v>218</v>
      </c>
      <c r="V224">
        <v>0.8</v>
      </c>
      <c r="W224" s="113"/>
      <c r="X224" s="12"/>
      <c r="Y224" s="12"/>
      <c r="Z224" s="12"/>
      <c r="AA224" s="12"/>
      <c r="AB224" s="12"/>
      <c r="AC224" s="12"/>
      <c r="AD224" s="122"/>
      <c r="AE224" s="12"/>
      <c r="AF224" s="12"/>
      <c r="AG224" s="12"/>
      <c r="AH224" s="12"/>
      <c r="AI224" s="12"/>
      <c r="AJ224" s="12"/>
      <c r="AK224" s="12"/>
      <c r="AL224" s="12"/>
      <c r="AM224" s="12"/>
      <c r="AN224" s="12"/>
      <c r="AO224" s="12"/>
    </row>
    <row r="225" spans="18:41" x14ac:dyDescent="0.25">
      <c r="R225">
        <v>219</v>
      </c>
      <c r="S225">
        <v>1.66</v>
      </c>
      <c r="T225" s="113"/>
      <c r="U225">
        <v>219</v>
      </c>
      <c r="V225">
        <v>0.74</v>
      </c>
      <c r="W225" s="113"/>
      <c r="X225" s="12"/>
      <c r="Y225" s="12"/>
      <c r="Z225" s="12"/>
      <c r="AA225" s="12"/>
      <c r="AB225" s="12"/>
      <c r="AC225" s="12"/>
      <c r="AD225" s="122"/>
      <c r="AE225" s="12"/>
      <c r="AF225" s="12"/>
      <c r="AG225" s="12"/>
      <c r="AH225" s="12"/>
      <c r="AI225" s="12"/>
      <c r="AJ225" s="12"/>
      <c r="AK225" s="12"/>
      <c r="AL225" s="12"/>
      <c r="AM225" s="12"/>
      <c r="AN225" s="12"/>
      <c r="AO225" s="12"/>
    </row>
    <row r="226" spans="18:41" x14ac:dyDescent="0.25">
      <c r="R226">
        <v>220</v>
      </c>
      <c r="S226">
        <v>1.55</v>
      </c>
      <c r="T226" s="113"/>
      <c r="U226">
        <v>220</v>
      </c>
      <c r="V226">
        <v>0.67</v>
      </c>
      <c r="W226" s="113"/>
      <c r="X226" s="12"/>
      <c r="Y226" s="12"/>
      <c r="Z226" s="12"/>
      <c r="AA226" s="12"/>
      <c r="AB226" s="12"/>
      <c r="AC226" s="12"/>
      <c r="AD226" s="122"/>
      <c r="AE226" s="12"/>
      <c r="AF226" s="12"/>
      <c r="AG226" s="12"/>
      <c r="AH226" s="12"/>
      <c r="AI226" s="12"/>
      <c r="AJ226" s="12"/>
      <c r="AK226" s="12"/>
      <c r="AL226" s="12"/>
      <c r="AM226" s="12"/>
      <c r="AN226" s="12"/>
      <c r="AO226" s="12"/>
    </row>
    <row r="227" spans="18:41" x14ac:dyDescent="0.25">
      <c r="R227">
        <v>221</v>
      </c>
      <c r="S227">
        <v>1.45</v>
      </c>
      <c r="T227" s="113"/>
      <c r="U227">
        <v>221</v>
      </c>
      <c r="V227">
        <v>0.6</v>
      </c>
      <c r="W227" s="113"/>
      <c r="X227" s="12"/>
      <c r="Y227" s="12"/>
      <c r="Z227" s="12"/>
      <c r="AA227" s="12"/>
      <c r="AB227" s="12"/>
      <c r="AC227" s="12"/>
      <c r="AD227" s="122"/>
      <c r="AE227" s="12"/>
      <c r="AF227" s="12"/>
      <c r="AG227" s="12"/>
      <c r="AH227" s="12"/>
      <c r="AI227" s="12"/>
      <c r="AJ227" s="12"/>
      <c r="AK227" s="12"/>
      <c r="AL227" s="12"/>
      <c r="AM227" s="12"/>
      <c r="AN227" s="12"/>
      <c r="AO227" s="12"/>
    </row>
    <row r="228" spans="18:41" x14ac:dyDescent="0.25">
      <c r="R228">
        <v>222</v>
      </c>
      <c r="S228">
        <v>1.37</v>
      </c>
      <c r="T228" s="113"/>
      <c r="U228">
        <v>222</v>
      </c>
      <c r="V228">
        <v>0.54</v>
      </c>
      <c r="W228" s="113"/>
      <c r="X228" s="12"/>
      <c r="Y228" s="12"/>
      <c r="Z228" s="12"/>
      <c r="AA228" s="12"/>
      <c r="AB228" s="12"/>
      <c r="AC228" s="12"/>
      <c r="AD228" s="122"/>
      <c r="AE228" s="12"/>
      <c r="AF228" s="12"/>
      <c r="AG228" s="12"/>
      <c r="AH228" s="12"/>
      <c r="AI228" s="12"/>
      <c r="AJ228" s="12"/>
      <c r="AK228" s="12"/>
      <c r="AL228" s="12"/>
      <c r="AM228" s="12"/>
      <c r="AN228" s="12"/>
      <c r="AO228" s="12"/>
    </row>
    <row r="229" spans="18:41" x14ac:dyDescent="0.25">
      <c r="R229">
        <v>223</v>
      </c>
      <c r="S229">
        <v>1.28</v>
      </c>
      <c r="T229" s="113"/>
      <c r="U229">
        <v>223</v>
      </c>
      <c r="V229">
        <v>0.48</v>
      </c>
      <c r="W229" s="113"/>
      <c r="X229" s="12"/>
      <c r="Y229" s="12"/>
      <c r="Z229" s="12"/>
      <c r="AA229" s="12"/>
      <c r="AB229" s="12"/>
      <c r="AC229" s="12"/>
      <c r="AD229" s="122"/>
      <c r="AE229" s="12"/>
      <c r="AF229" s="12"/>
      <c r="AG229" s="12"/>
      <c r="AH229" s="12"/>
      <c r="AI229" s="12"/>
      <c r="AJ229" s="12"/>
      <c r="AK229" s="12"/>
      <c r="AL229" s="12"/>
      <c r="AM229" s="12"/>
      <c r="AN229" s="12"/>
      <c r="AO229" s="12"/>
    </row>
    <row r="230" spans="18:41" x14ac:dyDescent="0.25">
      <c r="R230">
        <v>224</v>
      </c>
      <c r="S230">
        <v>1.19</v>
      </c>
      <c r="T230" s="113"/>
      <c r="U230">
        <v>224</v>
      </c>
      <c r="V230">
        <v>0.44</v>
      </c>
      <c r="W230" s="113"/>
      <c r="X230" s="12"/>
      <c r="Y230" s="12"/>
      <c r="Z230" s="12"/>
      <c r="AA230" s="12"/>
      <c r="AB230" s="12"/>
      <c r="AC230" s="12"/>
      <c r="AD230" s="122"/>
      <c r="AE230" s="12"/>
      <c r="AF230" s="12"/>
      <c r="AG230" s="12"/>
      <c r="AH230" s="12"/>
      <c r="AI230" s="12"/>
      <c r="AJ230" s="12"/>
      <c r="AK230" s="12"/>
      <c r="AL230" s="12"/>
      <c r="AM230" s="12"/>
      <c r="AN230" s="12"/>
      <c r="AO230" s="12"/>
    </row>
    <row r="231" spans="18:41" x14ac:dyDescent="0.25">
      <c r="R231">
        <v>225</v>
      </c>
      <c r="S231">
        <v>1.1000000000000001</v>
      </c>
      <c r="T231" s="113"/>
      <c r="U231">
        <v>225</v>
      </c>
      <c r="V231">
        <v>0.39</v>
      </c>
      <c r="W231" s="113"/>
      <c r="X231" s="12"/>
      <c r="Y231" s="12"/>
      <c r="Z231" s="12"/>
      <c r="AA231" s="12"/>
      <c r="AB231" s="12"/>
      <c r="AC231" s="12"/>
      <c r="AD231" s="122"/>
      <c r="AE231" s="12"/>
      <c r="AF231" s="12"/>
      <c r="AG231" s="12"/>
      <c r="AH231" s="12"/>
      <c r="AI231" s="12"/>
      <c r="AJ231" s="12"/>
      <c r="AK231" s="12"/>
      <c r="AL231" s="12"/>
      <c r="AM231" s="12"/>
      <c r="AN231" s="12"/>
      <c r="AO231" s="12"/>
    </row>
    <row r="232" spans="18:41" x14ac:dyDescent="0.25">
      <c r="R232">
        <v>226</v>
      </c>
      <c r="S232">
        <v>1.02</v>
      </c>
      <c r="T232" s="113"/>
      <c r="U232">
        <v>226</v>
      </c>
      <c r="V232">
        <v>0.35</v>
      </c>
      <c r="W232" s="113"/>
      <c r="X232" s="12"/>
      <c r="Y232" s="12"/>
      <c r="Z232" s="12"/>
      <c r="AA232" s="12"/>
      <c r="AB232" s="12"/>
      <c r="AC232" s="12"/>
      <c r="AD232" s="122"/>
      <c r="AE232" s="12"/>
      <c r="AF232" s="12"/>
      <c r="AG232" s="12"/>
      <c r="AH232" s="12"/>
      <c r="AI232" s="12"/>
      <c r="AJ232" s="12"/>
      <c r="AK232" s="12"/>
      <c r="AL232" s="12"/>
      <c r="AM232" s="12"/>
      <c r="AN232" s="12"/>
      <c r="AO232" s="12"/>
    </row>
    <row r="233" spans="18:41" x14ac:dyDescent="0.25">
      <c r="R233">
        <v>227</v>
      </c>
      <c r="S233">
        <v>0.97</v>
      </c>
      <c r="T233" s="113"/>
      <c r="U233">
        <v>227</v>
      </c>
      <c r="V233">
        <v>0.32</v>
      </c>
      <c r="W233" s="113"/>
      <c r="X233" s="12"/>
      <c r="Y233" s="12"/>
      <c r="Z233" s="12"/>
      <c r="AA233" s="12"/>
      <c r="AB233" s="12"/>
      <c r="AC233" s="12"/>
      <c r="AD233" s="122"/>
      <c r="AE233" s="12"/>
      <c r="AF233" s="12"/>
      <c r="AG233" s="12"/>
      <c r="AH233" s="12"/>
      <c r="AI233" s="12"/>
      <c r="AJ233" s="12"/>
      <c r="AK233" s="12"/>
      <c r="AL233" s="12"/>
      <c r="AM233" s="12"/>
      <c r="AN233" s="12"/>
      <c r="AO233" s="12"/>
    </row>
    <row r="234" spans="18:41" x14ac:dyDescent="0.25">
      <c r="R234">
        <v>228</v>
      </c>
      <c r="S234">
        <v>0.9</v>
      </c>
      <c r="T234" s="113"/>
      <c r="U234">
        <v>228</v>
      </c>
      <c r="V234">
        <v>0.28999999999999998</v>
      </c>
      <c r="W234" s="113"/>
      <c r="X234" s="12"/>
      <c r="Y234" s="12"/>
      <c r="Z234" s="12"/>
      <c r="AA234" s="12"/>
      <c r="AB234" s="12"/>
      <c r="AC234" s="12"/>
      <c r="AD234" s="122"/>
      <c r="AE234" s="12"/>
      <c r="AF234" s="12"/>
      <c r="AG234" s="12"/>
      <c r="AH234" s="12"/>
      <c r="AI234" s="12"/>
      <c r="AJ234" s="12"/>
      <c r="AK234" s="12"/>
      <c r="AL234" s="12"/>
      <c r="AM234" s="12"/>
      <c r="AN234" s="12"/>
      <c r="AO234" s="12"/>
    </row>
    <row r="235" spans="18:41" x14ac:dyDescent="0.25">
      <c r="R235">
        <v>229</v>
      </c>
      <c r="S235">
        <v>0.84</v>
      </c>
      <c r="T235" s="113"/>
      <c r="U235">
        <v>229</v>
      </c>
      <c r="V235">
        <v>0.26</v>
      </c>
      <c r="W235" s="113"/>
      <c r="X235" s="12"/>
      <c r="Y235" s="12"/>
      <c r="Z235" s="12"/>
      <c r="AA235" s="12"/>
      <c r="AB235" s="12"/>
      <c r="AC235" s="12"/>
      <c r="AD235" s="122"/>
      <c r="AE235" s="12"/>
      <c r="AF235" s="12"/>
      <c r="AG235" s="12"/>
      <c r="AH235" s="12"/>
      <c r="AI235" s="12"/>
      <c r="AJ235" s="12"/>
      <c r="AK235" s="12"/>
      <c r="AL235" s="12"/>
      <c r="AM235" s="12"/>
      <c r="AN235" s="12"/>
      <c r="AO235" s="12"/>
    </row>
    <row r="236" spans="18:41" x14ac:dyDescent="0.25">
      <c r="R236">
        <v>230</v>
      </c>
      <c r="S236">
        <v>0.8</v>
      </c>
      <c r="T236" s="113"/>
      <c r="U236">
        <v>230</v>
      </c>
      <c r="V236">
        <v>0.24</v>
      </c>
      <c r="W236" s="113"/>
      <c r="X236" s="12"/>
      <c r="Y236" s="12"/>
      <c r="Z236" s="12"/>
      <c r="AA236" s="12"/>
      <c r="AB236" s="12"/>
      <c r="AC236" s="12"/>
      <c r="AD236" s="122"/>
      <c r="AE236" s="12"/>
      <c r="AF236" s="12"/>
      <c r="AG236" s="12"/>
      <c r="AH236" s="12"/>
      <c r="AI236" s="12"/>
      <c r="AJ236" s="12"/>
      <c r="AK236" s="12"/>
      <c r="AL236" s="12"/>
      <c r="AM236" s="12"/>
      <c r="AN236" s="12"/>
      <c r="AO236" s="12"/>
    </row>
    <row r="237" spans="18:41" x14ac:dyDescent="0.25">
      <c r="R237">
        <v>231</v>
      </c>
      <c r="S237">
        <v>0.75</v>
      </c>
      <c r="T237" s="113"/>
      <c r="U237">
        <v>231</v>
      </c>
      <c r="V237">
        <v>0.21</v>
      </c>
      <c r="W237" s="113"/>
      <c r="X237" s="12"/>
      <c r="Y237" s="12"/>
      <c r="Z237" s="12"/>
      <c r="AA237" s="12"/>
      <c r="AB237" s="12"/>
      <c r="AC237" s="12"/>
      <c r="AD237" s="122"/>
      <c r="AE237" s="12"/>
      <c r="AF237" s="12"/>
      <c r="AG237" s="12"/>
      <c r="AH237" s="12"/>
      <c r="AI237" s="12"/>
      <c r="AJ237" s="12"/>
      <c r="AK237" s="12"/>
      <c r="AL237" s="12"/>
      <c r="AM237" s="12"/>
      <c r="AN237" s="12"/>
      <c r="AO237" s="12"/>
    </row>
    <row r="238" spans="18:41" x14ac:dyDescent="0.25">
      <c r="R238">
        <v>232</v>
      </c>
      <c r="S238">
        <v>0.7</v>
      </c>
      <c r="T238" s="113"/>
      <c r="U238">
        <v>232</v>
      </c>
      <c r="V238">
        <v>0.2</v>
      </c>
      <c r="W238" s="113"/>
      <c r="X238" s="12"/>
      <c r="Y238" s="12"/>
      <c r="Z238" s="12"/>
      <c r="AA238" s="12"/>
      <c r="AB238" s="12"/>
      <c r="AC238" s="12"/>
      <c r="AD238" s="122"/>
      <c r="AE238" s="12"/>
      <c r="AF238" s="12"/>
      <c r="AG238" s="12"/>
      <c r="AH238" s="12"/>
      <c r="AI238" s="12"/>
      <c r="AJ238" s="12"/>
      <c r="AK238" s="12"/>
      <c r="AL238" s="12"/>
      <c r="AM238" s="12"/>
      <c r="AN238" s="12"/>
      <c r="AO238" s="12"/>
    </row>
    <row r="239" spans="18:41" x14ac:dyDescent="0.25">
      <c r="R239">
        <v>233</v>
      </c>
      <c r="S239">
        <v>0.68</v>
      </c>
      <c r="T239" s="113"/>
      <c r="U239">
        <v>233</v>
      </c>
      <c r="V239">
        <v>0.18</v>
      </c>
      <c r="W239" s="113"/>
      <c r="X239" s="12"/>
      <c r="Y239" s="12"/>
      <c r="Z239" s="12"/>
      <c r="AA239" s="12"/>
      <c r="AB239" s="12"/>
      <c r="AC239" s="12"/>
      <c r="AD239" s="122"/>
      <c r="AE239" s="12"/>
      <c r="AF239" s="12"/>
      <c r="AG239" s="12"/>
      <c r="AH239" s="12"/>
      <c r="AI239" s="12"/>
      <c r="AJ239" s="12"/>
      <c r="AK239" s="12"/>
      <c r="AL239" s="12"/>
      <c r="AM239" s="12"/>
      <c r="AN239" s="12"/>
      <c r="AO239" s="12"/>
    </row>
    <row r="240" spans="18:41" x14ac:dyDescent="0.25">
      <c r="R240">
        <v>234</v>
      </c>
      <c r="S240">
        <v>0.65</v>
      </c>
      <c r="T240" s="113"/>
      <c r="U240">
        <v>234</v>
      </c>
      <c r="V240">
        <v>0.16</v>
      </c>
      <c r="W240" s="113"/>
      <c r="X240" s="12"/>
      <c r="Y240" s="12"/>
      <c r="Z240" s="12"/>
      <c r="AA240" s="12"/>
      <c r="AB240" s="12"/>
      <c r="AC240" s="12"/>
      <c r="AD240" s="122"/>
      <c r="AE240" s="12"/>
      <c r="AF240" s="12"/>
      <c r="AG240" s="12"/>
      <c r="AH240" s="12"/>
      <c r="AI240" s="12"/>
      <c r="AJ240" s="12"/>
      <c r="AK240" s="12"/>
      <c r="AL240" s="12"/>
      <c r="AM240" s="12"/>
      <c r="AN240" s="12"/>
      <c r="AO240" s="12"/>
    </row>
    <row r="241" spans="18:41" x14ac:dyDescent="0.25">
      <c r="R241">
        <v>235</v>
      </c>
      <c r="S241">
        <v>0.62</v>
      </c>
      <c r="T241" s="113"/>
      <c r="U241">
        <v>235</v>
      </c>
      <c r="V241">
        <v>0.14000000000000001</v>
      </c>
      <c r="W241" s="113"/>
      <c r="X241" s="12"/>
      <c r="Y241" s="12"/>
      <c r="Z241" s="12"/>
      <c r="AA241" s="12"/>
      <c r="AB241" s="12"/>
      <c r="AC241" s="12"/>
      <c r="AD241" s="122"/>
      <c r="AE241" s="12"/>
      <c r="AF241" s="12"/>
      <c r="AG241" s="12"/>
      <c r="AH241" s="12"/>
      <c r="AI241" s="12"/>
      <c r="AJ241" s="12"/>
      <c r="AK241" s="12"/>
      <c r="AL241" s="12"/>
      <c r="AM241" s="12"/>
      <c r="AN241" s="12"/>
      <c r="AO241" s="12"/>
    </row>
    <row r="242" spans="18:41" x14ac:dyDescent="0.25">
      <c r="R242">
        <v>236</v>
      </c>
      <c r="S242">
        <v>0.59</v>
      </c>
      <c r="T242" s="113"/>
      <c r="U242">
        <v>236</v>
      </c>
      <c r="V242">
        <v>0.12</v>
      </c>
      <c r="W242" s="113"/>
      <c r="X242" s="12"/>
      <c r="Y242" s="12"/>
      <c r="Z242" s="12"/>
      <c r="AA242" s="12"/>
      <c r="AB242" s="12"/>
      <c r="AC242" s="12"/>
      <c r="AD242" s="122"/>
      <c r="AE242" s="12"/>
      <c r="AF242" s="12"/>
      <c r="AG242" s="12"/>
      <c r="AH242" s="12"/>
      <c r="AI242" s="12"/>
      <c r="AJ242" s="12"/>
      <c r="AK242" s="12"/>
      <c r="AL242" s="12"/>
      <c r="AM242" s="12"/>
      <c r="AN242" s="12"/>
      <c r="AO242" s="12"/>
    </row>
    <row r="243" spans="18:41" x14ac:dyDescent="0.25">
      <c r="R243">
        <v>237</v>
      </c>
      <c r="S243">
        <v>0.57999999999999996</v>
      </c>
      <c r="T243" s="113"/>
      <c r="U243">
        <v>237</v>
      </c>
      <c r="V243">
        <v>0.1</v>
      </c>
      <c r="W243" s="113"/>
      <c r="X243" s="12"/>
      <c r="Y243" s="12"/>
      <c r="Z243" s="12"/>
      <c r="AA243" s="12"/>
      <c r="AB243" s="12"/>
      <c r="AC243" s="12"/>
      <c r="AD243" s="122"/>
      <c r="AE243" s="12"/>
      <c r="AF243" s="12"/>
      <c r="AG243" s="12"/>
      <c r="AH243" s="12"/>
      <c r="AI243" s="12"/>
      <c r="AJ243" s="12"/>
      <c r="AK243" s="12"/>
      <c r="AL243" s="12"/>
      <c r="AM243" s="12"/>
      <c r="AN243" s="12"/>
      <c r="AO243" s="12"/>
    </row>
    <row r="244" spans="18:41" x14ac:dyDescent="0.25">
      <c r="R244">
        <v>238</v>
      </c>
      <c r="S244">
        <v>0.55000000000000004</v>
      </c>
      <c r="T244" s="113"/>
      <c r="U244">
        <v>238</v>
      </c>
      <c r="V244">
        <v>0.09</v>
      </c>
      <c r="W244" s="113"/>
      <c r="X244" s="12"/>
      <c r="Y244" s="12"/>
      <c r="Z244" s="12"/>
      <c r="AA244" s="12"/>
      <c r="AB244" s="12"/>
      <c r="AC244" s="12"/>
      <c r="AD244" s="122"/>
      <c r="AE244" s="12"/>
      <c r="AF244" s="12"/>
      <c r="AG244" s="12"/>
      <c r="AH244" s="12"/>
      <c r="AI244" s="12"/>
      <c r="AJ244" s="12"/>
      <c r="AK244" s="12"/>
      <c r="AL244" s="12"/>
      <c r="AM244" s="12"/>
      <c r="AN244" s="12"/>
      <c r="AO244" s="12"/>
    </row>
    <row r="245" spans="18:41" x14ac:dyDescent="0.25">
      <c r="R245">
        <v>239</v>
      </c>
      <c r="S245">
        <v>0.53</v>
      </c>
      <c r="T245" s="113"/>
      <c r="U245">
        <v>239</v>
      </c>
      <c r="V245">
        <v>7.0000000000000007E-2</v>
      </c>
      <c r="W245" s="113"/>
      <c r="X245" s="12"/>
      <c r="Y245" s="12"/>
      <c r="Z245" s="12"/>
      <c r="AA245" s="12"/>
      <c r="AB245" s="12"/>
      <c r="AC245" s="12"/>
      <c r="AD245" s="122"/>
      <c r="AE245" s="12"/>
      <c r="AF245" s="12"/>
      <c r="AG245" s="12"/>
      <c r="AH245" s="12"/>
      <c r="AI245" s="12"/>
      <c r="AJ245" s="12"/>
      <c r="AK245" s="12"/>
      <c r="AL245" s="12"/>
      <c r="AM245" s="12"/>
      <c r="AN245" s="12"/>
      <c r="AO245" s="12"/>
    </row>
    <row r="246" spans="18:41" x14ac:dyDescent="0.25">
      <c r="R246">
        <v>240</v>
      </c>
      <c r="S246">
        <v>0.51</v>
      </c>
      <c r="T246" s="113"/>
      <c r="U246">
        <v>240</v>
      </c>
      <c r="V246">
        <v>0.05</v>
      </c>
      <c r="W246" s="113"/>
      <c r="X246" s="12"/>
      <c r="Y246" s="12"/>
      <c r="Z246" s="12"/>
      <c r="AA246" s="12"/>
      <c r="AB246" s="12"/>
      <c r="AC246" s="12"/>
      <c r="AD246" s="122"/>
      <c r="AE246" s="12"/>
      <c r="AF246" s="12"/>
      <c r="AG246" s="12"/>
      <c r="AH246" s="12"/>
      <c r="AI246" s="12"/>
      <c r="AJ246" s="12"/>
      <c r="AK246" s="12"/>
      <c r="AL246" s="12"/>
      <c r="AM246" s="12"/>
      <c r="AN246" s="12"/>
      <c r="AO246" s="12"/>
    </row>
    <row r="247" spans="18:41" x14ac:dyDescent="0.25">
      <c r="R247">
        <v>241</v>
      </c>
      <c r="S247">
        <v>0.5</v>
      </c>
      <c r="T247" s="113"/>
      <c r="U247">
        <v>241</v>
      </c>
      <c r="V247">
        <v>0.03</v>
      </c>
      <c r="W247" s="113"/>
      <c r="X247" s="12"/>
      <c r="Y247" s="12"/>
      <c r="Z247" s="12"/>
      <c r="AA247" s="12"/>
      <c r="AB247" s="12"/>
      <c r="AC247" s="12"/>
      <c r="AD247" s="122"/>
      <c r="AE247" s="12"/>
      <c r="AF247" s="12"/>
      <c r="AG247" s="12"/>
      <c r="AH247" s="12"/>
      <c r="AI247" s="12"/>
      <c r="AJ247" s="12"/>
      <c r="AK247" s="12"/>
      <c r="AL247" s="12"/>
      <c r="AM247" s="12"/>
      <c r="AN247" s="12"/>
      <c r="AO247" s="12"/>
    </row>
    <row r="248" spans="18:41" x14ac:dyDescent="0.25">
      <c r="R248">
        <v>242</v>
      </c>
      <c r="S248">
        <v>0.48</v>
      </c>
      <c r="T248" s="113"/>
      <c r="U248">
        <v>242</v>
      </c>
      <c r="V248">
        <v>0.02</v>
      </c>
      <c r="W248" s="113"/>
      <c r="X248" s="12"/>
      <c r="Y248" s="12"/>
      <c r="Z248" s="12"/>
      <c r="AA248" s="12"/>
      <c r="AB248" s="12"/>
      <c r="AC248" s="12"/>
      <c r="AD248" s="122"/>
      <c r="AE248" s="12"/>
      <c r="AF248" s="12"/>
      <c r="AG248" s="12"/>
      <c r="AH248" s="12"/>
      <c r="AI248" s="12"/>
      <c r="AJ248" s="12"/>
      <c r="AK248" s="12"/>
      <c r="AL248" s="12"/>
      <c r="AM248" s="12"/>
      <c r="AN248" s="12"/>
      <c r="AO248" s="12"/>
    </row>
    <row r="249" spans="18:41" x14ac:dyDescent="0.25">
      <c r="R249">
        <v>243</v>
      </c>
      <c r="S249">
        <v>0.46</v>
      </c>
      <c r="T249" s="113"/>
      <c r="U249">
        <v>243</v>
      </c>
      <c r="V249">
        <v>0</v>
      </c>
      <c r="W249" s="113"/>
      <c r="X249" s="12"/>
      <c r="Y249" s="12"/>
      <c r="Z249" s="12"/>
      <c r="AA249" s="12"/>
      <c r="AB249" s="12"/>
      <c r="AC249" s="12"/>
      <c r="AD249" s="122"/>
      <c r="AE249" s="12"/>
      <c r="AF249" s="12"/>
      <c r="AG249" s="12"/>
      <c r="AH249" s="12"/>
      <c r="AI249" s="12"/>
      <c r="AJ249" s="12"/>
      <c r="AK249" s="12"/>
      <c r="AL249" s="12"/>
      <c r="AM249" s="12"/>
      <c r="AN249" s="12"/>
      <c r="AO249" s="12"/>
    </row>
    <row r="250" spans="18:41" x14ac:dyDescent="0.25">
      <c r="R250">
        <v>244</v>
      </c>
      <c r="S250">
        <v>0.44</v>
      </c>
      <c r="T250" s="113"/>
      <c r="U250">
        <v>244</v>
      </c>
      <c r="V250">
        <v>0</v>
      </c>
      <c r="W250" s="113"/>
      <c r="X250" s="12"/>
      <c r="Y250" s="12"/>
      <c r="Z250" s="12"/>
      <c r="AA250" s="12"/>
      <c r="AB250" s="12"/>
      <c r="AC250" s="12"/>
      <c r="AD250" s="122"/>
      <c r="AE250" s="12"/>
      <c r="AF250" s="12"/>
      <c r="AG250" s="12"/>
      <c r="AH250" s="12"/>
      <c r="AI250" s="12"/>
      <c r="AJ250" s="12"/>
      <c r="AK250" s="12"/>
      <c r="AL250" s="12"/>
      <c r="AM250" s="12"/>
      <c r="AN250" s="12"/>
      <c r="AO250" s="12"/>
    </row>
    <row r="251" spans="18:41" x14ac:dyDescent="0.25">
      <c r="R251">
        <v>245</v>
      </c>
      <c r="S251">
        <v>0.42</v>
      </c>
      <c r="T251" s="113"/>
      <c r="U251">
        <v>245</v>
      </c>
      <c r="V251">
        <v>0</v>
      </c>
      <c r="W251" s="113"/>
      <c r="X251" s="12"/>
      <c r="Y251" s="12"/>
      <c r="Z251" s="12"/>
      <c r="AA251" s="12"/>
      <c r="AB251" s="12"/>
      <c r="AC251" s="12"/>
      <c r="AD251" s="122"/>
      <c r="AE251" s="12"/>
      <c r="AF251" s="12"/>
      <c r="AG251" s="12"/>
      <c r="AH251" s="12"/>
      <c r="AI251" s="12"/>
      <c r="AJ251" s="12"/>
      <c r="AK251" s="12"/>
      <c r="AL251" s="12"/>
      <c r="AM251" s="12"/>
      <c r="AN251" s="12"/>
      <c r="AO251" s="12"/>
    </row>
    <row r="252" spans="18:41" x14ac:dyDescent="0.25">
      <c r="R252">
        <v>246</v>
      </c>
      <c r="S252">
        <v>0.4</v>
      </c>
      <c r="T252" s="113"/>
      <c r="U252">
        <v>246</v>
      </c>
      <c r="V252">
        <v>0</v>
      </c>
      <c r="W252" s="113"/>
      <c r="X252" s="12"/>
      <c r="Y252" s="12"/>
      <c r="Z252" s="12"/>
      <c r="AA252" s="12"/>
      <c r="AB252" s="12"/>
      <c r="AC252" s="12"/>
      <c r="AD252" s="122"/>
      <c r="AE252" s="12"/>
      <c r="AF252" s="12"/>
      <c r="AG252" s="12"/>
      <c r="AH252" s="12"/>
      <c r="AI252" s="12"/>
      <c r="AJ252" s="12"/>
      <c r="AK252" s="12"/>
      <c r="AL252" s="12"/>
      <c r="AM252" s="12"/>
      <c r="AN252" s="12"/>
      <c r="AO252" s="12"/>
    </row>
    <row r="253" spans="18:41" x14ac:dyDescent="0.25">
      <c r="R253">
        <v>247</v>
      </c>
      <c r="S253">
        <v>0.38</v>
      </c>
      <c r="T253" s="113"/>
      <c r="U253">
        <v>247</v>
      </c>
      <c r="V253">
        <v>0</v>
      </c>
      <c r="W253" s="113"/>
      <c r="X253" s="12"/>
      <c r="Y253" s="12"/>
      <c r="Z253" s="12"/>
      <c r="AA253" s="12"/>
      <c r="AB253" s="12"/>
      <c r="AC253" s="12"/>
      <c r="AD253" s="122"/>
      <c r="AE253" s="12"/>
      <c r="AF253" s="12"/>
      <c r="AG253" s="12"/>
      <c r="AH253" s="12"/>
      <c r="AI253" s="12"/>
      <c r="AJ253" s="12"/>
      <c r="AK253" s="12"/>
      <c r="AL253" s="12"/>
      <c r="AM253" s="12"/>
      <c r="AN253" s="12"/>
      <c r="AO253" s="12"/>
    </row>
    <row r="254" spans="18:41" x14ac:dyDescent="0.25">
      <c r="R254">
        <v>248</v>
      </c>
      <c r="S254">
        <v>0.36</v>
      </c>
      <c r="T254" s="113"/>
      <c r="U254">
        <v>248</v>
      </c>
      <c r="V254">
        <v>0</v>
      </c>
      <c r="W254" s="113"/>
      <c r="X254" s="12"/>
      <c r="Y254" s="12"/>
      <c r="Z254" s="12"/>
      <c r="AA254" s="12"/>
      <c r="AB254" s="12"/>
      <c r="AC254" s="12"/>
      <c r="AD254" s="122"/>
      <c r="AE254" s="12"/>
      <c r="AF254" s="12"/>
      <c r="AG254" s="12"/>
      <c r="AH254" s="12"/>
      <c r="AI254" s="12"/>
      <c r="AJ254" s="12"/>
      <c r="AK254" s="12"/>
      <c r="AL254" s="12"/>
      <c r="AM254" s="12"/>
      <c r="AN254" s="12"/>
      <c r="AO254" s="12"/>
    </row>
    <row r="255" spans="18:41" x14ac:dyDescent="0.25">
      <c r="R255">
        <v>249</v>
      </c>
      <c r="S255">
        <v>0.34</v>
      </c>
      <c r="T255" s="113"/>
      <c r="U255">
        <v>249</v>
      </c>
      <c r="V255">
        <v>0</v>
      </c>
      <c r="W255" s="113"/>
      <c r="X255" s="12"/>
      <c r="Y255" s="12"/>
      <c r="Z255" s="12"/>
      <c r="AA255" s="12"/>
      <c r="AB255" s="12"/>
      <c r="AC255" s="12"/>
      <c r="AD255" s="122"/>
      <c r="AE255" s="12"/>
      <c r="AF255" s="12"/>
      <c r="AG255" s="12"/>
      <c r="AH255" s="12"/>
      <c r="AI255" s="12"/>
      <c r="AJ255" s="12"/>
      <c r="AK255" s="12"/>
      <c r="AL255" s="12"/>
      <c r="AM255" s="12"/>
      <c r="AN255" s="12"/>
      <c r="AO255" s="12"/>
    </row>
    <row r="256" spans="18:41" x14ac:dyDescent="0.25">
      <c r="R256">
        <v>250</v>
      </c>
      <c r="S256">
        <v>0.32</v>
      </c>
      <c r="T256" s="113"/>
      <c r="U256">
        <v>250</v>
      </c>
      <c r="V256">
        <v>0</v>
      </c>
      <c r="W256" s="113"/>
      <c r="X256" s="12"/>
      <c r="Y256" s="12"/>
      <c r="Z256" s="12"/>
      <c r="AA256" s="12"/>
      <c r="AB256" s="12"/>
      <c r="AC256" s="12"/>
      <c r="AD256" s="122"/>
      <c r="AE256" s="12"/>
      <c r="AF256" s="12"/>
      <c r="AG256" s="12"/>
      <c r="AH256" s="12"/>
      <c r="AI256" s="12"/>
      <c r="AJ256" s="12"/>
      <c r="AK256" s="12"/>
      <c r="AL256" s="12"/>
      <c r="AM256" s="12"/>
      <c r="AN256" s="12"/>
      <c r="AO256" s="12"/>
    </row>
    <row r="257" spans="18:41" x14ac:dyDescent="0.25">
      <c r="R257">
        <v>251</v>
      </c>
      <c r="S257">
        <v>0.3</v>
      </c>
      <c r="T257" s="113"/>
      <c r="U257">
        <v>251</v>
      </c>
      <c r="V257">
        <v>0</v>
      </c>
      <c r="W257" s="113"/>
      <c r="X257" s="12"/>
      <c r="Y257" s="12"/>
      <c r="Z257" s="12"/>
      <c r="AA257" s="12"/>
      <c r="AB257" s="12"/>
      <c r="AC257" s="12"/>
      <c r="AD257" s="122"/>
      <c r="AE257" s="12"/>
      <c r="AF257" s="12"/>
      <c r="AG257" s="12"/>
      <c r="AH257" s="12"/>
      <c r="AI257" s="12"/>
      <c r="AJ257" s="12"/>
      <c r="AK257" s="12"/>
      <c r="AL257" s="12"/>
      <c r="AM257" s="12"/>
      <c r="AN257" s="12"/>
      <c r="AO257" s="12"/>
    </row>
    <row r="258" spans="18:41" x14ac:dyDescent="0.25">
      <c r="R258">
        <v>252</v>
      </c>
      <c r="S258">
        <v>0.28000000000000003</v>
      </c>
      <c r="T258" s="113"/>
      <c r="U258">
        <v>252</v>
      </c>
      <c r="V258">
        <v>0</v>
      </c>
      <c r="W258" s="113"/>
      <c r="X258" s="12"/>
      <c r="Y258" s="12"/>
      <c r="Z258" s="12"/>
      <c r="AA258" s="12"/>
      <c r="AB258" s="12"/>
      <c r="AC258" s="12"/>
      <c r="AD258" s="122"/>
      <c r="AE258" s="12"/>
      <c r="AF258" s="12"/>
      <c r="AG258" s="12"/>
      <c r="AH258" s="12"/>
      <c r="AI258" s="12"/>
      <c r="AJ258" s="12"/>
      <c r="AK258" s="12"/>
      <c r="AL258" s="12"/>
      <c r="AM258" s="12"/>
      <c r="AN258" s="12"/>
      <c r="AO258" s="12"/>
    </row>
    <row r="259" spans="18:41" x14ac:dyDescent="0.25">
      <c r="R259">
        <v>253</v>
      </c>
      <c r="S259">
        <v>0.26</v>
      </c>
      <c r="T259" s="113"/>
      <c r="U259">
        <v>253</v>
      </c>
      <c r="V259">
        <v>0</v>
      </c>
      <c r="W259" s="113"/>
      <c r="X259" s="12"/>
      <c r="Y259" s="12"/>
      <c r="Z259" s="12"/>
      <c r="AA259" s="12"/>
      <c r="AB259" s="12"/>
      <c r="AC259" s="12"/>
      <c r="AD259" s="122"/>
      <c r="AE259" s="12"/>
      <c r="AF259" s="12"/>
      <c r="AG259" s="12"/>
      <c r="AH259" s="12"/>
      <c r="AI259" s="12"/>
      <c r="AJ259" s="12"/>
      <c r="AK259" s="12"/>
      <c r="AL259" s="12"/>
      <c r="AM259" s="12"/>
      <c r="AN259" s="12"/>
      <c r="AO259" s="12"/>
    </row>
    <row r="260" spans="18:41" x14ac:dyDescent="0.25">
      <c r="R260">
        <v>254</v>
      </c>
      <c r="S260">
        <v>0.24</v>
      </c>
      <c r="T260" s="113"/>
      <c r="U260">
        <v>254</v>
      </c>
      <c r="V260">
        <v>0</v>
      </c>
      <c r="W260" s="113"/>
      <c r="X260" s="12"/>
      <c r="Y260" s="12"/>
      <c r="Z260" s="12"/>
      <c r="AA260" s="12"/>
      <c r="AB260" s="12"/>
      <c r="AC260" s="12"/>
      <c r="AD260" s="122"/>
      <c r="AE260" s="12"/>
      <c r="AF260" s="12"/>
      <c r="AG260" s="12"/>
      <c r="AH260" s="12"/>
      <c r="AI260" s="12"/>
      <c r="AJ260" s="12"/>
      <c r="AK260" s="12"/>
      <c r="AL260" s="12"/>
      <c r="AM260" s="12"/>
      <c r="AN260" s="12"/>
      <c r="AO260" s="12"/>
    </row>
    <row r="261" spans="18:41" x14ac:dyDescent="0.25">
      <c r="R261">
        <v>255</v>
      </c>
      <c r="S261">
        <v>0.22</v>
      </c>
      <c r="T261" s="113"/>
      <c r="U261">
        <v>255</v>
      </c>
      <c r="V261">
        <v>0</v>
      </c>
      <c r="W261" s="113"/>
      <c r="X261" s="12"/>
      <c r="Y261" s="12"/>
      <c r="Z261" s="12"/>
      <c r="AA261" s="12"/>
      <c r="AB261" s="12"/>
      <c r="AC261" s="12"/>
      <c r="AD261" s="122"/>
      <c r="AE261" s="12"/>
      <c r="AF261" s="12"/>
      <c r="AG261" s="12"/>
      <c r="AH261" s="12"/>
      <c r="AI261" s="12"/>
      <c r="AJ261" s="12"/>
      <c r="AK261" s="12"/>
      <c r="AL261" s="12"/>
      <c r="AM261" s="12"/>
      <c r="AN261" s="12"/>
      <c r="AO261" s="12"/>
    </row>
    <row r="262" spans="18:41" x14ac:dyDescent="0.25">
      <c r="R262">
        <v>256</v>
      </c>
      <c r="S262">
        <v>0.2</v>
      </c>
      <c r="T262" s="113"/>
      <c r="U262">
        <v>256</v>
      </c>
      <c r="V262">
        <v>0</v>
      </c>
      <c r="W262" s="113"/>
      <c r="X262" s="12"/>
      <c r="Y262" s="12"/>
      <c r="Z262" s="12"/>
      <c r="AA262" s="12"/>
      <c r="AB262" s="12"/>
      <c r="AC262" s="12"/>
      <c r="AD262" s="122"/>
      <c r="AE262" s="12"/>
      <c r="AF262" s="12"/>
      <c r="AG262" s="12"/>
      <c r="AH262" s="12"/>
      <c r="AI262" s="12"/>
      <c r="AJ262" s="12"/>
      <c r="AK262" s="12"/>
      <c r="AL262" s="12"/>
      <c r="AM262" s="12"/>
      <c r="AN262" s="12"/>
      <c r="AO262" s="12"/>
    </row>
    <row r="263" spans="18:41" x14ac:dyDescent="0.25">
      <c r="R263">
        <v>257</v>
      </c>
      <c r="S263">
        <v>0.19</v>
      </c>
      <c r="T263" s="113"/>
      <c r="U263">
        <v>257</v>
      </c>
      <c r="V263">
        <v>0</v>
      </c>
      <c r="W263" s="113"/>
      <c r="X263" s="12"/>
      <c r="Y263" s="12"/>
      <c r="Z263" s="12"/>
      <c r="AA263" s="12"/>
      <c r="AB263" s="12"/>
      <c r="AC263" s="12"/>
      <c r="AD263" s="122"/>
      <c r="AE263" s="12"/>
      <c r="AF263" s="12"/>
      <c r="AG263" s="12"/>
      <c r="AH263" s="12"/>
      <c r="AI263" s="12"/>
      <c r="AJ263" s="12"/>
      <c r="AK263" s="12"/>
      <c r="AL263" s="12"/>
      <c r="AM263" s="12"/>
      <c r="AN263" s="12"/>
      <c r="AO263" s="12"/>
    </row>
    <row r="264" spans="18:41" x14ac:dyDescent="0.25">
      <c r="R264">
        <v>258</v>
      </c>
      <c r="S264">
        <v>0.17</v>
      </c>
      <c r="T264" s="113"/>
      <c r="U264">
        <v>258</v>
      </c>
      <c r="V264">
        <v>0</v>
      </c>
      <c r="W264" s="113"/>
      <c r="X264" s="12"/>
      <c r="Y264" s="12"/>
      <c r="Z264" s="12"/>
      <c r="AA264" s="12"/>
      <c r="AB264" s="12"/>
      <c r="AC264" s="12"/>
      <c r="AD264" s="122"/>
      <c r="AE264" s="12"/>
      <c r="AF264" s="12"/>
      <c r="AG264" s="12"/>
      <c r="AH264" s="12"/>
      <c r="AI264" s="12"/>
      <c r="AJ264" s="12"/>
      <c r="AK264" s="12"/>
      <c r="AL264" s="12"/>
      <c r="AM264" s="12"/>
      <c r="AN264" s="12"/>
      <c r="AO264" s="12"/>
    </row>
    <row r="265" spans="18:41" x14ac:dyDescent="0.25">
      <c r="R265">
        <v>259</v>
      </c>
      <c r="S265">
        <v>0.15</v>
      </c>
      <c r="T265" s="113"/>
      <c r="U265">
        <v>259</v>
      </c>
      <c r="V265">
        <v>0</v>
      </c>
      <c r="W265" s="113"/>
      <c r="X265" s="12"/>
      <c r="Y265" s="12"/>
      <c r="Z265" s="12"/>
      <c r="AA265" s="12"/>
      <c r="AB265" s="12"/>
      <c r="AC265" s="12"/>
      <c r="AD265" s="122"/>
      <c r="AE265" s="12"/>
      <c r="AF265" s="12"/>
      <c r="AG265" s="12"/>
      <c r="AH265" s="12"/>
      <c r="AI265" s="12"/>
      <c r="AJ265" s="12"/>
      <c r="AK265" s="12"/>
      <c r="AL265" s="12"/>
      <c r="AM265" s="12"/>
      <c r="AN265" s="12"/>
      <c r="AO265" s="12"/>
    </row>
    <row r="266" spans="18:41" x14ac:dyDescent="0.25">
      <c r="R266">
        <v>260</v>
      </c>
      <c r="S266">
        <v>0.13</v>
      </c>
      <c r="T266" s="113"/>
      <c r="U266">
        <v>260</v>
      </c>
      <c r="V266">
        <v>0</v>
      </c>
      <c r="W266" s="113"/>
      <c r="X266" s="12"/>
      <c r="Y266" s="12"/>
      <c r="Z266" s="12"/>
      <c r="AA266" s="12"/>
      <c r="AB266" s="12"/>
      <c r="AC266" s="12"/>
      <c r="AD266" s="122"/>
      <c r="AE266" s="12"/>
      <c r="AF266" s="12"/>
      <c r="AG266" s="12"/>
      <c r="AH266" s="12"/>
      <c r="AI266" s="12"/>
      <c r="AJ266" s="12"/>
      <c r="AK266" s="12"/>
      <c r="AL266" s="12"/>
      <c r="AM266" s="12"/>
      <c r="AN266" s="12"/>
      <c r="AO266" s="12"/>
    </row>
    <row r="267" spans="18:41" x14ac:dyDescent="0.25">
      <c r="R267">
        <v>261</v>
      </c>
      <c r="S267">
        <v>0.11</v>
      </c>
      <c r="T267" s="113"/>
      <c r="U267">
        <v>261</v>
      </c>
      <c r="V267">
        <v>0</v>
      </c>
      <c r="W267" s="113"/>
      <c r="X267" s="12"/>
      <c r="Y267" s="12"/>
      <c r="Z267" s="12"/>
      <c r="AA267" s="12"/>
      <c r="AB267" s="12"/>
      <c r="AC267" s="12"/>
      <c r="AD267" s="122"/>
      <c r="AE267" s="12"/>
      <c r="AF267" s="12"/>
      <c r="AG267" s="12"/>
      <c r="AH267" s="12"/>
      <c r="AI267" s="12"/>
      <c r="AJ267" s="12"/>
      <c r="AK267" s="12"/>
      <c r="AL267" s="12"/>
      <c r="AM267" s="12"/>
      <c r="AN267" s="12"/>
      <c r="AO267" s="12"/>
    </row>
    <row r="268" spans="18:41" x14ac:dyDescent="0.25">
      <c r="R268">
        <v>262</v>
      </c>
      <c r="S268">
        <v>0.1</v>
      </c>
      <c r="T268" s="113"/>
      <c r="U268">
        <v>262</v>
      </c>
      <c r="V268">
        <v>0</v>
      </c>
      <c r="W268" s="113"/>
      <c r="X268" s="12"/>
      <c r="Y268" s="12"/>
      <c r="Z268" s="12"/>
      <c r="AA268" s="12"/>
      <c r="AB268" s="12"/>
      <c r="AC268" s="12"/>
      <c r="AD268" s="122"/>
      <c r="AE268" s="12"/>
      <c r="AF268" s="12"/>
      <c r="AG268" s="12"/>
      <c r="AH268" s="12"/>
      <c r="AI268" s="12"/>
      <c r="AJ268" s="12"/>
      <c r="AK268" s="12"/>
      <c r="AL268" s="12"/>
      <c r="AM268" s="12"/>
      <c r="AN268" s="12"/>
      <c r="AO268" s="12"/>
    </row>
    <row r="269" spans="18:41" x14ac:dyDescent="0.25">
      <c r="R269">
        <v>263</v>
      </c>
      <c r="S269">
        <v>0.09</v>
      </c>
      <c r="T269" s="113"/>
      <c r="U269">
        <v>263</v>
      </c>
      <c r="V269">
        <v>0</v>
      </c>
      <c r="W269" s="113"/>
      <c r="X269" s="12"/>
      <c r="Y269" s="12"/>
      <c r="Z269" s="12"/>
      <c r="AA269" s="12"/>
      <c r="AB269" s="12"/>
      <c r="AC269" s="12"/>
      <c r="AD269" s="122"/>
      <c r="AE269" s="12"/>
      <c r="AF269" s="12"/>
      <c r="AG269" s="12"/>
      <c r="AH269" s="12"/>
      <c r="AI269" s="12"/>
      <c r="AJ269" s="12"/>
      <c r="AK269" s="12"/>
      <c r="AL269" s="12"/>
      <c r="AM269" s="12"/>
      <c r="AN269" s="12"/>
      <c r="AO269" s="12"/>
    </row>
    <row r="270" spans="18:41" x14ac:dyDescent="0.25">
      <c r="R270">
        <v>264</v>
      </c>
      <c r="S270">
        <v>0.08</v>
      </c>
      <c r="T270" s="113"/>
      <c r="U270">
        <v>264</v>
      </c>
      <c r="V270">
        <v>0</v>
      </c>
      <c r="W270" s="113"/>
      <c r="X270" s="12"/>
      <c r="Y270" s="12"/>
      <c r="Z270" s="12"/>
      <c r="AA270" s="12"/>
      <c r="AB270" s="12"/>
      <c r="AC270" s="12"/>
      <c r="AD270" s="122"/>
      <c r="AE270" s="12"/>
      <c r="AF270" s="12"/>
      <c r="AG270" s="12"/>
      <c r="AH270" s="12"/>
      <c r="AI270" s="12"/>
      <c r="AJ270" s="12"/>
      <c r="AK270" s="12"/>
      <c r="AL270" s="12"/>
      <c r="AM270" s="12"/>
      <c r="AN270" s="12"/>
      <c r="AO270" s="12"/>
    </row>
    <row r="271" spans="18:41" x14ac:dyDescent="0.25">
      <c r="R271">
        <v>265</v>
      </c>
      <c r="S271">
        <v>7.0000000000000007E-2</v>
      </c>
      <c r="T271" s="113"/>
      <c r="U271">
        <v>265</v>
      </c>
      <c r="V271">
        <v>0</v>
      </c>
      <c r="W271" s="113"/>
      <c r="X271" s="12"/>
      <c r="Y271" s="12"/>
      <c r="Z271" s="12"/>
      <c r="AA271" s="12"/>
      <c r="AB271" s="12"/>
      <c r="AC271" s="12"/>
      <c r="AD271" s="122"/>
      <c r="AE271" s="12"/>
      <c r="AF271" s="12"/>
      <c r="AG271" s="12"/>
      <c r="AH271" s="12"/>
      <c r="AI271" s="12"/>
      <c r="AJ271" s="12"/>
      <c r="AK271" s="12"/>
      <c r="AL271" s="12"/>
      <c r="AM271" s="12"/>
      <c r="AN271" s="12"/>
      <c r="AO271" s="12"/>
    </row>
    <row r="272" spans="18:41" x14ac:dyDescent="0.25">
      <c r="R272">
        <v>266</v>
      </c>
      <c r="S272">
        <v>7.0000000000000007E-2</v>
      </c>
      <c r="T272" s="113"/>
      <c r="U272">
        <v>266</v>
      </c>
      <c r="V272">
        <v>0</v>
      </c>
      <c r="W272" s="113"/>
      <c r="X272" s="12"/>
      <c r="Y272" s="12"/>
      <c r="Z272" s="12"/>
      <c r="AA272" s="12"/>
      <c r="AB272" s="12"/>
      <c r="AC272" s="12"/>
      <c r="AD272" s="122"/>
      <c r="AE272" s="12"/>
      <c r="AF272" s="12"/>
      <c r="AG272" s="12"/>
      <c r="AH272" s="12"/>
      <c r="AI272" s="12"/>
      <c r="AJ272" s="12"/>
      <c r="AK272" s="12"/>
      <c r="AL272" s="12"/>
      <c r="AM272" s="12"/>
      <c r="AN272" s="12"/>
      <c r="AO272" s="12"/>
    </row>
    <row r="273" spans="18:41" x14ac:dyDescent="0.25">
      <c r="R273">
        <v>267</v>
      </c>
      <c r="S273">
        <v>7.0000000000000007E-2</v>
      </c>
      <c r="T273" s="113"/>
      <c r="U273">
        <v>267</v>
      </c>
      <c r="V273">
        <v>0</v>
      </c>
      <c r="W273" s="113"/>
      <c r="X273" s="12"/>
      <c r="Y273" s="12"/>
      <c r="Z273" s="12"/>
      <c r="AA273" s="12"/>
      <c r="AB273" s="12"/>
      <c r="AC273" s="12"/>
      <c r="AD273" s="122"/>
      <c r="AE273" s="12"/>
      <c r="AF273" s="12"/>
      <c r="AG273" s="12"/>
      <c r="AH273" s="12"/>
      <c r="AI273" s="12"/>
      <c r="AJ273" s="12"/>
      <c r="AK273" s="12"/>
      <c r="AL273" s="12"/>
      <c r="AM273" s="12"/>
      <c r="AN273" s="12"/>
      <c r="AO273" s="12"/>
    </row>
    <row r="274" spans="18:41" x14ac:dyDescent="0.25">
      <c r="R274">
        <v>268</v>
      </c>
      <c r="S274">
        <v>0.06</v>
      </c>
      <c r="T274" s="113"/>
      <c r="U274">
        <v>268</v>
      </c>
      <c r="V274">
        <v>0</v>
      </c>
      <c r="W274" s="113"/>
      <c r="X274" s="12"/>
      <c r="Y274" s="12"/>
      <c r="Z274" s="12"/>
      <c r="AA274" s="12"/>
      <c r="AB274" s="12"/>
      <c r="AC274" s="12"/>
      <c r="AD274" s="122"/>
      <c r="AE274" s="12"/>
      <c r="AF274" s="12"/>
      <c r="AG274" s="12"/>
      <c r="AH274" s="12"/>
      <c r="AI274" s="12"/>
      <c r="AJ274" s="12"/>
      <c r="AK274" s="12"/>
      <c r="AL274" s="12"/>
      <c r="AM274" s="12"/>
      <c r="AN274" s="12"/>
      <c r="AO274" s="12"/>
    </row>
    <row r="275" spans="18:41" x14ac:dyDescent="0.25">
      <c r="R275">
        <v>269</v>
      </c>
      <c r="S275">
        <v>0.06</v>
      </c>
      <c r="T275" s="113"/>
      <c r="U275">
        <v>269</v>
      </c>
      <c r="V275">
        <v>0</v>
      </c>
      <c r="W275" s="113"/>
      <c r="X275" s="12"/>
      <c r="Y275" s="12"/>
      <c r="Z275" s="12"/>
      <c r="AA275" s="12"/>
      <c r="AB275" s="12"/>
      <c r="AC275" s="12"/>
      <c r="AD275" s="122"/>
      <c r="AE275" s="12"/>
      <c r="AF275" s="12"/>
      <c r="AG275" s="12"/>
      <c r="AH275" s="12"/>
      <c r="AI275" s="12"/>
      <c r="AJ275" s="12"/>
      <c r="AK275" s="12"/>
      <c r="AL275" s="12"/>
      <c r="AM275" s="12"/>
      <c r="AN275" s="12"/>
      <c r="AO275" s="12"/>
    </row>
    <row r="276" spans="18:41" x14ac:dyDescent="0.25">
      <c r="R276">
        <v>270</v>
      </c>
      <c r="S276">
        <v>0.06</v>
      </c>
      <c r="T276" s="113"/>
      <c r="U276">
        <v>270</v>
      </c>
      <c r="V276">
        <v>0</v>
      </c>
      <c r="W276" s="113"/>
      <c r="X276" s="12"/>
      <c r="Y276" s="12"/>
      <c r="Z276" s="12"/>
      <c r="AA276" s="12"/>
      <c r="AB276" s="12"/>
      <c r="AC276" s="12"/>
      <c r="AD276" s="122"/>
      <c r="AE276" s="12"/>
      <c r="AF276" s="12"/>
      <c r="AG276" s="12"/>
      <c r="AH276" s="12"/>
      <c r="AI276" s="12"/>
      <c r="AJ276" s="12"/>
      <c r="AK276" s="12"/>
      <c r="AL276" s="12"/>
      <c r="AM276" s="12"/>
      <c r="AN276" s="12"/>
      <c r="AO276" s="12"/>
    </row>
    <row r="277" spans="18:41" x14ac:dyDescent="0.25">
      <c r="R277">
        <v>271</v>
      </c>
      <c r="S277">
        <v>0.06</v>
      </c>
      <c r="T277" s="113"/>
      <c r="U277">
        <v>271</v>
      </c>
      <c r="V277">
        <v>0</v>
      </c>
      <c r="W277" s="113"/>
      <c r="X277" s="12"/>
      <c r="Y277" s="12"/>
      <c r="Z277" s="12"/>
      <c r="AA277" s="12"/>
      <c r="AB277" s="12"/>
      <c r="AC277" s="12"/>
      <c r="AD277" s="122"/>
      <c r="AE277" s="12"/>
      <c r="AF277" s="12"/>
      <c r="AG277" s="12"/>
      <c r="AH277" s="12"/>
      <c r="AI277" s="12"/>
      <c r="AJ277" s="12"/>
      <c r="AK277" s="12"/>
      <c r="AL277" s="12"/>
      <c r="AM277" s="12"/>
      <c r="AN277" s="12"/>
      <c r="AO277" s="12"/>
    </row>
    <row r="278" spans="18:41" x14ac:dyDescent="0.25">
      <c r="R278">
        <v>272</v>
      </c>
      <c r="S278">
        <v>0.06</v>
      </c>
      <c r="T278" s="113"/>
      <c r="U278">
        <v>272</v>
      </c>
      <c r="V278">
        <v>0</v>
      </c>
      <c r="W278" s="113"/>
      <c r="X278" s="12"/>
      <c r="Y278" s="12"/>
      <c r="Z278" s="12"/>
      <c r="AA278" s="12"/>
      <c r="AB278" s="12"/>
      <c r="AC278" s="12"/>
      <c r="AD278" s="122"/>
      <c r="AE278" s="12"/>
      <c r="AF278" s="12"/>
      <c r="AG278" s="12"/>
      <c r="AH278" s="12"/>
      <c r="AI278" s="12"/>
      <c r="AJ278" s="12"/>
      <c r="AK278" s="12"/>
      <c r="AL278" s="12"/>
      <c r="AM278" s="12"/>
      <c r="AN278" s="12"/>
      <c r="AO278" s="12"/>
    </row>
    <row r="279" spans="18:41" x14ac:dyDescent="0.25">
      <c r="R279">
        <v>273</v>
      </c>
      <c r="S279">
        <v>0.05</v>
      </c>
      <c r="T279" s="113"/>
      <c r="U279">
        <v>273</v>
      </c>
      <c r="V279">
        <v>0</v>
      </c>
      <c r="W279" s="113"/>
      <c r="X279" s="12"/>
      <c r="Y279" s="12"/>
      <c r="Z279" s="12"/>
      <c r="AA279" s="12"/>
      <c r="AB279" s="12"/>
      <c r="AC279" s="12"/>
      <c r="AD279" s="122"/>
      <c r="AE279" s="12"/>
      <c r="AF279" s="12"/>
      <c r="AG279" s="12"/>
      <c r="AH279" s="12"/>
      <c r="AI279" s="12"/>
      <c r="AJ279" s="12"/>
      <c r="AK279" s="12"/>
      <c r="AL279" s="12"/>
      <c r="AM279" s="12"/>
      <c r="AN279" s="12"/>
      <c r="AO279" s="12"/>
    </row>
    <row r="280" spans="18:41" x14ac:dyDescent="0.25">
      <c r="R280">
        <v>274</v>
      </c>
      <c r="S280">
        <v>0.05</v>
      </c>
      <c r="T280" s="113"/>
      <c r="U280">
        <v>274</v>
      </c>
      <c r="V280">
        <v>0</v>
      </c>
      <c r="W280" s="113"/>
      <c r="X280" s="12"/>
      <c r="Y280" s="12"/>
      <c r="Z280" s="12"/>
      <c r="AA280" s="12"/>
      <c r="AB280" s="12"/>
      <c r="AC280" s="12"/>
      <c r="AD280" s="122"/>
      <c r="AE280" s="12"/>
      <c r="AF280" s="12"/>
      <c r="AG280" s="12"/>
      <c r="AH280" s="12"/>
      <c r="AI280" s="12"/>
      <c r="AJ280" s="12"/>
      <c r="AK280" s="12"/>
      <c r="AL280" s="12"/>
      <c r="AM280" s="12"/>
      <c r="AN280" s="12"/>
      <c r="AO280" s="12"/>
    </row>
    <row r="281" spans="18:41" x14ac:dyDescent="0.25">
      <c r="R281">
        <v>275</v>
      </c>
      <c r="S281">
        <v>0.05</v>
      </c>
      <c r="T281" s="113"/>
      <c r="U281">
        <v>275</v>
      </c>
      <c r="V281">
        <v>0</v>
      </c>
      <c r="W281" s="113"/>
      <c r="X281" s="12"/>
      <c r="Y281" s="12"/>
      <c r="Z281" s="12"/>
      <c r="AA281" s="12"/>
      <c r="AB281" s="12"/>
      <c r="AC281" s="12"/>
      <c r="AD281" s="122"/>
      <c r="AE281" s="12"/>
      <c r="AF281" s="12"/>
      <c r="AG281" s="12"/>
      <c r="AH281" s="12"/>
      <c r="AI281" s="12"/>
      <c r="AJ281" s="12"/>
      <c r="AK281" s="12"/>
      <c r="AL281" s="12"/>
      <c r="AM281" s="12"/>
      <c r="AN281" s="12"/>
      <c r="AO281" s="12"/>
    </row>
    <row r="282" spans="18:41" x14ac:dyDescent="0.25">
      <c r="R282">
        <v>276</v>
      </c>
      <c r="S282">
        <v>0.05</v>
      </c>
      <c r="T282" s="113"/>
      <c r="U282">
        <v>276</v>
      </c>
      <c r="V282">
        <v>0</v>
      </c>
      <c r="W282" s="113"/>
      <c r="X282" s="12"/>
      <c r="Y282" s="12"/>
      <c r="Z282" s="12"/>
      <c r="AA282" s="12"/>
      <c r="AB282" s="12"/>
      <c r="AC282" s="12"/>
      <c r="AD282" s="122"/>
      <c r="AE282" s="12"/>
      <c r="AF282" s="12"/>
      <c r="AG282" s="12"/>
      <c r="AH282" s="12"/>
      <c r="AI282" s="12"/>
      <c r="AJ282" s="12"/>
      <c r="AK282" s="12"/>
      <c r="AL282" s="12"/>
      <c r="AM282" s="12"/>
      <c r="AN282" s="12"/>
      <c r="AO282" s="12"/>
    </row>
    <row r="283" spans="18:41" x14ac:dyDescent="0.25">
      <c r="R283">
        <v>277</v>
      </c>
      <c r="S283">
        <v>0.05</v>
      </c>
      <c r="T283" s="113"/>
      <c r="U283">
        <v>277</v>
      </c>
      <c r="V283">
        <v>0</v>
      </c>
      <c r="W283" s="113"/>
      <c r="X283" s="12"/>
      <c r="Y283" s="12"/>
      <c r="Z283" s="12"/>
      <c r="AA283" s="12"/>
      <c r="AB283" s="12"/>
      <c r="AC283" s="12"/>
      <c r="AD283" s="122"/>
      <c r="AE283" s="12"/>
      <c r="AF283" s="12"/>
      <c r="AG283" s="12"/>
      <c r="AH283" s="12"/>
      <c r="AI283" s="12"/>
      <c r="AJ283" s="12"/>
      <c r="AK283" s="12"/>
      <c r="AL283" s="12"/>
      <c r="AM283" s="12"/>
      <c r="AN283" s="12"/>
      <c r="AO283" s="12"/>
    </row>
    <row r="284" spans="18:41" x14ac:dyDescent="0.25">
      <c r="R284">
        <v>278</v>
      </c>
      <c r="S284">
        <v>0.04</v>
      </c>
      <c r="T284" s="113"/>
      <c r="U284">
        <v>278</v>
      </c>
      <c r="V284">
        <v>0</v>
      </c>
      <c r="W284" s="113"/>
      <c r="X284" s="12"/>
      <c r="Y284" s="12"/>
      <c r="Z284" s="12"/>
      <c r="AA284" s="12"/>
      <c r="AB284" s="12"/>
      <c r="AC284" s="12"/>
      <c r="AD284" s="122"/>
      <c r="AE284" s="12"/>
      <c r="AF284" s="12"/>
      <c r="AG284" s="12"/>
      <c r="AH284" s="12"/>
      <c r="AI284" s="12"/>
      <c r="AJ284" s="12"/>
      <c r="AK284" s="12"/>
      <c r="AL284" s="12"/>
      <c r="AM284" s="12"/>
      <c r="AN284" s="12"/>
      <c r="AO284" s="12"/>
    </row>
    <row r="285" spans="18:41" x14ac:dyDescent="0.25">
      <c r="R285">
        <v>279</v>
      </c>
      <c r="S285">
        <v>0.04</v>
      </c>
      <c r="T285" s="113"/>
      <c r="U285">
        <v>279</v>
      </c>
      <c r="V285">
        <v>0</v>
      </c>
      <c r="W285" s="113"/>
      <c r="X285" s="12"/>
      <c r="Y285" s="12"/>
      <c r="Z285" s="12"/>
      <c r="AA285" s="12"/>
      <c r="AB285" s="12"/>
      <c r="AC285" s="12"/>
      <c r="AD285" s="122"/>
      <c r="AE285" s="12"/>
      <c r="AF285" s="12"/>
      <c r="AG285" s="12"/>
      <c r="AH285" s="12"/>
      <c r="AI285" s="12"/>
      <c r="AJ285" s="12"/>
      <c r="AK285" s="12"/>
      <c r="AL285" s="12"/>
      <c r="AM285" s="12"/>
      <c r="AN285" s="12"/>
      <c r="AO285" s="12"/>
    </row>
    <row r="286" spans="18:41" x14ac:dyDescent="0.25">
      <c r="R286">
        <v>280</v>
      </c>
      <c r="S286">
        <v>0.04</v>
      </c>
      <c r="T286" s="113"/>
      <c r="U286">
        <v>280</v>
      </c>
      <c r="V286">
        <v>0</v>
      </c>
      <c r="W286" s="113"/>
      <c r="X286" s="12"/>
      <c r="Y286" s="12"/>
      <c r="Z286" s="12"/>
      <c r="AA286" s="12"/>
      <c r="AB286" s="12"/>
      <c r="AC286" s="12"/>
      <c r="AD286" s="122"/>
      <c r="AE286" s="12"/>
      <c r="AF286" s="12"/>
      <c r="AG286" s="12"/>
      <c r="AH286" s="12"/>
      <c r="AI286" s="12"/>
      <c r="AJ286" s="12"/>
      <c r="AK286" s="12"/>
      <c r="AL286" s="12"/>
      <c r="AM286" s="12"/>
      <c r="AN286" s="12"/>
      <c r="AO286" s="12"/>
    </row>
    <row r="287" spans="18:41" x14ac:dyDescent="0.25">
      <c r="R287">
        <v>281</v>
      </c>
      <c r="S287">
        <v>0.04</v>
      </c>
      <c r="T287" s="113"/>
      <c r="U287">
        <v>281</v>
      </c>
      <c r="V287">
        <v>0</v>
      </c>
      <c r="W287" s="113"/>
      <c r="X287" s="12"/>
      <c r="Y287" s="12"/>
      <c r="Z287" s="12"/>
      <c r="AA287" s="12"/>
      <c r="AB287" s="12"/>
      <c r="AC287" s="12"/>
      <c r="AD287" s="122"/>
      <c r="AE287" s="12"/>
      <c r="AF287" s="12"/>
      <c r="AG287" s="12"/>
      <c r="AH287" s="12"/>
      <c r="AI287" s="12"/>
      <c r="AJ287" s="12"/>
      <c r="AK287" s="12"/>
      <c r="AL287" s="12"/>
      <c r="AM287" s="12"/>
      <c r="AN287" s="12"/>
      <c r="AO287" s="12"/>
    </row>
    <row r="288" spans="18:41" x14ac:dyDescent="0.25">
      <c r="R288">
        <v>282</v>
      </c>
      <c r="S288">
        <v>0.04</v>
      </c>
      <c r="T288" s="113"/>
      <c r="U288">
        <v>282</v>
      </c>
      <c r="V288">
        <v>0</v>
      </c>
      <c r="W288" s="113"/>
      <c r="X288" s="12"/>
      <c r="Y288" s="12"/>
      <c r="Z288" s="12"/>
      <c r="AA288" s="12"/>
      <c r="AB288" s="12"/>
      <c r="AC288" s="12"/>
      <c r="AD288" s="122"/>
      <c r="AE288" s="12"/>
      <c r="AF288" s="12"/>
      <c r="AG288" s="12"/>
      <c r="AH288" s="12"/>
      <c r="AI288" s="12"/>
      <c r="AJ288" s="12"/>
      <c r="AK288" s="12"/>
      <c r="AL288" s="12"/>
      <c r="AM288" s="12"/>
      <c r="AN288" s="12"/>
      <c r="AO288" s="12"/>
    </row>
    <row r="289" spans="18:41" x14ac:dyDescent="0.25">
      <c r="R289">
        <v>283</v>
      </c>
      <c r="S289">
        <v>0.04</v>
      </c>
      <c r="T289" s="113"/>
      <c r="U289">
        <v>283</v>
      </c>
      <c r="V289">
        <v>0</v>
      </c>
      <c r="W289" s="113"/>
      <c r="X289" s="12"/>
      <c r="Y289" s="12"/>
      <c r="Z289" s="12"/>
      <c r="AA289" s="12"/>
      <c r="AB289" s="12"/>
      <c r="AC289" s="12"/>
      <c r="AD289" s="122"/>
      <c r="AE289" s="12"/>
      <c r="AF289" s="12"/>
      <c r="AG289" s="12"/>
      <c r="AH289" s="12"/>
      <c r="AI289" s="12"/>
      <c r="AJ289" s="12"/>
      <c r="AK289" s="12"/>
      <c r="AL289" s="12"/>
      <c r="AM289" s="12"/>
      <c r="AN289" s="12"/>
      <c r="AO289" s="12"/>
    </row>
    <row r="290" spans="18:41" x14ac:dyDescent="0.25">
      <c r="R290">
        <v>284</v>
      </c>
      <c r="S290">
        <v>0.03</v>
      </c>
      <c r="T290" s="113"/>
      <c r="U290">
        <v>284</v>
      </c>
      <c r="V290">
        <v>0</v>
      </c>
      <c r="W290" s="113"/>
      <c r="X290" s="12"/>
      <c r="Y290" s="12"/>
      <c r="Z290" s="12"/>
      <c r="AA290" s="12"/>
      <c r="AB290" s="12"/>
      <c r="AC290" s="12"/>
      <c r="AD290" s="122"/>
      <c r="AE290" s="12"/>
      <c r="AF290" s="12"/>
      <c r="AG290" s="12"/>
      <c r="AH290" s="12"/>
      <c r="AI290" s="12"/>
      <c r="AJ290" s="12"/>
      <c r="AK290" s="12"/>
      <c r="AL290" s="12"/>
      <c r="AM290" s="12"/>
      <c r="AN290" s="12"/>
      <c r="AO290" s="12"/>
    </row>
    <row r="291" spans="18:41" x14ac:dyDescent="0.25">
      <c r="R291">
        <v>285</v>
      </c>
      <c r="S291">
        <v>0.03</v>
      </c>
      <c r="T291" s="113"/>
      <c r="U291">
        <v>285</v>
      </c>
      <c r="V291">
        <v>0</v>
      </c>
      <c r="W291" s="113"/>
      <c r="X291" s="12"/>
      <c r="Y291" s="12"/>
      <c r="Z291" s="12"/>
      <c r="AA291" s="12"/>
      <c r="AB291" s="12"/>
      <c r="AC291" s="12"/>
      <c r="AD291" s="122"/>
      <c r="AE291" s="12"/>
      <c r="AF291" s="12"/>
      <c r="AG291" s="12"/>
      <c r="AH291" s="12"/>
      <c r="AI291" s="12"/>
      <c r="AJ291" s="12"/>
      <c r="AK291" s="12"/>
      <c r="AL291" s="12"/>
      <c r="AM291" s="12"/>
      <c r="AN291" s="12"/>
      <c r="AO291" s="12"/>
    </row>
    <row r="292" spans="18:41" x14ac:dyDescent="0.25">
      <c r="R292">
        <v>286</v>
      </c>
      <c r="S292">
        <v>0.03</v>
      </c>
      <c r="T292" s="113"/>
      <c r="U292">
        <v>286</v>
      </c>
      <c r="V292">
        <v>0</v>
      </c>
      <c r="W292" s="113"/>
      <c r="X292" s="12"/>
      <c r="Y292" s="12"/>
      <c r="Z292" s="12"/>
      <c r="AA292" s="12"/>
      <c r="AB292" s="12"/>
      <c r="AC292" s="12"/>
      <c r="AD292" s="122"/>
      <c r="AE292" s="12"/>
      <c r="AF292" s="12"/>
      <c r="AG292" s="12"/>
      <c r="AH292" s="12"/>
      <c r="AI292" s="12"/>
      <c r="AJ292" s="12"/>
      <c r="AK292" s="12"/>
      <c r="AL292" s="12"/>
      <c r="AM292" s="12"/>
      <c r="AN292" s="12"/>
      <c r="AO292" s="12"/>
    </row>
    <row r="293" spans="18:41" x14ac:dyDescent="0.25">
      <c r="R293">
        <v>287</v>
      </c>
      <c r="S293">
        <v>0.03</v>
      </c>
      <c r="T293" s="113"/>
      <c r="U293">
        <v>287</v>
      </c>
      <c r="V293">
        <v>0</v>
      </c>
      <c r="W293" s="113"/>
      <c r="X293" s="12"/>
      <c r="Y293" s="12"/>
      <c r="Z293" s="12"/>
      <c r="AA293" s="12"/>
      <c r="AB293" s="12"/>
      <c r="AC293" s="12"/>
      <c r="AD293" s="122"/>
      <c r="AE293" s="12"/>
      <c r="AF293" s="12"/>
      <c r="AG293" s="12"/>
      <c r="AH293" s="12"/>
      <c r="AI293" s="12"/>
      <c r="AJ293" s="12"/>
      <c r="AK293" s="12"/>
      <c r="AL293" s="12"/>
      <c r="AM293" s="12"/>
      <c r="AN293" s="12"/>
      <c r="AO293" s="12"/>
    </row>
    <row r="294" spans="18:41" x14ac:dyDescent="0.25">
      <c r="R294">
        <v>288</v>
      </c>
      <c r="S294">
        <v>0.03</v>
      </c>
      <c r="T294" s="113"/>
      <c r="U294">
        <v>288</v>
      </c>
      <c r="V294">
        <v>0</v>
      </c>
      <c r="W294" s="113"/>
      <c r="X294" s="12"/>
      <c r="Y294" s="12"/>
      <c r="Z294" s="12"/>
      <c r="AA294" s="12"/>
      <c r="AB294" s="12"/>
      <c r="AC294" s="12"/>
      <c r="AD294" s="122"/>
      <c r="AE294" s="12"/>
      <c r="AF294" s="12"/>
      <c r="AG294" s="12"/>
      <c r="AH294" s="12"/>
      <c r="AI294" s="12"/>
      <c r="AJ294" s="12"/>
      <c r="AK294" s="12"/>
      <c r="AL294" s="12"/>
      <c r="AM294" s="12"/>
      <c r="AN294" s="12"/>
      <c r="AO294" s="12"/>
    </row>
    <row r="295" spans="18:41" x14ac:dyDescent="0.25">
      <c r="R295">
        <v>289</v>
      </c>
      <c r="S295">
        <v>0.03</v>
      </c>
      <c r="T295" s="113"/>
      <c r="U295">
        <v>289</v>
      </c>
      <c r="V295">
        <v>0</v>
      </c>
      <c r="W295" s="113"/>
      <c r="X295" s="12"/>
      <c r="Y295" s="12"/>
      <c r="Z295" s="12"/>
      <c r="AA295" s="12"/>
      <c r="AB295" s="12"/>
      <c r="AC295" s="12"/>
      <c r="AD295" s="122"/>
      <c r="AE295" s="12"/>
      <c r="AF295" s="12"/>
      <c r="AG295" s="12"/>
      <c r="AH295" s="12"/>
      <c r="AI295" s="12"/>
      <c r="AJ295" s="12"/>
      <c r="AK295" s="12"/>
      <c r="AL295" s="12"/>
      <c r="AM295" s="12"/>
      <c r="AN295" s="12"/>
      <c r="AO295" s="12"/>
    </row>
    <row r="296" spans="18:41" x14ac:dyDescent="0.25">
      <c r="R296">
        <v>290</v>
      </c>
      <c r="S296">
        <v>0.02</v>
      </c>
      <c r="T296" s="113"/>
      <c r="U296">
        <v>290</v>
      </c>
      <c r="V296">
        <v>0</v>
      </c>
      <c r="W296" s="113"/>
      <c r="X296" s="12"/>
      <c r="Y296" s="12"/>
      <c r="Z296" s="12"/>
      <c r="AA296" s="12"/>
      <c r="AB296" s="12"/>
      <c r="AC296" s="12"/>
      <c r="AD296" s="122"/>
      <c r="AE296" s="12"/>
      <c r="AF296" s="12"/>
      <c r="AG296" s="12"/>
      <c r="AH296" s="12"/>
      <c r="AI296" s="12"/>
      <c r="AJ296" s="12"/>
      <c r="AK296" s="12"/>
      <c r="AL296" s="12"/>
      <c r="AM296" s="12"/>
      <c r="AN296" s="12"/>
      <c r="AO296" s="12"/>
    </row>
    <row r="297" spans="18:41" x14ac:dyDescent="0.25">
      <c r="R297">
        <v>291</v>
      </c>
      <c r="S297">
        <v>0.02</v>
      </c>
      <c r="T297" s="113"/>
      <c r="U297">
        <v>291</v>
      </c>
      <c r="V297">
        <v>0</v>
      </c>
      <c r="W297" s="113"/>
      <c r="X297" s="12"/>
      <c r="Y297" s="12"/>
      <c r="Z297" s="12"/>
      <c r="AA297" s="12"/>
      <c r="AB297" s="12"/>
      <c r="AC297" s="12"/>
      <c r="AD297" s="122"/>
      <c r="AE297" s="12"/>
      <c r="AF297" s="12"/>
      <c r="AG297" s="12"/>
      <c r="AH297" s="12"/>
      <c r="AI297" s="12"/>
      <c r="AJ297" s="12"/>
      <c r="AK297" s="12"/>
      <c r="AL297" s="12"/>
      <c r="AM297" s="12"/>
      <c r="AN297" s="12"/>
      <c r="AO297" s="12"/>
    </row>
    <row r="298" spans="18:41" x14ac:dyDescent="0.25">
      <c r="R298">
        <v>292</v>
      </c>
      <c r="S298">
        <v>0.02</v>
      </c>
      <c r="T298" s="113"/>
      <c r="U298">
        <v>292</v>
      </c>
      <c r="V298">
        <v>0</v>
      </c>
      <c r="W298" s="113"/>
      <c r="X298" s="12"/>
      <c r="Y298" s="12"/>
      <c r="Z298" s="12"/>
      <c r="AA298" s="12"/>
      <c r="AB298" s="12"/>
      <c r="AC298" s="12"/>
      <c r="AD298" s="122"/>
      <c r="AE298" s="12"/>
      <c r="AF298" s="12"/>
      <c r="AG298" s="12"/>
      <c r="AH298" s="12"/>
      <c r="AI298" s="12"/>
      <c r="AJ298" s="12"/>
      <c r="AK298" s="12"/>
      <c r="AL298" s="12"/>
      <c r="AM298" s="12"/>
      <c r="AN298" s="12"/>
      <c r="AO298" s="12"/>
    </row>
    <row r="299" spans="18:41" x14ac:dyDescent="0.25">
      <c r="R299">
        <v>293</v>
      </c>
      <c r="S299">
        <v>0.02</v>
      </c>
      <c r="T299" s="113"/>
      <c r="U299">
        <v>293</v>
      </c>
      <c r="V299">
        <v>0</v>
      </c>
      <c r="W299" s="113"/>
      <c r="X299" s="12"/>
      <c r="Y299" s="12"/>
      <c r="Z299" s="12"/>
      <c r="AA299" s="12"/>
      <c r="AB299" s="12"/>
      <c r="AC299" s="12"/>
      <c r="AD299" s="122"/>
      <c r="AE299" s="12"/>
      <c r="AF299" s="12"/>
      <c r="AG299" s="12"/>
      <c r="AH299" s="12"/>
      <c r="AI299" s="12"/>
      <c r="AJ299" s="12"/>
      <c r="AK299" s="12"/>
      <c r="AL299" s="12"/>
      <c r="AM299" s="12"/>
      <c r="AN299" s="12"/>
      <c r="AO299" s="12"/>
    </row>
    <row r="300" spans="18:41" x14ac:dyDescent="0.25">
      <c r="R300">
        <v>294</v>
      </c>
      <c r="S300">
        <v>0.02</v>
      </c>
      <c r="T300" s="113"/>
      <c r="U300">
        <v>294</v>
      </c>
      <c r="V300">
        <v>0</v>
      </c>
      <c r="W300" s="113"/>
      <c r="X300" s="12"/>
      <c r="Y300" s="12"/>
      <c r="Z300" s="12"/>
      <c r="AA300" s="12"/>
      <c r="AB300" s="12"/>
      <c r="AC300" s="12"/>
      <c r="AD300" s="122"/>
      <c r="AE300" s="12"/>
      <c r="AF300" s="12"/>
      <c r="AG300" s="12"/>
      <c r="AH300" s="12"/>
      <c r="AI300" s="12"/>
      <c r="AJ300" s="12"/>
      <c r="AK300" s="12"/>
      <c r="AL300" s="12"/>
      <c r="AM300" s="12"/>
      <c r="AN300" s="12"/>
      <c r="AO300" s="12"/>
    </row>
    <row r="301" spans="18:41" x14ac:dyDescent="0.25">
      <c r="R301">
        <v>295</v>
      </c>
      <c r="S301">
        <v>0.01</v>
      </c>
      <c r="T301" s="113"/>
      <c r="U301">
        <v>295</v>
      </c>
      <c r="V301">
        <v>0</v>
      </c>
      <c r="W301" s="113"/>
      <c r="X301" s="12"/>
      <c r="Y301" s="12"/>
      <c r="Z301" s="12"/>
      <c r="AA301" s="12"/>
      <c r="AB301" s="12"/>
      <c r="AC301" s="12"/>
      <c r="AD301" s="122"/>
      <c r="AE301" s="12"/>
      <c r="AF301" s="12"/>
      <c r="AG301" s="12"/>
      <c r="AH301" s="12"/>
      <c r="AI301" s="12"/>
      <c r="AJ301" s="12"/>
      <c r="AK301" s="12"/>
      <c r="AL301" s="12"/>
      <c r="AM301" s="12"/>
      <c r="AN301" s="12"/>
      <c r="AO301" s="12"/>
    </row>
    <row r="302" spans="18:41" x14ac:dyDescent="0.25">
      <c r="R302">
        <v>296</v>
      </c>
      <c r="S302">
        <v>0.01</v>
      </c>
      <c r="T302" s="113"/>
      <c r="U302">
        <v>296</v>
      </c>
      <c r="V302">
        <v>0</v>
      </c>
      <c r="W302" s="113"/>
      <c r="X302" s="12"/>
      <c r="Y302" s="12"/>
      <c r="Z302" s="12"/>
      <c r="AA302" s="12"/>
      <c r="AB302" s="12"/>
      <c r="AC302" s="12"/>
      <c r="AD302" s="122"/>
      <c r="AE302" s="12"/>
      <c r="AF302" s="12"/>
      <c r="AG302" s="12"/>
      <c r="AH302" s="12"/>
      <c r="AI302" s="12"/>
      <c r="AJ302" s="12"/>
      <c r="AK302" s="12"/>
      <c r="AL302" s="12"/>
      <c r="AM302" s="12"/>
      <c r="AN302" s="12"/>
      <c r="AO302" s="12"/>
    </row>
    <row r="303" spans="18:41" x14ac:dyDescent="0.25">
      <c r="R303">
        <v>297</v>
      </c>
      <c r="S303">
        <v>0.01</v>
      </c>
      <c r="T303" s="113"/>
      <c r="U303">
        <v>297</v>
      </c>
      <c r="V303">
        <v>0</v>
      </c>
      <c r="W303" s="113"/>
      <c r="X303" s="12"/>
      <c r="Y303" s="12"/>
      <c r="Z303" s="12"/>
      <c r="AA303" s="12"/>
      <c r="AB303" s="12"/>
      <c r="AC303" s="12"/>
      <c r="AD303" s="122"/>
      <c r="AE303" s="12"/>
      <c r="AF303" s="12"/>
      <c r="AG303" s="12"/>
      <c r="AH303" s="12"/>
      <c r="AI303" s="12"/>
      <c r="AJ303" s="12"/>
      <c r="AK303" s="12"/>
      <c r="AL303" s="12"/>
      <c r="AM303" s="12"/>
      <c r="AN303" s="12"/>
      <c r="AO303" s="12"/>
    </row>
    <row r="304" spans="18:41" x14ac:dyDescent="0.25">
      <c r="R304">
        <v>298</v>
      </c>
      <c r="S304">
        <v>0.01</v>
      </c>
      <c r="T304" s="113"/>
      <c r="U304">
        <v>298</v>
      </c>
      <c r="V304">
        <v>0</v>
      </c>
      <c r="W304" s="113"/>
      <c r="X304" s="12"/>
      <c r="Y304" s="12"/>
      <c r="Z304" s="12"/>
      <c r="AA304" s="12"/>
      <c r="AB304" s="12"/>
      <c r="AC304" s="12"/>
      <c r="AD304" s="122"/>
      <c r="AE304" s="12"/>
      <c r="AF304" s="12"/>
      <c r="AG304" s="12"/>
      <c r="AH304" s="12"/>
      <c r="AI304" s="12"/>
      <c r="AJ304" s="12"/>
      <c r="AK304" s="12"/>
      <c r="AL304" s="12"/>
      <c r="AM304" s="12"/>
      <c r="AN304" s="12"/>
      <c r="AO304" s="12"/>
    </row>
    <row r="305" spans="18:41" x14ac:dyDescent="0.25">
      <c r="R305">
        <v>299</v>
      </c>
      <c r="S305">
        <v>0.01</v>
      </c>
      <c r="T305" s="113"/>
      <c r="U305">
        <v>299</v>
      </c>
      <c r="V305">
        <v>0</v>
      </c>
      <c r="W305" s="113"/>
      <c r="X305" s="12"/>
      <c r="Y305" s="12"/>
      <c r="Z305" s="12"/>
      <c r="AA305" s="12"/>
      <c r="AB305" s="12"/>
      <c r="AC305" s="12"/>
      <c r="AD305" s="122"/>
      <c r="AE305" s="12"/>
      <c r="AF305" s="12"/>
      <c r="AG305" s="12"/>
      <c r="AH305" s="12"/>
      <c r="AI305" s="12"/>
      <c r="AJ305" s="12"/>
      <c r="AK305" s="12"/>
      <c r="AL305" s="12"/>
      <c r="AM305" s="12"/>
      <c r="AN305" s="12"/>
      <c r="AO305" s="12"/>
    </row>
    <row r="306" spans="18:41" x14ac:dyDescent="0.25">
      <c r="R306">
        <v>300</v>
      </c>
      <c r="S306">
        <v>0.01</v>
      </c>
      <c r="T306" s="113"/>
      <c r="U306">
        <v>300</v>
      </c>
      <c r="V306">
        <v>0</v>
      </c>
      <c r="W306" s="113"/>
      <c r="X306" s="12"/>
      <c r="Y306" s="12"/>
      <c r="Z306" s="12"/>
      <c r="AA306" s="12"/>
      <c r="AB306" s="12"/>
      <c r="AC306" s="12"/>
      <c r="AD306" s="122"/>
      <c r="AE306" s="12"/>
      <c r="AF306" s="12"/>
      <c r="AG306" s="12"/>
      <c r="AH306" s="12"/>
      <c r="AI306" s="12"/>
      <c r="AJ306" s="12"/>
      <c r="AK306" s="12"/>
      <c r="AL306" s="12"/>
      <c r="AM306" s="12"/>
      <c r="AN306" s="12"/>
      <c r="AO306" s="12"/>
    </row>
    <row r="307" spans="18:41" x14ac:dyDescent="0.25">
      <c r="R307">
        <v>301</v>
      </c>
      <c r="S307">
        <v>0</v>
      </c>
      <c r="T307" s="113"/>
      <c r="U307">
        <v>301</v>
      </c>
      <c r="V307">
        <v>0</v>
      </c>
      <c r="W307" s="113"/>
      <c r="X307" s="12"/>
      <c r="Y307" s="12"/>
      <c r="Z307" s="12"/>
      <c r="AA307" s="12"/>
      <c r="AB307" s="12"/>
      <c r="AC307" s="12"/>
      <c r="AD307" s="122"/>
      <c r="AE307" s="12"/>
      <c r="AF307" s="12"/>
      <c r="AG307" s="12"/>
      <c r="AH307" s="12"/>
      <c r="AI307" s="12"/>
      <c r="AJ307" s="12"/>
      <c r="AK307" s="12"/>
      <c r="AL307" s="12"/>
      <c r="AM307" s="12"/>
      <c r="AN307" s="12"/>
      <c r="AO307" s="12"/>
    </row>
    <row r="308" spans="18:41" x14ac:dyDescent="0.25">
      <c r="R308">
        <v>302</v>
      </c>
      <c r="S308">
        <v>0</v>
      </c>
      <c r="T308" s="113"/>
      <c r="U308">
        <v>302</v>
      </c>
      <c r="V308">
        <v>0</v>
      </c>
      <c r="W308" s="113"/>
      <c r="X308" s="12"/>
      <c r="Y308" s="12"/>
      <c r="Z308" s="12"/>
      <c r="AA308" s="12"/>
      <c r="AB308" s="12"/>
      <c r="AC308" s="12"/>
      <c r="AD308" s="122"/>
      <c r="AE308" s="12"/>
      <c r="AF308" s="12"/>
      <c r="AG308" s="12"/>
      <c r="AH308" s="12"/>
      <c r="AI308" s="12"/>
      <c r="AJ308" s="12"/>
      <c r="AK308" s="12"/>
      <c r="AL308" s="12"/>
      <c r="AM308" s="12"/>
      <c r="AN308" s="12"/>
      <c r="AO308" s="12"/>
    </row>
    <row r="309" spans="18:41" x14ac:dyDescent="0.25">
      <c r="R309">
        <v>303</v>
      </c>
      <c r="S309">
        <v>0</v>
      </c>
      <c r="T309" s="113"/>
      <c r="U309">
        <v>303</v>
      </c>
      <c r="V309">
        <v>0</v>
      </c>
      <c r="W309" s="113"/>
      <c r="X309" s="12"/>
      <c r="Y309" s="12"/>
      <c r="Z309" s="12"/>
      <c r="AA309" s="12"/>
      <c r="AB309" s="12"/>
      <c r="AC309" s="12"/>
      <c r="AD309" s="122"/>
      <c r="AE309" s="12"/>
      <c r="AF309" s="12"/>
      <c r="AG309" s="12"/>
      <c r="AH309" s="12"/>
      <c r="AI309" s="12"/>
      <c r="AJ309" s="12"/>
      <c r="AK309" s="12"/>
      <c r="AL309" s="12"/>
      <c r="AM309" s="12"/>
      <c r="AN309" s="12"/>
      <c r="AO309" s="12"/>
    </row>
    <row r="310" spans="18:41" x14ac:dyDescent="0.25">
      <c r="R310">
        <v>304</v>
      </c>
      <c r="S310">
        <v>0</v>
      </c>
      <c r="T310" s="113"/>
      <c r="U310">
        <v>304</v>
      </c>
      <c r="V310">
        <v>0</v>
      </c>
      <c r="W310" s="113"/>
      <c r="X310" s="12"/>
      <c r="Y310" s="12"/>
      <c r="Z310" s="12"/>
      <c r="AA310" s="12"/>
      <c r="AB310" s="12"/>
      <c r="AC310" s="12"/>
      <c r="AD310" s="122"/>
      <c r="AE310" s="12"/>
      <c r="AF310" s="12"/>
      <c r="AG310" s="12"/>
      <c r="AH310" s="12"/>
      <c r="AI310" s="12"/>
      <c r="AJ310" s="12"/>
      <c r="AK310" s="12"/>
      <c r="AL310" s="12"/>
      <c r="AM310" s="12"/>
      <c r="AN310" s="12"/>
      <c r="AO310" s="12"/>
    </row>
    <row r="311" spans="18:41" x14ac:dyDescent="0.25">
      <c r="R311">
        <v>305</v>
      </c>
      <c r="S311">
        <v>0</v>
      </c>
      <c r="T311" s="113"/>
      <c r="U311">
        <v>305</v>
      </c>
      <c r="V311">
        <v>0</v>
      </c>
      <c r="W311" s="113"/>
      <c r="X311" s="12"/>
      <c r="Y311" s="12"/>
      <c r="Z311" s="12"/>
      <c r="AA311" s="12"/>
      <c r="AB311" s="12"/>
      <c r="AC311" s="12"/>
      <c r="AD311" s="122"/>
      <c r="AE311" s="12"/>
      <c r="AF311" s="12"/>
      <c r="AG311" s="12"/>
      <c r="AH311" s="12"/>
      <c r="AI311" s="12"/>
      <c r="AJ311" s="12"/>
      <c r="AK311" s="12"/>
      <c r="AL311" s="12"/>
      <c r="AM311" s="12"/>
      <c r="AN311" s="12"/>
      <c r="AO311" s="12"/>
    </row>
    <row r="312" spans="18:41" x14ac:dyDescent="0.25">
      <c r="R312">
        <v>306</v>
      </c>
      <c r="S312">
        <v>0</v>
      </c>
      <c r="T312" s="113"/>
      <c r="U312">
        <v>306</v>
      </c>
      <c r="V312">
        <v>0</v>
      </c>
      <c r="W312" s="113"/>
      <c r="X312" s="12"/>
      <c r="Y312" s="12"/>
      <c r="Z312" s="12"/>
      <c r="AA312" s="12"/>
      <c r="AB312" s="12"/>
      <c r="AC312" s="12"/>
      <c r="AD312" s="122"/>
      <c r="AE312" s="12"/>
      <c r="AF312" s="12"/>
      <c r="AG312" s="12"/>
      <c r="AH312" s="12"/>
      <c r="AI312" s="12"/>
      <c r="AJ312" s="12"/>
      <c r="AK312" s="12"/>
      <c r="AL312" s="12"/>
      <c r="AM312" s="12"/>
      <c r="AN312" s="12"/>
      <c r="AO312" s="12"/>
    </row>
    <row r="313" spans="18:41" x14ac:dyDescent="0.25">
      <c r="R313">
        <v>307</v>
      </c>
      <c r="S313">
        <v>0</v>
      </c>
      <c r="T313" s="113"/>
      <c r="U313">
        <v>307</v>
      </c>
      <c r="V313">
        <v>0</v>
      </c>
      <c r="W313" s="113"/>
      <c r="X313" s="12"/>
      <c r="Y313" s="12"/>
      <c r="Z313" s="12"/>
      <c r="AA313" s="12"/>
      <c r="AB313" s="12"/>
      <c r="AC313" s="12"/>
      <c r="AD313" s="122"/>
      <c r="AE313" s="12"/>
      <c r="AF313" s="12"/>
      <c r="AG313" s="12"/>
      <c r="AH313" s="12"/>
      <c r="AI313" s="12"/>
      <c r="AJ313" s="12"/>
      <c r="AK313" s="12"/>
      <c r="AL313" s="12"/>
      <c r="AM313" s="12"/>
      <c r="AN313" s="12"/>
      <c r="AO313" s="12"/>
    </row>
    <row r="314" spans="18:41" x14ac:dyDescent="0.25">
      <c r="R314">
        <v>308</v>
      </c>
      <c r="S314">
        <v>0</v>
      </c>
      <c r="T314" s="113"/>
      <c r="U314">
        <v>308</v>
      </c>
      <c r="V314">
        <v>0</v>
      </c>
      <c r="W314" s="113"/>
      <c r="X314" s="12"/>
      <c r="Y314" s="12"/>
      <c r="Z314" s="12"/>
      <c r="AA314" s="12"/>
      <c r="AB314" s="12"/>
      <c r="AC314" s="12"/>
      <c r="AD314" s="122"/>
      <c r="AE314" s="12"/>
      <c r="AF314" s="12"/>
      <c r="AG314" s="12"/>
      <c r="AH314" s="12"/>
      <c r="AI314" s="12"/>
      <c r="AJ314" s="12"/>
      <c r="AK314" s="12"/>
      <c r="AL314" s="12"/>
      <c r="AM314" s="12"/>
      <c r="AN314" s="12"/>
      <c r="AO314" s="12"/>
    </row>
    <row r="315" spans="18:41" x14ac:dyDescent="0.25">
      <c r="R315">
        <v>309</v>
      </c>
      <c r="S315">
        <v>0</v>
      </c>
      <c r="T315" s="113"/>
      <c r="U315">
        <v>309</v>
      </c>
      <c r="V315">
        <v>0</v>
      </c>
      <c r="W315" s="113"/>
      <c r="X315" s="12"/>
      <c r="Y315" s="12"/>
      <c r="Z315" s="12"/>
      <c r="AA315" s="12"/>
      <c r="AB315" s="12"/>
      <c r="AC315" s="12"/>
      <c r="AD315" s="122"/>
      <c r="AE315" s="12"/>
      <c r="AF315" s="12"/>
      <c r="AG315" s="12"/>
      <c r="AH315" s="12"/>
      <c r="AI315" s="12"/>
      <c r="AJ315" s="12"/>
      <c r="AK315" s="12"/>
      <c r="AL315" s="12"/>
      <c r="AM315" s="12"/>
      <c r="AN315" s="12"/>
      <c r="AO315" s="12"/>
    </row>
    <row r="316" spans="18:41" x14ac:dyDescent="0.25">
      <c r="R316">
        <v>310</v>
      </c>
      <c r="S316">
        <v>0</v>
      </c>
      <c r="T316" s="113"/>
      <c r="U316">
        <v>310</v>
      </c>
      <c r="V316">
        <v>0</v>
      </c>
      <c r="W316" s="113"/>
      <c r="X316" s="12"/>
      <c r="Y316" s="12"/>
      <c r="Z316" s="12"/>
      <c r="AA316" s="12"/>
      <c r="AB316" s="12"/>
      <c r="AC316" s="12"/>
      <c r="AD316" s="122"/>
      <c r="AE316" s="12"/>
      <c r="AF316" s="12"/>
      <c r="AG316" s="12"/>
      <c r="AH316" s="12"/>
      <c r="AI316" s="12"/>
      <c r="AJ316" s="12"/>
      <c r="AK316" s="12"/>
      <c r="AL316" s="12"/>
      <c r="AM316" s="12"/>
      <c r="AN316" s="12"/>
      <c r="AO316" s="12"/>
    </row>
    <row r="317" spans="18:41" x14ac:dyDescent="0.25">
      <c r="R317">
        <v>311</v>
      </c>
      <c r="S317">
        <v>0</v>
      </c>
      <c r="T317" s="113"/>
      <c r="U317">
        <v>311</v>
      </c>
      <c r="V317">
        <v>0</v>
      </c>
      <c r="W317" s="113"/>
      <c r="X317" s="12"/>
      <c r="Y317" s="12"/>
      <c r="Z317" s="12"/>
      <c r="AA317" s="12"/>
      <c r="AB317" s="12"/>
      <c r="AC317" s="12"/>
      <c r="AD317" s="122"/>
      <c r="AE317" s="12"/>
      <c r="AF317" s="12"/>
      <c r="AG317" s="12"/>
      <c r="AH317" s="12"/>
      <c r="AI317" s="12"/>
      <c r="AJ317" s="12"/>
      <c r="AK317" s="12"/>
      <c r="AL317" s="12"/>
      <c r="AM317" s="12"/>
      <c r="AN317" s="12"/>
      <c r="AO317" s="12"/>
    </row>
    <row r="318" spans="18:41" x14ac:dyDescent="0.25">
      <c r="R318">
        <v>312</v>
      </c>
      <c r="S318">
        <v>0</v>
      </c>
      <c r="T318" s="113"/>
      <c r="U318">
        <v>312</v>
      </c>
      <c r="V318">
        <v>0</v>
      </c>
      <c r="W318" s="113"/>
      <c r="X318" s="12"/>
      <c r="Y318" s="12"/>
      <c r="Z318" s="12"/>
      <c r="AA318" s="12"/>
      <c r="AB318" s="12"/>
      <c r="AC318" s="12"/>
      <c r="AD318" s="122"/>
      <c r="AE318" s="12"/>
      <c r="AF318" s="12"/>
      <c r="AG318" s="12"/>
      <c r="AH318" s="12"/>
      <c r="AI318" s="12"/>
      <c r="AJ318" s="12"/>
      <c r="AK318" s="12"/>
      <c r="AL318" s="12"/>
      <c r="AM318" s="12"/>
      <c r="AN318" s="12"/>
      <c r="AO318" s="12"/>
    </row>
    <row r="319" spans="18:41" x14ac:dyDescent="0.25">
      <c r="R319">
        <v>313</v>
      </c>
      <c r="S319">
        <v>0</v>
      </c>
      <c r="T319" s="113"/>
      <c r="U319">
        <v>313</v>
      </c>
      <c r="V319">
        <v>0</v>
      </c>
      <c r="W319" s="113"/>
      <c r="X319" s="12"/>
      <c r="Y319" s="12"/>
      <c r="Z319" s="12"/>
      <c r="AA319" s="12"/>
      <c r="AB319" s="12"/>
      <c r="AC319" s="12"/>
      <c r="AD319" s="122"/>
      <c r="AE319" s="12"/>
      <c r="AF319" s="12"/>
      <c r="AG319" s="12"/>
      <c r="AH319" s="12"/>
      <c r="AI319" s="12"/>
      <c r="AJ319" s="12"/>
      <c r="AK319" s="12"/>
      <c r="AL319" s="12"/>
      <c r="AM319" s="12"/>
      <c r="AN319" s="12"/>
      <c r="AO319" s="12"/>
    </row>
    <row r="320" spans="18:41" x14ac:dyDescent="0.25">
      <c r="R320">
        <v>314</v>
      </c>
      <c r="S320">
        <v>0</v>
      </c>
      <c r="T320" s="113"/>
      <c r="U320">
        <v>314</v>
      </c>
      <c r="V320">
        <v>0</v>
      </c>
      <c r="W320" s="113"/>
      <c r="X320" s="12"/>
      <c r="Y320" s="12"/>
      <c r="Z320" s="12"/>
      <c r="AA320" s="12"/>
      <c r="AB320" s="12"/>
      <c r="AC320" s="12"/>
      <c r="AD320" s="122"/>
      <c r="AE320" s="12"/>
      <c r="AF320" s="12"/>
      <c r="AG320" s="12"/>
      <c r="AH320" s="12"/>
      <c r="AI320" s="12"/>
      <c r="AJ320" s="12"/>
      <c r="AK320" s="12"/>
      <c r="AL320" s="12"/>
      <c r="AM320" s="12"/>
      <c r="AN320" s="12"/>
      <c r="AO320" s="12"/>
    </row>
    <row r="321" spans="18:41" x14ac:dyDescent="0.25">
      <c r="R321">
        <v>315</v>
      </c>
      <c r="S321">
        <v>0</v>
      </c>
      <c r="T321" s="113"/>
      <c r="U321">
        <v>315</v>
      </c>
      <c r="V321">
        <v>0</v>
      </c>
      <c r="W321" s="113"/>
      <c r="X321" s="12"/>
      <c r="Y321" s="12"/>
      <c r="Z321" s="12"/>
      <c r="AA321" s="12"/>
      <c r="AB321" s="12"/>
      <c r="AC321" s="12"/>
      <c r="AD321" s="122"/>
      <c r="AE321" s="12"/>
      <c r="AF321" s="12"/>
      <c r="AG321" s="12"/>
      <c r="AH321" s="12"/>
      <c r="AI321" s="12"/>
      <c r="AJ321" s="12"/>
      <c r="AK321" s="12"/>
      <c r="AL321" s="12"/>
      <c r="AM321" s="12"/>
      <c r="AN321" s="12"/>
      <c r="AO321" s="12"/>
    </row>
    <row r="322" spans="18:41" x14ac:dyDescent="0.25">
      <c r="R322">
        <v>316</v>
      </c>
      <c r="S322">
        <v>0</v>
      </c>
      <c r="T322" s="113"/>
      <c r="U322">
        <v>316</v>
      </c>
      <c r="V322">
        <v>0</v>
      </c>
      <c r="W322" s="113"/>
      <c r="X322" s="12"/>
      <c r="Y322" s="12"/>
      <c r="Z322" s="12"/>
      <c r="AA322" s="12"/>
      <c r="AB322" s="12"/>
      <c r="AC322" s="12"/>
      <c r="AD322" s="122"/>
      <c r="AE322" s="12"/>
      <c r="AF322" s="12"/>
      <c r="AG322" s="12"/>
      <c r="AH322" s="12"/>
      <c r="AI322" s="12"/>
      <c r="AJ322" s="12"/>
      <c r="AK322" s="12"/>
      <c r="AL322" s="12"/>
      <c r="AM322" s="12"/>
      <c r="AN322" s="12"/>
      <c r="AO322" s="12"/>
    </row>
    <row r="323" spans="18:41" x14ac:dyDescent="0.25">
      <c r="R323">
        <v>317</v>
      </c>
      <c r="S323">
        <v>0</v>
      </c>
      <c r="T323" s="113"/>
      <c r="U323">
        <v>317</v>
      </c>
      <c r="V323">
        <v>0</v>
      </c>
      <c r="W323" s="113"/>
      <c r="X323" s="12"/>
      <c r="Y323" s="12"/>
      <c r="Z323" s="12"/>
      <c r="AA323" s="12"/>
      <c r="AB323" s="12"/>
      <c r="AC323" s="12"/>
      <c r="AD323" s="122"/>
      <c r="AE323" s="12"/>
      <c r="AF323" s="12"/>
      <c r="AG323" s="12"/>
      <c r="AH323" s="12"/>
      <c r="AI323" s="12"/>
      <c r="AJ323" s="12"/>
      <c r="AK323" s="12"/>
      <c r="AL323" s="12"/>
      <c r="AM323" s="12"/>
      <c r="AN323" s="12"/>
      <c r="AO323" s="12"/>
    </row>
    <row r="324" spans="18:41" x14ac:dyDescent="0.25">
      <c r="R324">
        <v>318</v>
      </c>
      <c r="S324">
        <v>0</v>
      </c>
      <c r="T324" s="113"/>
      <c r="U324">
        <v>318</v>
      </c>
      <c r="V324">
        <v>0</v>
      </c>
      <c r="W324" s="113"/>
      <c r="X324" s="12"/>
      <c r="Y324" s="12"/>
      <c r="Z324" s="12"/>
      <c r="AA324" s="12"/>
      <c r="AB324" s="12"/>
      <c r="AC324" s="12"/>
      <c r="AD324" s="122"/>
      <c r="AE324" s="12"/>
      <c r="AF324" s="12"/>
      <c r="AG324" s="12"/>
      <c r="AH324" s="12"/>
      <c r="AI324" s="12"/>
      <c r="AJ324" s="12"/>
      <c r="AK324" s="12"/>
      <c r="AL324" s="12"/>
      <c r="AM324" s="12"/>
      <c r="AN324" s="12"/>
      <c r="AO324" s="12"/>
    </row>
    <row r="325" spans="18:41" x14ac:dyDescent="0.25">
      <c r="R325">
        <v>319</v>
      </c>
      <c r="S325">
        <v>0</v>
      </c>
      <c r="T325" s="113"/>
      <c r="U325">
        <v>319</v>
      </c>
      <c r="V325">
        <v>0</v>
      </c>
      <c r="W325" s="113"/>
      <c r="X325" s="12"/>
      <c r="Y325" s="12"/>
      <c r="Z325" s="12"/>
      <c r="AA325" s="12"/>
      <c r="AB325" s="12"/>
      <c r="AC325" s="12"/>
      <c r="AD325" s="122"/>
      <c r="AE325" s="12"/>
      <c r="AF325" s="12"/>
      <c r="AG325" s="12"/>
      <c r="AH325" s="12"/>
      <c r="AI325" s="12"/>
      <c r="AJ325" s="12"/>
      <c r="AK325" s="12"/>
      <c r="AL325" s="12"/>
      <c r="AM325" s="12"/>
      <c r="AN325" s="12"/>
      <c r="AO325" s="12"/>
    </row>
    <row r="326" spans="18:41" x14ac:dyDescent="0.25">
      <c r="R326">
        <v>320</v>
      </c>
      <c r="S326">
        <v>0</v>
      </c>
      <c r="T326" s="113"/>
      <c r="U326">
        <v>320</v>
      </c>
      <c r="V326">
        <v>0</v>
      </c>
      <c r="W326" s="113"/>
      <c r="X326" s="12"/>
      <c r="Y326" s="12"/>
      <c r="Z326" s="12"/>
      <c r="AA326" s="12"/>
      <c r="AB326" s="12"/>
      <c r="AC326" s="12"/>
      <c r="AD326" s="122"/>
      <c r="AE326" s="12"/>
      <c r="AF326" s="12"/>
      <c r="AG326" s="12"/>
      <c r="AH326" s="12"/>
      <c r="AI326" s="12"/>
      <c r="AJ326" s="12"/>
      <c r="AK326" s="12"/>
      <c r="AL326" s="12"/>
      <c r="AM326" s="12"/>
      <c r="AN326" s="12"/>
      <c r="AO326" s="12"/>
    </row>
    <row r="327" spans="18:41" x14ac:dyDescent="0.25">
      <c r="R327">
        <v>321</v>
      </c>
      <c r="S327">
        <v>0</v>
      </c>
      <c r="T327" s="113"/>
      <c r="U327">
        <v>321</v>
      </c>
      <c r="V327">
        <v>0</v>
      </c>
      <c r="W327" s="113"/>
      <c r="X327" s="12"/>
      <c r="Y327" s="12"/>
      <c r="Z327" s="12"/>
      <c r="AA327" s="12"/>
      <c r="AB327" s="12"/>
      <c r="AC327" s="12"/>
      <c r="AD327" s="122"/>
      <c r="AE327" s="12"/>
      <c r="AF327" s="12"/>
      <c r="AG327" s="12"/>
      <c r="AH327" s="12"/>
      <c r="AI327" s="12"/>
      <c r="AJ327" s="12"/>
      <c r="AK327" s="12"/>
      <c r="AL327" s="12"/>
      <c r="AM327" s="12"/>
      <c r="AN327" s="12"/>
      <c r="AO327" s="12"/>
    </row>
    <row r="328" spans="18:41" x14ac:dyDescent="0.25">
      <c r="R328">
        <v>322</v>
      </c>
      <c r="S328">
        <v>0</v>
      </c>
      <c r="T328" s="113"/>
      <c r="U328">
        <v>322</v>
      </c>
      <c r="V328">
        <v>0</v>
      </c>
      <c r="W328" s="113"/>
      <c r="X328" s="12"/>
      <c r="Y328" s="12"/>
      <c r="Z328" s="12"/>
      <c r="AA328" s="12"/>
      <c r="AB328" s="12"/>
      <c r="AC328" s="12"/>
      <c r="AD328" s="122"/>
      <c r="AE328" s="12"/>
      <c r="AF328" s="12"/>
      <c r="AG328" s="12"/>
      <c r="AH328" s="12"/>
      <c r="AI328" s="12"/>
      <c r="AJ328" s="12"/>
      <c r="AK328" s="12"/>
      <c r="AL328" s="12"/>
      <c r="AM328" s="12"/>
      <c r="AN328" s="12"/>
      <c r="AO328" s="12"/>
    </row>
    <row r="329" spans="18:41" x14ac:dyDescent="0.25">
      <c r="R329">
        <v>323</v>
      </c>
      <c r="S329">
        <v>0</v>
      </c>
      <c r="T329" s="113"/>
      <c r="U329">
        <v>323</v>
      </c>
      <c r="V329">
        <v>0</v>
      </c>
      <c r="W329" s="113"/>
      <c r="X329" s="12"/>
      <c r="Y329" s="12"/>
      <c r="Z329" s="12"/>
      <c r="AA329" s="12"/>
      <c r="AB329" s="12"/>
      <c r="AC329" s="12"/>
      <c r="AD329" s="122"/>
      <c r="AE329" s="12"/>
      <c r="AF329" s="12"/>
      <c r="AG329" s="12"/>
      <c r="AH329" s="12"/>
      <c r="AI329" s="12"/>
      <c r="AJ329" s="12"/>
      <c r="AK329" s="12"/>
      <c r="AL329" s="12"/>
      <c r="AM329" s="12"/>
      <c r="AN329" s="12"/>
      <c r="AO329" s="12"/>
    </row>
    <row r="330" spans="18:41" x14ac:dyDescent="0.25">
      <c r="R330">
        <v>324</v>
      </c>
      <c r="S330">
        <v>0</v>
      </c>
      <c r="T330" s="113"/>
      <c r="U330">
        <v>324</v>
      </c>
      <c r="V330">
        <v>0</v>
      </c>
      <c r="W330" s="113"/>
      <c r="X330" s="12"/>
      <c r="Y330" s="12"/>
      <c r="Z330" s="12"/>
      <c r="AA330" s="12"/>
      <c r="AB330" s="12"/>
      <c r="AC330" s="12"/>
      <c r="AD330" s="122"/>
      <c r="AE330" s="12"/>
      <c r="AF330" s="12"/>
      <c r="AG330" s="12"/>
      <c r="AH330" s="12"/>
      <c r="AI330" s="12"/>
      <c r="AJ330" s="12"/>
      <c r="AK330" s="12"/>
      <c r="AL330" s="12"/>
      <c r="AM330" s="12"/>
      <c r="AN330" s="12"/>
      <c r="AO330" s="12"/>
    </row>
    <row r="331" spans="18:41" x14ac:dyDescent="0.25">
      <c r="R331">
        <v>325</v>
      </c>
      <c r="S331">
        <v>0</v>
      </c>
      <c r="T331" s="113"/>
      <c r="U331">
        <v>325</v>
      </c>
      <c r="V331">
        <v>0</v>
      </c>
      <c r="W331" s="113"/>
      <c r="X331" s="12"/>
      <c r="Y331" s="12"/>
      <c r="Z331" s="12"/>
      <c r="AA331" s="12"/>
      <c r="AB331" s="12"/>
      <c r="AC331" s="12"/>
      <c r="AD331" s="122"/>
      <c r="AE331" s="12"/>
      <c r="AF331" s="12"/>
      <c r="AG331" s="12"/>
      <c r="AH331" s="12"/>
      <c r="AI331" s="12"/>
      <c r="AJ331" s="12"/>
      <c r="AK331" s="12"/>
      <c r="AL331" s="12"/>
      <c r="AM331" s="12"/>
      <c r="AN331" s="12"/>
      <c r="AO331" s="12"/>
    </row>
    <row r="332" spans="18:41" x14ac:dyDescent="0.25">
      <c r="R332">
        <v>326</v>
      </c>
      <c r="S332">
        <v>0</v>
      </c>
      <c r="T332" s="113"/>
      <c r="U332">
        <v>326</v>
      </c>
      <c r="V332">
        <v>0</v>
      </c>
      <c r="W332" s="113"/>
      <c r="X332" s="12"/>
      <c r="Y332" s="12"/>
      <c r="Z332" s="12"/>
      <c r="AA332" s="12"/>
      <c r="AB332" s="12"/>
      <c r="AC332" s="12"/>
      <c r="AD332" s="122"/>
      <c r="AE332" s="12"/>
      <c r="AF332" s="12"/>
      <c r="AG332" s="12"/>
      <c r="AH332" s="12"/>
      <c r="AI332" s="12"/>
      <c r="AJ332" s="12"/>
      <c r="AK332" s="12"/>
      <c r="AL332" s="12"/>
      <c r="AM332" s="12"/>
      <c r="AN332" s="12"/>
      <c r="AO332" s="12"/>
    </row>
    <row r="333" spans="18:41" x14ac:dyDescent="0.25">
      <c r="R333">
        <v>327</v>
      </c>
      <c r="S333">
        <v>0</v>
      </c>
      <c r="T333" s="113"/>
      <c r="U333">
        <v>327</v>
      </c>
      <c r="V333">
        <v>0</v>
      </c>
      <c r="W333" s="113"/>
      <c r="X333" s="12"/>
      <c r="Y333" s="12"/>
      <c r="Z333" s="12"/>
      <c r="AA333" s="12"/>
      <c r="AB333" s="12"/>
      <c r="AC333" s="12"/>
      <c r="AD333" s="122"/>
      <c r="AE333" s="12"/>
      <c r="AF333" s="12"/>
      <c r="AG333" s="12"/>
      <c r="AH333" s="12"/>
      <c r="AI333" s="12"/>
      <c r="AJ333" s="12"/>
      <c r="AK333" s="12"/>
      <c r="AL333" s="12"/>
      <c r="AM333" s="12"/>
      <c r="AN333" s="12"/>
      <c r="AO333" s="12"/>
    </row>
    <row r="334" spans="18:41" x14ac:dyDescent="0.25">
      <c r="R334">
        <v>328</v>
      </c>
      <c r="S334">
        <v>0</v>
      </c>
      <c r="T334" s="113"/>
      <c r="U334">
        <v>328</v>
      </c>
      <c r="V334">
        <v>0</v>
      </c>
      <c r="W334" s="113"/>
      <c r="X334" s="12"/>
      <c r="Y334" s="12"/>
      <c r="Z334" s="12"/>
      <c r="AA334" s="12"/>
      <c r="AB334" s="12"/>
      <c r="AC334" s="12"/>
      <c r="AD334" s="122"/>
      <c r="AE334" s="12"/>
      <c r="AF334" s="12"/>
      <c r="AG334" s="12"/>
      <c r="AH334" s="12"/>
      <c r="AI334" s="12"/>
      <c r="AJ334" s="12"/>
      <c r="AK334" s="12"/>
      <c r="AL334" s="12"/>
      <c r="AM334" s="12"/>
      <c r="AN334" s="12"/>
      <c r="AO334" s="12"/>
    </row>
    <row r="335" spans="18:41" x14ac:dyDescent="0.25">
      <c r="R335">
        <v>329</v>
      </c>
      <c r="S335">
        <v>0</v>
      </c>
      <c r="T335" s="113"/>
      <c r="U335">
        <v>329</v>
      </c>
      <c r="V335">
        <v>0</v>
      </c>
      <c r="W335" s="113"/>
      <c r="X335" s="12"/>
      <c r="Y335" s="12"/>
      <c r="Z335" s="12"/>
      <c r="AA335" s="12"/>
      <c r="AB335" s="12"/>
      <c r="AC335" s="12"/>
      <c r="AD335" s="122"/>
      <c r="AE335" s="12"/>
      <c r="AF335" s="12"/>
      <c r="AG335" s="12"/>
      <c r="AH335" s="12"/>
      <c r="AI335" s="12"/>
      <c r="AJ335" s="12"/>
      <c r="AK335" s="12"/>
      <c r="AL335" s="12"/>
      <c r="AM335" s="12"/>
      <c r="AN335" s="12"/>
      <c r="AO335" s="12"/>
    </row>
    <row r="336" spans="18:41" x14ac:dyDescent="0.25">
      <c r="R336">
        <v>330</v>
      </c>
      <c r="S336">
        <v>0</v>
      </c>
      <c r="T336" s="113"/>
      <c r="U336">
        <v>330</v>
      </c>
      <c r="V336">
        <v>0</v>
      </c>
      <c r="W336" s="113"/>
      <c r="X336" s="12"/>
      <c r="Y336" s="12"/>
      <c r="Z336" s="12"/>
      <c r="AA336" s="12"/>
      <c r="AB336" s="12"/>
      <c r="AC336" s="12"/>
      <c r="AD336" s="122"/>
      <c r="AE336" s="12"/>
      <c r="AF336" s="12"/>
      <c r="AG336" s="12"/>
      <c r="AH336" s="12"/>
      <c r="AI336" s="12"/>
      <c r="AJ336" s="12"/>
      <c r="AK336" s="12"/>
      <c r="AL336" s="12"/>
      <c r="AM336" s="12"/>
      <c r="AN336" s="12"/>
      <c r="AO336" s="12"/>
    </row>
    <row r="337" spans="18:41" x14ac:dyDescent="0.25">
      <c r="R337">
        <v>331</v>
      </c>
      <c r="S337">
        <v>0</v>
      </c>
      <c r="T337" s="113"/>
      <c r="U337">
        <v>331</v>
      </c>
      <c r="V337">
        <v>0</v>
      </c>
      <c r="W337" s="113"/>
      <c r="X337" s="12"/>
      <c r="Y337" s="12"/>
      <c r="Z337" s="12"/>
      <c r="AA337" s="12"/>
      <c r="AB337" s="12"/>
      <c r="AC337" s="12"/>
      <c r="AD337" s="122"/>
      <c r="AE337" s="12"/>
      <c r="AF337" s="12"/>
      <c r="AG337" s="12"/>
      <c r="AH337" s="12"/>
      <c r="AI337" s="12"/>
      <c r="AJ337" s="12"/>
      <c r="AK337" s="12"/>
      <c r="AL337" s="12"/>
      <c r="AM337" s="12"/>
      <c r="AN337" s="12"/>
      <c r="AO337" s="12"/>
    </row>
    <row r="338" spans="18:41" x14ac:dyDescent="0.25">
      <c r="R338">
        <v>332</v>
      </c>
      <c r="S338">
        <v>0</v>
      </c>
      <c r="T338" s="113"/>
      <c r="U338">
        <v>332</v>
      </c>
      <c r="V338">
        <v>0</v>
      </c>
      <c r="W338" s="113"/>
      <c r="X338" s="12"/>
      <c r="Y338" s="12"/>
      <c r="Z338" s="12"/>
      <c r="AA338" s="12"/>
      <c r="AB338" s="12"/>
      <c r="AC338" s="12"/>
      <c r="AD338" s="122"/>
      <c r="AE338" s="12"/>
      <c r="AF338" s="12"/>
      <c r="AG338" s="12"/>
      <c r="AH338" s="12"/>
      <c r="AI338" s="12"/>
      <c r="AJ338" s="12"/>
      <c r="AK338" s="12"/>
      <c r="AL338" s="12"/>
      <c r="AM338" s="12"/>
      <c r="AN338" s="12"/>
      <c r="AO338" s="12"/>
    </row>
    <row r="339" spans="18:41" x14ac:dyDescent="0.25">
      <c r="R339">
        <v>333</v>
      </c>
      <c r="S339">
        <v>0</v>
      </c>
      <c r="T339" s="113"/>
      <c r="U339">
        <v>333</v>
      </c>
      <c r="V339">
        <v>0</v>
      </c>
      <c r="W339" s="113"/>
      <c r="X339" s="12"/>
      <c r="Y339" s="12"/>
      <c r="Z339" s="12"/>
      <c r="AA339" s="12"/>
      <c r="AB339" s="12"/>
      <c r="AC339" s="12"/>
      <c r="AD339" s="122"/>
      <c r="AE339" s="12"/>
      <c r="AF339" s="12"/>
      <c r="AG339" s="12"/>
      <c r="AH339" s="12"/>
      <c r="AI339" s="12"/>
      <c r="AJ339" s="12"/>
      <c r="AK339" s="12"/>
      <c r="AL339" s="12"/>
      <c r="AM339" s="12"/>
      <c r="AN339" s="12"/>
      <c r="AO339" s="12"/>
    </row>
    <row r="340" spans="18:41" x14ac:dyDescent="0.25">
      <c r="R340">
        <v>334</v>
      </c>
      <c r="S340">
        <v>0</v>
      </c>
      <c r="T340" s="113"/>
      <c r="U340">
        <v>334</v>
      </c>
      <c r="V340">
        <v>0</v>
      </c>
      <c r="W340" s="113"/>
      <c r="X340" s="12"/>
      <c r="Y340" s="12"/>
      <c r="Z340" s="12"/>
      <c r="AA340" s="12"/>
      <c r="AB340" s="12"/>
      <c r="AC340" s="12"/>
      <c r="AD340" s="122"/>
      <c r="AE340" s="12"/>
      <c r="AF340" s="12"/>
      <c r="AG340" s="12"/>
      <c r="AH340" s="12"/>
      <c r="AI340" s="12"/>
      <c r="AJ340" s="12"/>
      <c r="AK340" s="12"/>
      <c r="AL340" s="12"/>
      <c r="AM340" s="12"/>
      <c r="AN340" s="12"/>
      <c r="AO340" s="12"/>
    </row>
    <row r="341" spans="18:41" x14ac:dyDescent="0.25">
      <c r="R341">
        <v>335</v>
      </c>
      <c r="S341">
        <v>0</v>
      </c>
      <c r="T341" s="113"/>
      <c r="U341">
        <v>335</v>
      </c>
      <c r="V341">
        <v>0</v>
      </c>
      <c r="W341" s="113"/>
      <c r="X341" s="12"/>
      <c r="Y341" s="12"/>
      <c r="Z341" s="12"/>
      <c r="AA341" s="12"/>
      <c r="AB341" s="12"/>
      <c r="AC341" s="12"/>
      <c r="AD341" s="122"/>
      <c r="AE341" s="12"/>
      <c r="AF341" s="12"/>
      <c r="AG341" s="12"/>
      <c r="AH341" s="12"/>
      <c r="AI341" s="12"/>
      <c r="AJ341" s="12"/>
      <c r="AK341" s="12"/>
      <c r="AL341" s="12"/>
      <c r="AM341" s="12"/>
      <c r="AN341" s="12"/>
      <c r="AO341" s="12"/>
    </row>
    <row r="342" spans="18:41" x14ac:dyDescent="0.25">
      <c r="R342">
        <v>336</v>
      </c>
      <c r="S342">
        <v>0</v>
      </c>
      <c r="T342" s="113"/>
      <c r="U342">
        <v>336</v>
      </c>
      <c r="V342">
        <v>0</v>
      </c>
      <c r="W342" s="113"/>
      <c r="X342" s="12"/>
      <c r="Y342" s="12"/>
      <c r="Z342" s="12"/>
      <c r="AA342" s="12"/>
      <c r="AB342" s="12"/>
      <c r="AC342" s="12"/>
      <c r="AD342" s="122"/>
      <c r="AE342" s="12"/>
      <c r="AF342" s="12"/>
      <c r="AG342" s="12"/>
      <c r="AH342" s="12"/>
      <c r="AI342" s="12"/>
      <c r="AJ342" s="12"/>
      <c r="AK342" s="12"/>
      <c r="AL342" s="12"/>
      <c r="AM342" s="12"/>
      <c r="AN342" s="12"/>
      <c r="AO342" s="12"/>
    </row>
    <row r="343" spans="18:41" x14ac:dyDescent="0.25">
      <c r="R343">
        <v>337</v>
      </c>
      <c r="S343">
        <v>0</v>
      </c>
      <c r="T343" s="113"/>
      <c r="U343">
        <v>337</v>
      </c>
      <c r="V343">
        <v>0</v>
      </c>
      <c r="W343" s="113"/>
      <c r="X343" s="12"/>
      <c r="Y343" s="12"/>
      <c r="Z343" s="12"/>
      <c r="AA343" s="12"/>
      <c r="AB343" s="12"/>
      <c r="AC343" s="12"/>
      <c r="AD343" s="122"/>
      <c r="AE343" s="12"/>
      <c r="AF343" s="12"/>
      <c r="AG343" s="12"/>
      <c r="AH343" s="12"/>
      <c r="AI343" s="12"/>
      <c r="AJ343" s="12"/>
      <c r="AK343" s="12"/>
      <c r="AL343" s="12"/>
      <c r="AM343" s="12"/>
      <c r="AN343" s="12"/>
      <c r="AO343" s="12"/>
    </row>
    <row r="344" spans="18:41" x14ac:dyDescent="0.25">
      <c r="R344">
        <v>338</v>
      </c>
      <c r="S344">
        <v>0</v>
      </c>
      <c r="T344" s="113"/>
      <c r="U344">
        <v>338</v>
      </c>
      <c r="V344">
        <v>0</v>
      </c>
      <c r="W344" s="113"/>
      <c r="X344" s="12"/>
      <c r="Y344" s="12"/>
      <c r="Z344" s="12"/>
      <c r="AA344" s="12"/>
      <c r="AB344" s="12"/>
      <c r="AC344" s="12"/>
      <c r="AD344" s="122"/>
      <c r="AE344" s="12"/>
      <c r="AF344" s="12"/>
      <c r="AG344" s="12"/>
      <c r="AH344" s="12"/>
      <c r="AI344" s="12"/>
      <c r="AJ344" s="12"/>
      <c r="AK344" s="12"/>
      <c r="AL344" s="12"/>
      <c r="AM344" s="12"/>
      <c r="AN344" s="12"/>
      <c r="AO344" s="12"/>
    </row>
    <row r="345" spans="18:41" x14ac:dyDescent="0.25">
      <c r="R345">
        <v>339</v>
      </c>
      <c r="S345">
        <v>0</v>
      </c>
      <c r="T345" s="113"/>
      <c r="U345">
        <v>339</v>
      </c>
      <c r="V345">
        <v>0</v>
      </c>
      <c r="W345" s="113"/>
      <c r="X345" s="12"/>
      <c r="Y345" s="12"/>
      <c r="Z345" s="12"/>
      <c r="AA345" s="12"/>
      <c r="AB345" s="12"/>
      <c r="AC345" s="12"/>
      <c r="AD345" s="122"/>
      <c r="AE345" s="12"/>
      <c r="AF345" s="12"/>
      <c r="AG345" s="12"/>
      <c r="AH345" s="12"/>
      <c r="AI345" s="12"/>
      <c r="AJ345" s="12"/>
      <c r="AK345" s="12"/>
      <c r="AL345" s="12"/>
      <c r="AM345" s="12"/>
      <c r="AN345" s="12"/>
      <c r="AO345" s="12"/>
    </row>
    <row r="346" spans="18:41" x14ac:dyDescent="0.25">
      <c r="R346">
        <v>340</v>
      </c>
      <c r="S346">
        <v>0</v>
      </c>
      <c r="T346" s="113"/>
      <c r="U346">
        <v>340</v>
      </c>
      <c r="V346">
        <v>0</v>
      </c>
      <c r="W346" s="113"/>
      <c r="X346" s="12"/>
      <c r="Y346" s="12"/>
      <c r="Z346" s="12"/>
      <c r="AA346" s="12"/>
      <c r="AB346" s="12"/>
      <c r="AC346" s="12"/>
      <c r="AD346" s="122"/>
      <c r="AE346" s="12"/>
      <c r="AF346" s="12"/>
      <c r="AG346" s="12"/>
      <c r="AH346" s="12"/>
      <c r="AI346" s="12"/>
      <c r="AJ346" s="12"/>
      <c r="AK346" s="12"/>
      <c r="AL346" s="12"/>
      <c r="AM346" s="12"/>
      <c r="AN346" s="12"/>
      <c r="AO346" s="12"/>
    </row>
    <row r="347" spans="18:41" x14ac:dyDescent="0.25">
      <c r="R347">
        <v>341</v>
      </c>
      <c r="S347">
        <v>0</v>
      </c>
      <c r="T347" s="113"/>
      <c r="U347">
        <v>341</v>
      </c>
      <c r="V347">
        <v>0</v>
      </c>
      <c r="W347" s="113"/>
      <c r="X347" s="12"/>
      <c r="Y347" s="12"/>
      <c r="Z347" s="12"/>
      <c r="AA347" s="12"/>
      <c r="AB347" s="12"/>
      <c r="AC347" s="12"/>
      <c r="AD347" s="122"/>
      <c r="AE347" s="12"/>
      <c r="AF347" s="12"/>
      <c r="AG347" s="12"/>
      <c r="AH347" s="12"/>
      <c r="AI347" s="12"/>
      <c r="AJ347" s="12"/>
      <c r="AK347" s="12"/>
      <c r="AL347" s="12"/>
      <c r="AM347" s="12"/>
      <c r="AN347" s="12"/>
      <c r="AO347" s="12"/>
    </row>
    <row r="348" spans="18:41" x14ac:dyDescent="0.25">
      <c r="R348">
        <v>342</v>
      </c>
      <c r="S348">
        <v>0</v>
      </c>
      <c r="T348" s="113"/>
      <c r="U348">
        <v>342</v>
      </c>
      <c r="V348">
        <v>0</v>
      </c>
      <c r="W348" s="113"/>
      <c r="X348" s="12"/>
      <c r="Y348" s="12"/>
      <c r="Z348" s="12"/>
      <c r="AA348" s="12"/>
      <c r="AB348" s="12"/>
      <c r="AC348" s="12"/>
      <c r="AD348" s="122"/>
      <c r="AE348" s="12"/>
      <c r="AF348" s="12"/>
      <c r="AG348" s="12"/>
      <c r="AH348" s="12"/>
      <c r="AI348" s="12"/>
      <c r="AJ348" s="12"/>
      <c r="AK348" s="12"/>
      <c r="AL348" s="12"/>
      <c r="AM348" s="12"/>
      <c r="AN348" s="12"/>
      <c r="AO348" s="12"/>
    </row>
    <row r="349" spans="18:41" x14ac:dyDescent="0.25">
      <c r="R349">
        <v>343</v>
      </c>
      <c r="S349">
        <v>0</v>
      </c>
      <c r="T349" s="113"/>
      <c r="U349">
        <v>343</v>
      </c>
      <c r="V349">
        <v>0</v>
      </c>
      <c r="W349" s="113"/>
      <c r="X349" s="12"/>
      <c r="Y349" s="12"/>
      <c r="Z349" s="12"/>
      <c r="AA349" s="12"/>
      <c r="AB349" s="12"/>
      <c r="AC349" s="12"/>
      <c r="AD349" s="122"/>
      <c r="AE349" s="12"/>
      <c r="AF349" s="12"/>
      <c r="AG349" s="12"/>
      <c r="AH349" s="12"/>
      <c r="AI349" s="12"/>
      <c r="AJ349" s="12"/>
      <c r="AK349" s="12"/>
      <c r="AL349" s="12"/>
      <c r="AM349" s="12"/>
      <c r="AN349" s="12"/>
      <c r="AO349" s="12"/>
    </row>
    <row r="350" spans="18:41" x14ac:dyDescent="0.25">
      <c r="R350">
        <v>344</v>
      </c>
      <c r="S350">
        <v>0</v>
      </c>
      <c r="T350" s="113"/>
      <c r="U350">
        <v>344</v>
      </c>
      <c r="V350">
        <v>0</v>
      </c>
      <c r="W350" s="113"/>
      <c r="X350" s="12"/>
      <c r="Y350" s="12"/>
      <c r="Z350" s="12"/>
      <c r="AA350" s="12"/>
      <c r="AB350" s="12"/>
      <c r="AC350" s="12"/>
      <c r="AD350" s="122"/>
      <c r="AE350" s="12"/>
      <c r="AF350" s="12"/>
      <c r="AG350" s="12"/>
      <c r="AH350" s="12"/>
      <c r="AI350" s="12"/>
      <c r="AJ350" s="12"/>
      <c r="AK350" s="12"/>
      <c r="AL350" s="12"/>
      <c r="AM350" s="12"/>
      <c r="AN350" s="12"/>
      <c r="AO350" s="12"/>
    </row>
    <row r="351" spans="18:41" x14ac:dyDescent="0.25">
      <c r="R351">
        <v>345</v>
      </c>
      <c r="S351">
        <v>0</v>
      </c>
      <c r="T351" s="113"/>
      <c r="U351">
        <v>345</v>
      </c>
      <c r="V351">
        <v>0</v>
      </c>
      <c r="W351" s="113"/>
      <c r="X351" s="12"/>
      <c r="Y351" s="12"/>
      <c r="Z351" s="12"/>
      <c r="AA351" s="12"/>
      <c r="AB351" s="12"/>
      <c r="AC351" s="12"/>
      <c r="AD351" s="122"/>
      <c r="AE351" s="12"/>
      <c r="AF351" s="12"/>
      <c r="AG351" s="12"/>
      <c r="AH351" s="12"/>
      <c r="AI351" s="12"/>
      <c r="AJ351" s="12"/>
      <c r="AK351" s="12"/>
      <c r="AL351" s="12"/>
      <c r="AM351" s="12"/>
      <c r="AN351" s="12"/>
      <c r="AO351" s="12"/>
    </row>
    <row r="352" spans="18:41" x14ac:dyDescent="0.25">
      <c r="R352">
        <v>346</v>
      </c>
      <c r="S352">
        <v>0</v>
      </c>
      <c r="T352" s="113"/>
      <c r="U352">
        <v>346</v>
      </c>
      <c r="V352">
        <v>0</v>
      </c>
      <c r="W352" s="113"/>
      <c r="X352" s="12"/>
      <c r="Y352" s="12"/>
      <c r="Z352" s="12"/>
      <c r="AA352" s="12"/>
      <c r="AB352" s="12"/>
      <c r="AC352" s="12"/>
      <c r="AD352" s="122"/>
      <c r="AE352" s="12"/>
      <c r="AF352" s="12"/>
      <c r="AG352" s="12"/>
      <c r="AH352" s="12"/>
      <c r="AI352" s="12"/>
      <c r="AJ352" s="12"/>
      <c r="AK352" s="12"/>
      <c r="AL352" s="12"/>
      <c r="AM352" s="12"/>
      <c r="AN352" s="12"/>
      <c r="AO352" s="12"/>
    </row>
    <row r="353" spans="18:41" x14ac:dyDescent="0.25">
      <c r="R353">
        <v>347</v>
      </c>
      <c r="S353">
        <v>0</v>
      </c>
      <c r="T353" s="113"/>
      <c r="U353">
        <v>347</v>
      </c>
      <c r="V353">
        <v>0</v>
      </c>
      <c r="W353" s="113"/>
      <c r="X353" s="12"/>
      <c r="Y353" s="12"/>
      <c r="Z353" s="12"/>
      <c r="AA353" s="12"/>
      <c r="AB353" s="12"/>
      <c r="AC353" s="12"/>
      <c r="AD353" s="122"/>
      <c r="AE353" s="12"/>
      <c r="AF353" s="12"/>
      <c r="AG353" s="12"/>
      <c r="AH353" s="12"/>
      <c r="AI353" s="12"/>
      <c r="AJ353" s="12"/>
      <c r="AK353" s="12"/>
      <c r="AL353" s="12"/>
      <c r="AM353" s="12"/>
      <c r="AN353" s="12"/>
      <c r="AO353" s="12"/>
    </row>
    <row r="354" spans="18:41" x14ac:dyDescent="0.25">
      <c r="R354">
        <v>348</v>
      </c>
      <c r="S354">
        <v>0</v>
      </c>
      <c r="T354" s="113"/>
      <c r="U354">
        <v>348</v>
      </c>
      <c r="V354">
        <v>0</v>
      </c>
      <c r="W354" s="113"/>
      <c r="X354" s="12"/>
      <c r="Y354" s="12"/>
      <c r="Z354" s="12"/>
      <c r="AA354" s="12"/>
      <c r="AB354" s="12"/>
      <c r="AC354" s="12"/>
      <c r="AD354" s="122"/>
      <c r="AE354" s="12"/>
      <c r="AF354" s="12"/>
      <c r="AG354" s="12"/>
      <c r="AH354" s="12"/>
      <c r="AI354" s="12"/>
      <c r="AJ354" s="12"/>
      <c r="AK354" s="12"/>
      <c r="AL354" s="12"/>
      <c r="AM354" s="12"/>
      <c r="AN354" s="12"/>
      <c r="AO354" s="12"/>
    </row>
    <row r="355" spans="18:41" x14ac:dyDescent="0.25">
      <c r="R355">
        <v>349</v>
      </c>
      <c r="S355">
        <v>0</v>
      </c>
      <c r="T355" s="113"/>
      <c r="U355">
        <v>349</v>
      </c>
      <c r="V355">
        <v>0</v>
      </c>
      <c r="W355" s="113"/>
      <c r="X355" s="12"/>
      <c r="Y355" s="12"/>
      <c r="Z355" s="12"/>
      <c r="AA355" s="12"/>
      <c r="AB355" s="12"/>
      <c r="AC355" s="12"/>
      <c r="AD355" s="122"/>
      <c r="AE355" s="12"/>
      <c r="AF355" s="12"/>
      <c r="AG355" s="12"/>
      <c r="AH355" s="12"/>
      <c r="AI355" s="12"/>
      <c r="AJ355" s="12"/>
      <c r="AK355" s="12"/>
      <c r="AL355" s="12"/>
      <c r="AM355" s="12"/>
      <c r="AN355" s="12"/>
      <c r="AO355" s="12"/>
    </row>
    <row r="356" spans="18:41" x14ac:dyDescent="0.25">
      <c r="R356">
        <v>350</v>
      </c>
      <c r="S356">
        <v>0</v>
      </c>
      <c r="T356" s="113"/>
      <c r="U356">
        <v>350</v>
      </c>
      <c r="V356">
        <v>0</v>
      </c>
      <c r="W356" s="113"/>
      <c r="X356" s="12"/>
      <c r="Y356" s="12"/>
      <c r="Z356" s="12"/>
      <c r="AA356" s="12"/>
      <c r="AB356" s="12"/>
      <c r="AC356" s="12"/>
      <c r="AD356" s="122"/>
      <c r="AE356" s="12"/>
      <c r="AF356" s="12"/>
      <c r="AG356" s="12"/>
      <c r="AH356" s="12"/>
      <c r="AI356" s="12"/>
      <c r="AJ356" s="12"/>
      <c r="AK356" s="12"/>
      <c r="AL356" s="12"/>
      <c r="AM356" s="12"/>
      <c r="AN356" s="12"/>
      <c r="AO356" s="12"/>
    </row>
    <row r="357" spans="18:41" x14ac:dyDescent="0.25">
      <c r="R357">
        <v>351</v>
      </c>
      <c r="S357">
        <v>0</v>
      </c>
      <c r="T357" s="113"/>
      <c r="U357">
        <v>351</v>
      </c>
      <c r="V357">
        <v>0</v>
      </c>
      <c r="W357" s="113"/>
      <c r="X357" s="12"/>
      <c r="Y357" s="12"/>
      <c r="Z357" s="12"/>
      <c r="AA357" s="12"/>
      <c r="AB357" s="12"/>
      <c r="AC357" s="12"/>
      <c r="AD357" s="122"/>
      <c r="AE357" s="12"/>
      <c r="AF357" s="12"/>
      <c r="AG357" s="12"/>
      <c r="AH357" s="12"/>
      <c r="AI357" s="12"/>
      <c r="AJ357" s="12"/>
      <c r="AK357" s="12"/>
      <c r="AL357" s="12"/>
      <c r="AM357" s="12"/>
      <c r="AN357" s="12"/>
      <c r="AO357" s="12"/>
    </row>
    <row r="358" spans="18:41" x14ac:dyDescent="0.25">
      <c r="R358">
        <v>352</v>
      </c>
      <c r="S358">
        <v>0</v>
      </c>
      <c r="T358" s="113"/>
      <c r="U358">
        <v>352</v>
      </c>
      <c r="V358">
        <v>0</v>
      </c>
      <c r="W358" s="113"/>
      <c r="X358" s="12"/>
      <c r="Y358" s="12"/>
      <c r="Z358" s="12"/>
      <c r="AA358" s="12"/>
      <c r="AB358" s="12"/>
      <c r="AC358" s="12"/>
      <c r="AD358" s="122"/>
      <c r="AE358" s="12"/>
      <c r="AF358" s="12"/>
      <c r="AG358" s="12"/>
      <c r="AH358" s="12"/>
      <c r="AI358" s="12"/>
      <c r="AJ358" s="12"/>
      <c r="AK358" s="12"/>
      <c r="AL358" s="12"/>
      <c r="AM358" s="12"/>
      <c r="AN358" s="12"/>
      <c r="AO358" s="12"/>
    </row>
    <row r="359" spans="18:41" x14ac:dyDescent="0.25">
      <c r="R359">
        <v>353</v>
      </c>
      <c r="S359">
        <v>0</v>
      </c>
      <c r="T359" s="113"/>
      <c r="U359">
        <v>353</v>
      </c>
      <c r="V359">
        <v>0</v>
      </c>
      <c r="W359" s="113"/>
      <c r="X359" s="12"/>
      <c r="Y359" s="12"/>
      <c r="Z359" s="12"/>
      <c r="AA359" s="12"/>
      <c r="AB359" s="12"/>
      <c r="AC359" s="12"/>
      <c r="AD359" s="122"/>
      <c r="AE359" s="12"/>
      <c r="AF359" s="12"/>
      <c r="AG359" s="12"/>
      <c r="AH359" s="12"/>
      <c r="AI359" s="12"/>
      <c r="AJ359" s="12"/>
      <c r="AK359" s="12"/>
      <c r="AL359" s="12"/>
      <c r="AM359" s="12"/>
      <c r="AN359" s="12"/>
      <c r="AO359" s="12"/>
    </row>
    <row r="360" spans="18:41" x14ac:dyDescent="0.25">
      <c r="R360">
        <v>354</v>
      </c>
      <c r="S360">
        <v>0</v>
      </c>
      <c r="T360" s="113"/>
      <c r="U360">
        <v>354</v>
      </c>
      <c r="V360">
        <v>0</v>
      </c>
      <c r="W360" s="113"/>
      <c r="X360" s="12"/>
      <c r="Y360" s="12"/>
      <c r="Z360" s="12"/>
      <c r="AA360" s="12"/>
      <c r="AB360" s="12"/>
      <c r="AC360" s="12"/>
      <c r="AD360" s="122"/>
      <c r="AE360" s="12"/>
      <c r="AF360" s="12"/>
      <c r="AG360" s="12"/>
      <c r="AH360" s="12"/>
      <c r="AI360" s="12"/>
      <c r="AJ360" s="12"/>
      <c r="AK360" s="12"/>
      <c r="AL360" s="12"/>
      <c r="AM360" s="12"/>
      <c r="AN360" s="12"/>
      <c r="AO360" s="12"/>
    </row>
    <row r="361" spans="18:41" x14ac:dyDescent="0.25">
      <c r="R361">
        <v>355</v>
      </c>
      <c r="S361">
        <v>0</v>
      </c>
      <c r="T361" s="113"/>
      <c r="U361">
        <v>355</v>
      </c>
      <c r="V361">
        <v>0</v>
      </c>
      <c r="W361" s="113"/>
      <c r="X361" s="12"/>
      <c r="Y361" s="12"/>
      <c r="Z361" s="12"/>
      <c r="AA361" s="12"/>
      <c r="AB361" s="12"/>
      <c r="AC361" s="12"/>
      <c r="AD361" s="122"/>
      <c r="AE361" s="12"/>
      <c r="AF361" s="12"/>
      <c r="AG361" s="12"/>
      <c r="AH361" s="12"/>
      <c r="AI361" s="12"/>
      <c r="AJ361" s="12"/>
      <c r="AK361" s="12"/>
      <c r="AL361" s="12"/>
      <c r="AM361" s="12"/>
      <c r="AN361" s="12"/>
      <c r="AO361" s="12"/>
    </row>
    <row r="362" spans="18:41" x14ac:dyDescent="0.25">
      <c r="R362">
        <v>356</v>
      </c>
      <c r="S362">
        <v>0</v>
      </c>
      <c r="T362" s="113"/>
      <c r="U362">
        <v>356</v>
      </c>
      <c r="V362">
        <v>0</v>
      </c>
      <c r="W362" s="113"/>
      <c r="X362" s="12"/>
      <c r="Y362" s="12"/>
      <c r="Z362" s="12"/>
      <c r="AA362" s="12"/>
      <c r="AB362" s="12"/>
      <c r="AC362" s="12"/>
      <c r="AD362" s="122"/>
      <c r="AE362" s="12"/>
      <c r="AF362" s="12"/>
      <c r="AG362" s="12"/>
      <c r="AH362" s="12"/>
      <c r="AI362" s="12"/>
      <c r="AJ362" s="12"/>
      <c r="AK362" s="12"/>
      <c r="AL362" s="12"/>
      <c r="AM362" s="12"/>
      <c r="AN362" s="12"/>
      <c r="AO362" s="12"/>
    </row>
    <row r="363" spans="18:41" x14ac:dyDescent="0.25">
      <c r="R363">
        <v>357</v>
      </c>
      <c r="S363">
        <v>0</v>
      </c>
      <c r="T363" s="113"/>
      <c r="U363">
        <v>357</v>
      </c>
      <c r="V363">
        <v>0</v>
      </c>
      <c r="W363" s="113"/>
      <c r="X363" s="12"/>
      <c r="Y363" s="12"/>
      <c r="Z363" s="12"/>
      <c r="AA363" s="12"/>
      <c r="AB363" s="12"/>
      <c r="AC363" s="12"/>
      <c r="AD363" s="122"/>
      <c r="AE363" s="12"/>
      <c r="AF363" s="12"/>
      <c r="AG363" s="12"/>
      <c r="AH363" s="12"/>
      <c r="AI363" s="12"/>
      <c r="AJ363" s="12"/>
      <c r="AK363" s="12"/>
      <c r="AL363" s="12"/>
      <c r="AM363" s="12"/>
      <c r="AN363" s="12"/>
      <c r="AO363" s="12"/>
    </row>
    <row r="364" spans="18:41" x14ac:dyDescent="0.25">
      <c r="R364">
        <v>358</v>
      </c>
      <c r="S364">
        <v>0</v>
      </c>
      <c r="T364" s="113"/>
      <c r="U364">
        <v>358</v>
      </c>
      <c r="V364">
        <v>0</v>
      </c>
      <c r="W364" s="113"/>
      <c r="X364" s="12"/>
      <c r="Y364" s="12"/>
      <c r="Z364" s="12"/>
      <c r="AA364" s="12"/>
      <c r="AB364" s="12"/>
      <c r="AC364" s="12"/>
      <c r="AD364" s="122"/>
      <c r="AE364" s="12"/>
      <c r="AF364" s="12"/>
      <c r="AG364" s="12"/>
      <c r="AH364" s="12"/>
      <c r="AI364" s="12"/>
      <c r="AJ364" s="12"/>
      <c r="AK364" s="12"/>
      <c r="AL364" s="12"/>
      <c r="AM364" s="12"/>
      <c r="AN364" s="12"/>
      <c r="AO364" s="12"/>
    </row>
    <row r="365" spans="18:41" x14ac:dyDescent="0.25">
      <c r="R365">
        <v>359</v>
      </c>
      <c r="S365">
        <v>0</v>
      </c>
      <c r="T365" s="113"/>
      <c r="U365">
        <v>359</v>
      </c>
      <c r="V365">
        <v>0</v>
      </c>
      <c r="W365" s="113"/>
      <c r="X365" s="12"/>
      <c r="Y365" s="12"/>
      <c r="Z365" s="12"/>
      <c r="AA365" s="12"/>
      <c r="AB365" s="12"/>
      <c r="AC365" s="12"/>
      <c r="AD365" s="122"/>
      <c r="AE365" s="12"/>
      <c r="AF365" s="12"/>
      <c r="AG365" s="12"/>
      <c r="AH365" s="12"/>
      <c r="AI365" s="12"/>
      <c r="AJ365" s="12"/>
      <c r="AK365" s="12"/>
      <c r="AL365" s="12"/>
      <c r="AM365" s="12"/>
      <c r="AN365" s="12"/>
      <c r="AO365" s="12"/>
    </row>
    <row r="366" spans="18:41" x14ac:dyDescent="0.25">
      <c r="R366">
        <v>360</v>
      </c>
      <c r="S366">
        <v>0</v>
      </c>
      <c r="T366" s="113"/>
      <c r="U366">
        <v>360</v>
      </c>
      <c r="V366">
        <v>0</v>
      </c>
      <c r="W366" s="113"/>
      <c r="X366" s="12"/>
      <c r="Y366" s="12"/>
      <c r="Z366" s="12"/>
      <c r="AA366" s="12"/>
      <c r="AB366" s="12"/>
      <c r="AC366" s="12"/>
      <c r="AD366" s="122"/>
      <c r="AE366" s="12"/>
      <c r="AF366" s="12"/>
      <c r="AG366" s="12"/>
      <c r="AH366" s="12"/>
      <c r="AI366" s="12"/>
      <c r="AJ366" s="12"/>
      <c r="AK366" s="12"/>
      <c r="AL366" s="12"/>
      <c r="AM366" s="12"/>
      <c r="AN366" s="12"/>
      <c r="AO366" s="12"/>
    </row>
  </sheetData>
  <mergeCells count="174">
    <mergeCell ref="AI38:AJ38"/>
    <mergeCell ref="AG39:AH39"/>
    <mergeCell ref="AI39:AJ39"/>
    <mergeCell ref="AG40:AH40"/>
    <mergeCell ref="AI40:AJ40"/>
    <mergeCell ref="AG41:AH41"/>
    <mergeCell ref="AE42:AF42"/>
    <mergeCell ref="AG42:AH42"/>
    <mergeCell ref="AI42:AJ42"/>
    <mergeCell ref="AE43:AF46"/>
    <mergeCell ref="AG43:AH43"/>
    <mergeCell ref="AI43:AJ43"/>
    <mergeCell ref="AG44:AH44"/>
    <mergeCell ref="AI44:AJ44"/>
    <mergeCell ref="AG45:AH45"/>
    <mergeCell ref="AI45:AJ45"/>
    <mergeCell ref="AG46:AH46"/>
    <mergeCell ref="AI46:AJ46"/>
    <mergeCell ref="AG31:AH31"/>
    <mergeCell ref="AI31:AJ31"/>
    <mergeCell ref="AG32:AH32"/>
    <mergeCell ref="AI32:AJ32"/>
    <mergeCell ref="AI41:AJ41"/>
    <mergeCell ref="AE33:AF33"/>
    <mergeCell ref="AG33:AH33"/>
    <mergeCell ref="AI33:AJ33"/>
    <mergeCell ref="AG28:AH28"/>
    <mergeCell ref="AI28:AJ28"/>
    <mergeCell ref="AG29:AH29"/>
    <mergeCell ref="AI29:AJ29"/>
    <mergeCell ref="AG30:AH30"/>
    <mergeCell ref="AI30:AJ30"/>
    <mergeCell ref="AE34:AF41"/>
    <mergeCell ref="AG34:AH34"/>
    <mergeCell ref="AI34:AJ34"/>
    <mergeCell ref="AG35:AH35"/>
    <mergeCell ref="AI35:AJ35"/>
    <mergeCell ref="AG36:AH36"/>
    <mergeCell ref="AI36:AJ36"/>
    <mergeCell ref="AG37:AH37"/>
    <mergeCell ref="AI37:AJ37"/>
    <mergeCell ref="AG38:AH38"/>
    <mergeCell ref="AG26:AH26"/>
    <mergeCell ref="AI26:AJ26"/>
    <mergeCell ref="AG27:AH27"/>
    <mergeCell ref="AI27:AJ27"/>
    <mergeCell ref="AG22:AH22"/>
    <mergeCell ref="AI22:AJ22"/>
    <mergeCell ref="AG23:AH23"/>
    <mergeCell ref="AI23:AJ23"/>
    <mergeCell ref="AG24:AH24"/>
    <mergeCell ref="AI24:AJ24"/>
    <mergeCell ref="AG21:AH21"/>
    <mergeCell ref="AI21:AJ21"/>
    <mergeCell ref="X18:Y18"/>
    <mergeCell ref="Z18:AA18"/>
    <mergeCell ref="AB18:AC18"/>
    <mergeCell ref="AG19:AH19"/>
    <mergeCell ref="AI19:AJ19"/>
    <mergeCell ref="AG25:AH25"/>
    <mergeCell ref="AI25:AJ25"/>
    <mergeCell ref="X17:Y17"/>
    <mergeCell ref="Z17:AA17"/>
    <mergeCell ref="AG18:AH18"/>
    <mergeCell ref="AI18:AJ18"/>
    <mergeCell ref="AB17:AC17"/>
    <mergeCell ref="AG17:AH17"/>
    <mergeCell ref="AI17:AJ17"/>
    <mergeCell ref="X20:AC20"/>
    <mergeCell ref="AG20:AH20"/>
    <mergeCell ref="AI20:AJ20"/>
    <mergeCell ref="Z19:AA19"/>
    <mergeCell ref="AB19:AC19"/>
    <mergeCell ref="X19:Y19"/>
    <mergeCell ref="X16:Y16"/>
    <mergeCell ref="Z16:AA16"/>
    <mergeCell ref="AB16:AC16"/>
    <mergeCell ref="AG16:AH16"/>
    <mergeCell ref="AI16:AJ16"/>
    <mergeCell ref="X14:AC14"/>
    <mergeCell ref="AG14:AH14"/>
    <mergeCell ref="AI14:AJ14"/>
    <mergeCell ref="X15:Y15"/>
    <mergeCell ref="Z15:AA15"/>
    <mergeCell ref="AB15:AC15"/>
    <mergeCell ref="AG15:AH15"/>
    <mergeCell ref="AI15:AJ15"/>
    <mergeCell ref="AG12:AH12"/>
    <mergeCell ref="AI12:AJ12"/>
    <mergeCell ref="X13:Y13"/>
    <mergeCell ref="Z13:AA13"/>
    <mergeCell ref="AB13:AC13"/>
    <mergeCell ref="AG13:AH13"/>
    <mergeCell ref="AI13:AJ13"/>
    <mergeCell ref="AG10:AH10"/>
    <mergeCell ref="AI10:AJ10"/>
    <mergeCell ref="X11:Y11"/>
    <mergeCell ref="Z11:AA11"/>
    <mergeCell ref="AB11:AC11"/>
    <mergeCell ref="AG11:AH11"/>
    <mergeCell ref="AI11:AJ11"/>
    <mergeCell ref="X10:Y10"/>
    <mergeCell ref="X8:Y8"/>
    <mergeCell ref="Z8:AA8"/>
    <mergeCell ref="AB8:AC8"/>
    <mergeCell ref="AG8:AH8"/>
    <mergeCell ref="AI8:AJ8"/>
    <mergeCell ref="AL5:AM5"/>
    <mergeCell ref="AN5:AO5"/>
    <mergeCell ref="R6:S6"/>
    <mergeCell ref="U6:V6"/>
    <mergeCell ref="X6:AC6"/>
    <mergeCell ref="AE6:AF32"/>
    <mergeCell ref="AG6:AH6"/>
    <mergeCell ref="AI6:AJ6"/>
    <mergeCell ref="AL6:AM6"/>
    <mergeCell ref="AN6:AO6"/>
    <mergeCell ref="X7:Y7"/>
    <mergeCell ref="Z7:AA7"/>
    <mergeCell ref="AB7:AC7"/>
    <mergeCell ref="AG7:AH7"/>
    <mergeCell ref="AI7:AJ7"/>
    <mergeCell ref="AL7:AM7"/>
    <mergeCell ref="X3:Y5"/>
    <mergeCell ref="X9:Y9"/>
    <mergeCell ref="X12:AC12"/>
    <mergeCell ref="AG3:AH3"/>
    <mergeCell ref="AI3:AJ3"/>
    <mergeCell ref="AL3:AM3"/>
    <mergeCell ref="AN3:AO3"/>
    <mergeCell ref="Z4:AA4"/>
    <mergeCell ref="AB4:AC4"/>
    <mergeCell ref="AG4:AH4"/>
    <mergeCell ref="AI4:AJ4"/>
    <mergeCell ref="AL4:AM4"/>
    <mergeCell ref="AN4:AO4"/>
    <mergeCell ref="Z3:AA3"/>
    <mergeCell ref="AB3:AC3"/>
    <mergeCell ref="AD3:AD366"/>
    <mergeCell ref="AE3:AF4"/>
    <mergeCell ref="Z5:AA5"/>
    <mergeCell ref="AB5:AC5"/>
    <mergeCell ref="AE5:AJ5"/>
    <mergeCell ref="Z9:AA9"/>
    <mergeCell ref="AB9:AC9"/>
    <mergeCell ref="AG9:AH9"/>
    <mergeCell ref="AI9:AJ9"/>
    <mergeCell ref="Z10:AA10"/>
    <mergeCell ref="AB10:AC10"/>
    <mergeCell ref="AN7:AO7"/>
    <mergeCell ref="R2:S2"/>
    <mergeCell ref="T2:T366"/>
    <mergeCell ref="U2:V2"/>
    <mergeCell ref="W2:W366"/>
    <mergeCell ref="R3:S3"/>
    <mergeCell ref="U3:V3"/>
    <mergeCell ref="K10:L10"/>
    <mergeCell ref="K11:L11"/>
    <mergeCell ref="K12:L12"/>
    <mergeCell ref="K4:L4"/>
    <mergeCell ref="K5:L5"/>
    <mergeCell ref="K6:L6"/>
    <mergeCell ref="K7:L7"/>
    <mergeCell ref="K8:L8"/>
    <mergeCell ref="K9:L9"/>
    <mergeCell ref="D9:J9"/>
    <mergeCell ref="D10:J10"/>
    <mergeCell ref="D11:J11"/>
    <mergeCell ref="D12:J12"/>
    <mergeCell ref="D4:J4"/>
    <mergeCell ref="D5:J5"/>
    <mergeCell ref="D6:J6"/>
    <mergeCell ref="D7:J7"/>
    <mergeCell ref="D8:J8"/>
  </mergeCells>
  <pageMargins left="0.7" right="0.7" top="0.75" bottom="0.75" header="0.3" footer="0.3"/>
  <pageSetup scale="54"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5C2E1-BDFC-4E1D-8013-01F1D359B16D}">
  <dimension ref="A1:O722"/>
  <sheetViews>
    <sheetView workbookViewId="0">
      <selection activeCell="L21" sqref="L21"/>
    </sheetView>
  </sheetViews>
  <sheetFormatPr defaultRowHeight="15" x14ac:dyDescent="0.25"/>
  <cols>
    <col min="1" max="1" width="13.42578125" customWidth="1"/>
    <col min="2" max="2" width="19.5703125" customWidth="1"/>
    <col min="3" max="3" width="25.140625" customWidth="1"/>
    <col min="4" max="4" width="15.7109375" customWidth="1"/>
    <col min="6" max="6" width="28.85546875" customWidth="1"/>
    <col min="9" max="9" width="12.7109375" customWidth="1"/>
    <col min="10" max="10" width="12.28515625" customWidth="1"/>
    <col min="14" max="14" width="16" customWidth="1"/>
  </cols>
  <sheetData>
    <row r="1" spans="1:15" x14ac:dyDescent="0.25">
      <c r="A1" t="s">
        <v>105</v>
      </c>
      <c r="B1" t="s">
        <v>96</v>
      </c>
      <c r="C1" t="s">
        <v>138</v>
      </c>
      <c r="D1" t="s">
        <v>139</v>
      </c>
      <c r="F1" t="s">
        <v>94</v>
      </c>
      <c r="G1" t="s">
        <v>136</v>
      </c>
      <c r="I1" t="s">
        <v>141</v>
      </c>
      <c r="J1" t="s">
        <v>142</v>
      </c>
      <c r="K1" t="s">
        <v>143</v>
      </c>
      <c r="N1" t="s">
        <v>134</v>
      </c>
      <c r="O1">
        <v>41.55</v>
      </c>
    </row>
    <row r="2" spans="1:15" x14ac:dyDescent="0.25">
      <c r="A2">
        <v>0</v>
      </c>
      <c r="B2">
        <f t="shared" ref="B2:B65" si="0" xml:space="preserve"> $O$1*(1-COS(RADIANS(A2))) + ($O$1*$O$1 / (2*$O$2)) * (1 - COS(RADIANS(2*A2)))</f>
        <v>0</v>
      </c>
      <c r="C2">
        <v>0</v>
      </c>
      <c r="D2">
        <v>0</v>
      </c>
      <c r="F2">
        <f t="shared" ref="F2:F65" si="1">RADIANS((A2))</f>
        <v>0</v>
      </c>
      <c r="G2">
        <v>7250</v>
      </c>
      <c r="I2">
        <f>MAX(D3:D722)</f>
        <v>35.481858432188076</v>
      </c>
      <c r="J2">
        <f>MIN(D3:D722)</f>
        <v>-35.481858432187771</v>
      </c>
      <c r="K2">
        <f>MAX(ABS(I2),ABS(J2))</f>
        <v>35.481858432188076</v>
      </c>
      <c r="N2" t="s">
        <v>95</v>
      </c>
      <c r="O2" s="84">
        <v>146.25</v>
      </c>
    </row>
    <row r="3" spans="1:15" x14ac:dyDescent="0.25">
      <c r="A3">
        <f>1</f>
        <v>1</v>
      </c>
      <c r="B3">
        <f t="shared" si="0"/>
        <v>9.9237457636197693E-3</v>
      </c>
      <c r="C3">
        <f>(B4-B2)/2</f>
        <v>1.98443374326682E-2</v>
      </c>
      <c r="D3">
        <f t="shared" ref="D3:D8" si="2" xml:space="preserve"> C3 * 6 * $G$2 / 1000</f>
        <v>0.86322867832106664</v>
      </c>
      <c r="F3">
        <f t="shared" si="1"/>
        <v>1.7453292519943295E-2</v>
      </c>
    </row>
    <row r="4" spans="1:15" x14ac:dyDescent="0.25">
      <c r="A4">
        <f>A3+1</f>
        <v>2</v>
      </c>
      <c r="B4">
        <f t="shared" si="0"/>
        <v>3.96886748653364E-2</v>
      </c>
      <c r="C4">
        <f t="shared" ref="C4:C67" si="3">(B5-B3)/2</f>
        <v>3.967606144914021E-2</v>
      </c>
      <c r="D4">
        <f t="shared" si="2"/>
        <v>1.7259086730375992</v>
      </c>
      <c r="F4">
        <f t="shared" si="1"/>
        <v>3.4906585039886591E-2</v>
      </c>
    </row>
    <row r="5" spans="1:15" x14ac:dyDescent="0.25">
      <c r="A5">
        <f t="shared" ref="A5:A68" si="4">A4+1</f>
        <v>3</v>
      </c>
      <c r="B5">
        <f t="shared" si="0"/>
        <v>8.9275868661900196E-2</v>
      </c>
      <c r="C5">
        <f t="shared" si="3"/>
        <v>5.9482570478255156E-2</v>
      </c>
      <c r="D5">
        <f t="shared" si="2"/>
        <v>2.5874918158040989</v>
      </c>
      <c r="F5">
        <f t="shared" si="1"/>
        <v>5.235987755982989E-2</v>
      </c>
    </row>
    <row r="6" spans="1:15" x14ac:dyDescent="0.25">
      <c r="A6">
        <f t="shared" si="4"/>
        <v>4</v>
      </c>
      <c r="B6">
        <f t="shared" si="0"/>
        <v>0.15865381582184671</v>
      </c>
      <c r="C6">
        <f t="shared" si="3"/>
        <v>7.9251286625585837E-2</v>
      </c>
      <c r="D6">
        <f t="shared" si="2"/>
        <v>3.4474309682129838</v>
      </c>
      <c r="F6">
        <f t="shared" si="1"/>
        <v>6.9813170079773182E-2</v>
      </c>
    </row>
    <row r="7" spans="1:15" x14ac:dyDescent="0.25">
      <c r="A7">
        <f t="shared" si="4"/>
        <v>5</v>
      </c>
      <c r="B7">
        <f t="shared" si="0"/>
        <v>0.24777844191307186</v>
      </c>
      <c r="C7">
        <f t="shared" si="3"/>
        <v>9.8969667478422993E-2</v>
      </c>
      <c r="D7">
        <f t="shared" si="2"/>
        <v>4.3051805353113997</v>
      </c>
      <c r="F7">
        <f t="shared" si="1"/>
        <v>8.7266462599716474E-2</v>
      </c>
    </row>
    <row r="8" spans="1:15" x14ac:dyDescent="0.25">
      <c r="A8">
        <f t="shared" si="4"/>
        <v>6</v>
      </c>
      <c r="B8">
        <f t="shared" si="0"/>
        <v>0.35659315077869269</v>
      </c>
      <c r="C8">
        <f t="shared" si="3"/>
        <v>0.11862521787073316</v>
      </c>
      <c r="D8">
        <f t="shared" si="2"/>
        <v>5.1601969773768923</v>
      </c>
      <c r="F8">
        <f t="shared" si="1"/>
        <v>0.10471975511965978</v>
      </c>
    </row>
    <row r="9" spans="1:15" x14ac:dyDescent="0.25">
      <c r="A9">
        <f t="shared" si="4"/>
        <v>7</v>
      </c>
      <c r="B9">
        <f t="shared" si="0"/>
        <v>0.48502887765453817</v>
      </c>
      <c r="C9">
        <f t="shared" si="3"/>
        <v>0.13820550159486511</v>
      </c>
      <c r="D9">
        <f t="shared" ref="D9" si="5" xml:space="preserve"> C9 * 6 * $G$2 / 1000</f>
        <v>6.0119393193766326</v>
      </c>
      <c r="F9">
        <f t="shared" si="1"/>
        <v>0.12217304763960307</v>
      </c>
    </row>
    <row r="10" spans="1:15" x14ac:dyDescent="0.25">
      <c r="A10">
        <f t="shared" si="4"/>
        <v>8</v>
      </c>
      <c r="B10">
        <f t="shared" si="0"/>
        <v>0.63300415396842291</v>
      </c>
      <c r="C10">
        <f t="shared" si="3"/>
        <v>0.15769815304678847</v>
      </c>
      <c r="D10">
        <f t="shared" ref="D10:D73" si="6" xml:space="preserve"> C10 * 6 * $G$2 / 1000</f>
        <v>6.8598696575352989</v>
      </c>
      <c r="F10">
        <f t="shared" si="1"/>
        <v>0.13962634015954636</v>
      </c>
    </row>
    <row r="11" spans="1:15" x14ac:dyDescent="0.25">
      <c r="A11">
        <f t="shared" si="4"/>
        <v>9</v>
      </c>
      <c r="B11">
        <f t="shared" si="0"/>
        <v>0.80042518374811511</v>
      </c>
      <c r="C11">
        <f t="shared" si="3"/>
        <v>0.17709088879170659</v>
      </c>
      <c r="D11">
        <f t="shared" si="6"/>
        <v>7.7034536624392356</v>
      </c>
      <c r="F11">
        <f t="shared" si="1"/>
        <v>0.15707963267948966</v>
      </c>
    </row>
    <row r="12" spans="1:15" x14ac:dyDescent="0.25">
      <c r="A12">
        <f t="shared" si="4"/>
        <v>10</v>
      </c>
      <c r="B12">
        <f t="shared" si="0"/>
        <v>0.98718593155183609</v>
      </c>
      <c r="C12">
        <f t="shared" si="3"/>
        <v>0.19637151903706818</v>
      </c>
      <c r="D12">
        <f t="shared" si="6"/>
        <v>8.5421610781124659</v>
      </c>
      <c r="F12">
        <f t="shared" si="1"/>
        <v>0.17453292519943295</v>
      </c>
    </row>
    <row r="13" spans="1:15" x14ac:dyDescent="0.25">
      <c r="A13">
        <f t="shared" si="4"/>
        <v>11</v>
      </c>
      <c r="B13">
        <f t="shared" si="0"/>
        <v>1.1931682218222515</v>
      </c>
      <c r="C13">
        <f t="shared" si="3"/>
        <v>0.21552795900007171</v>
      </c>
      <c r="D13">
        <f t="shared" si="6"/>
        <v>9.3754662165031188</v>
      </c>
      <c r="F13">
        <f t="shared" si="1"/>
        <v>0.19198621771937624</v>
      </c>
    </row>
    <row r="14" spans="1:15" x14ac:dyDescent="0.25">
      <c r="A14">
        <f t="shared" si="4"/>
        <v>12</v>
      </c>
      <c r="B14">
        <f t="shared" si="0"/>
        <v>1.4182418495519795</v>
      </c>
      <c r="C14">
        <f t="shared" si="3"/>
        <v>0.23454824015681253</v>
      </c>
      <c r="D14">
        <f t="shared" si="6"/>
        <v>10.202848446821344</v>
      </c>
      <c r="F14">
        <f t="shared" si="1"/>
        <v>0.20943951023931956</v>
      </c>
    </row>
    <row r="15" spans="1:15" x14ac:dyDescent="0.25">
      <c r="A15">
        <f t="shared" si="4"/>
        <v>13</v>
      </c>
      <c r="B15">
        <f t="shared" si="0"/>
        <v>1.6622647021358765</v>
      </c>
      <c r="C15">
        <f t="shared" si="3"/>
        <v>0.25342052136046767</v>
      </c>
      <c r="D15">
        <f t="shared" si="6"/>
        <v>11.023792679180344</v>
      </c>
      <c r="F15">
        <f t="shared" si="1"/>
        <v>0.22689280275926285</v>
      </c>
    </row>
    <row r="16" spans="1:15" x14ac:dyDescent="0.25">
      <c r="A16">
        <f t="shared" si="4"/>
        <v>14</v>
      </c>
      <c r="B16">
        <f t="shared" si="0"/>
        <v>1.9250828922729148</v>
      </c>
      <c r="C16">
        <f t="shared" si="3"/>
        <v>0.2721330998160445</v>
      </c>
      <c r="D16">
        <f t="shared" si="6"/>
        <v>11.837789841997935</v>
      </c>
      <c r="F16">
        <f t="shared" si="1"/>
        <v>0.24434609527920614</v>
      </c>
    </row>
    <row r="17" spans="1:6" x14ac:dyDescent="0.25">
      <c r="A17">
        <f t="shared" si="4"/>
        <v>15</v>
      </c>
      <c r="B17">
        <f t="shared" si="0"/>
        <v>2.2065309017679655</v>
      </c>
      <c r="C17">
        <f t="shared" si="3"/>
        <v>0.29067442189933645</v>
      </c>
      <c r="D17">
        <f t="shared" si="6"/>
        <v>12.644337352621136</v>
      </c>
      <c r="F17">
        <f t="shared" si="1"/>
        <v>0.26179938779914941</v>
      </c>
    </row>
    <row r="18" spans="1:6" x14ac:dyDescent="0.25">
      <c r="A18">
        <f t="shared" si="4"/>
        <v>16</v>
      </c>
      <c r="B18">
        <f t="shared" si="0"/>
        <v>2.5064317360715878</v>
      </c>
      <c r="C18">
        <f t="shared" si="3"/>
        <v>0.30903309380796418</v>
      </c>
      <c r="D18">
        <f t="shared" si="6"/>
        <v>13.442939580646442</v>
      </c>
      <c r="F18">
        <f t="shared" si="1"/>
        <v>0.27925268031909273</v>
      </c>
    </row>
    <row r="19" spans="1:6" x14ac:dyDescent="0.25">
      <c r="A19">
        <f t="shared" si="4"/>
        <v>17</v>
      </c>
      <c r="B19">
        <f t="shared" si="0"/>
        <v>2.8245970893838939</v>
      </c>
      <c r="C19">
        <f t="shared" si="3"/>
        <v>0.32719789203257044</v>
      </c>
      <c r="D19">
        <f t="shared" si="6"/>
        <v>14.233108303416813</v>
      </c>
      <c r="F19">
        <f t="shared" si="1"/>
        <v>0.29670597283903605</v>
      </c>
    </row>
    <row r="20" spans="1:6" x14ac:dyDescent="0.25">
      <c r="A20">
        <f t="shared" si="4"/>
        <v>18</v>
      </c>
      <c r="B20">
        <f t="shared" si="0"/>
        <v>3.1608275201367286</v>
      </c>
      <c r="C20">
        <f t="shared" si="3"/>
        <v>0.34515777363646993</v>
      </c>
      <c r="D20">
        <f t="shared" si="6"/>
        <v>15.014363153186441</v>
      </c>
      <c r="F20">
        <f t="shared" si="1"/>
        <v>0.31415926535897931</v>
      </c>
    </row>
    <row r="21" spans="1:6" x14ac:dyDescent="0.25">
      <c r="A21">
        <f t="shared" si="4"/>
        <v>19</v>
      </c>
      <c r="B21">
        <f t="shared" si="0"/>
        <v>3.5149126366568337</v>
      </c>
      <c r="C21">
        <f t="shared" si="3"/>
        <v>0.36290188633223153</v>
      </c>
      <c r="D21">
        <f t="shared" si="6"/>
        <v>15.786232055452071</v>
      </c>
      <c r="F21">
        <f t="shared" si="1"/>
        <v>0.33161255787892263</v>
      </c>
    </row>
    <row r="22" spans="1:6" x14ac:dyDescent="0.25">
      <c r="A22">
        <f t="shared" si="4"/>
        <v>20</v>
      </c>
      <c r="B22">
        <f t="shared" si="0"/>
        <v>3.8866312928011917</v>
      </c>
      <c r="C22">
        <f t="shared" si="3"/>
        <v>0.38041957834394813</v>
      </c>
      <c r="D22">
        <f t="shared" si="6"/>
        <v>16.548251657961742</v>
      </c>
      <c r="F22">
        <f t="shared" si="1"/>
        <v>0.3490658503988659</v>
      </c>
    </row>
    <row r="23" spans="1:6" x14ac:dyDescent="0.25">
      <c r="A23">
        <f t="shared" si="4"/>
        <v>21</v>
      </c>
      <c r="B23">
        <f t="shared" si="0"/>
        <v>4.27575179334473</v>
      </c>
      <c r="C23">
        <f t="shared" si="3"/>
        <v>0.39770040804422724</v>
      </c>
      <c r="D23">
        <f t="shared" si="6"/>
        <v>17.299967749923887</v>
      </c>
      <c r="F23">
        <f t="shared" si="1"/>
        <v>0.36651914291880922</v>
      </c>
    </row>
    <row r="24" spans="1:6" x14ac:dyDescent="0.25">
      <c r="A24">
        <f t="shared" si="4"/>
        <v>22</v>
      </c>
      <c r="B24">
        <f t="shared" si="0"/>
        <v>4.6820321088896462</v>
      </c>
      <c r="C24">
        <f t="shared" si="3"/>
        <v>0.4147341533551705</v>
      </c>
      <c r="D24">
        <f t="shared" si="6"/>
        <v>18.040935670949914</v>
      </c>
      <c r="F24">
        <f t="shared" si="1"/>
        <v>0.38397243543875248</v>
      </c>
    </row>
    <row r="25" spans="1:6" x14ac:dyDescent="0.25">
      <c r="A25">
        <f t="shared" si="4"/>
        <v>23</v>
      </c>
      <c r="B25">
        <f t="shared" si="0"/>
        <v>5.105220100055071</v>
      </c>
      <c r="C25">
        <f t="shared" si="3"/>
        <v>0.43151082090288062</v>
      </c>
      <c r="D25">
        <f t="shared" si="6"/>
        <v>18.770720709275309</v>
      </c>
      <c r="F25">
        <f t="shared" si="1"/>
        <v>0.4014257279586958</v>
      </c>
    </row>
    <row r="26" spans="1:6" x14ac:dyDescent="0.25">
      <c r="A26">
        <f t="shared" si="4"/>
        <v>24</v>
      </c>
      <c r="B26">
        <f t="shared" si="0"/>
        <v>5.5450537506954074</v>
      </c>
      <c r="C26">
        <f t="shared" si="3"/>
        <v>0.44802065491535092</v>
      </c>
      <c r="D26">
        <f t="shared" si="6"/>
        <v>19.488898488817764</v>
      </c>
      <c r="F26">
        <f t="shared" si="1"/>
        <v>0.41887902047863912</v>
      </c>
    </row>
    <row r="27" spans="1:6" x14ac:dyDescent="0.25">
      <c r="A27">
        <f t="shared" si="4"/>
        <v>25</v>
      </c>
      <c r="B27">
        <f t="shared" si="0"/>
        <v>6.0012614098857728</v>
      </c>
      <c r="C27">
        <f t="shared" si="3"/>
        <v>0.46425414585393021</v>
      </c>
      <c r="D27">
        <f t="shared" si="6"/>
        <v>20.195055344645965</v>
      </c>
      <c r="F27">
        <f t="shared" si="1"/>
        <v>0.43633231299858238</v>
      </c>
    </row>
    <row r="28" spans="1:6" x14ac:dyDescent="0.25">
      <c r="A28">
        <f t="shared" si="4"/>
        <v>26</v>
      </c>
      <c r="B28">
        <f t="shared" si="0"/>
        <v>6.4735620424032678</v>
      </c>
      <c r="C28">
        <f t="shared" si="3"/>
        <v>0.48020203876880219</v>
      </c>
      <c r="D28">
        <f t="shared" si="6"/>
        <v>20.888788686442894</v>
      </c>
      <c r="F28">
        <f t="shared" si="1"/>
        <v>0.4537856055185257</v>
      </c>
    </row>
    <row r="29" spans="1:6" x14ac:dyDescent="0.25">
      <c r="A29">
        <f t="shared" si="4"/>
        <v>27</v>
      </c>
      <c r="B29">
        <f t="shared" si="0"/>
        <v>6.9616654874233772</v>
      </c>
      <c r="C29">
        <f t="shared" si="3"/>
        <v>0.49585534136927567</v>
      </c>
      <c r="D29">
        <f t="shared" si="6"/>
        <v>21.56970734956349</v>
      </c>
      <c r="F29">
        <f t="shared" si="1"/>
        <v>0.47123889803846897</v>
      </c>
    </row>
    <row r="30" spans="1:6" x14ac:dyDescent="0.25">
      <c r="A30">
        <f t="shared" si="4"/>
        <v>28</v>
      </c>
      <c r="B30">
        <f t="shared" si="0"/>
        <v>7.4652727251418192</v>
      </c>
      <c r="C30">
        <f t="shared" si="3"/>
        <v>0.51120533180007266</v>
      </c>
      <c r="D30">
        <f t="shared" si="6"/>
        <v>22.23743193330316</v>
      </c>
      <c r="F30">
        <f t="shared" si="1"/>
        <v>0.48869219055841229</v>
      </c>
    </row>
    <row r="31" spans="1:6" x14ac:dyDescent="0.25">
      <c r="A31">
        <f t="shared" si="4"/>
        <v>29</v>
      </c>
      <c r="B31">
        <f t="shared" si="0"/>
        <v>7.9840761510235225</v>
      </c>
      <c r="C31">
        <f t="shared" si="3"/>
        <v>0.52624356611506773</v>
      </c>
      <c r="D31">
        <f t="shared" si="6"/>
        <v>22.891595126005445</v>
      </c>
      <c r="F31">
        <f t="shared" si="1"/>
        <v>0.50614548307835561</v>
      </c>
    </row>
    <row r="32" spans="1:6" x14ac:dyDescent="0.25">
      <c r="A32">
        <f t="shared" si="4"/>
        <v>30</v>
      </c>
      <c r="B32">
        <f t="shared" si="0"/>
        <v>8.5177598573719546</v>
      </c>
      <c r="C32">
        <f t="shared" si="3"/>
        <v>0.54096188544036927</v>
      </c>
      <c r="D32">
        <f t="shared" si="6"/>
        <v>23.531842016656064</v>
      </c>
      <c r="F32">
        <f t="shared" si="1"/>
        <v>0.52359877559829882</v>
      </c>
    </row>
    <row r="33" spans="1:6" x14ac:dyDescent="0.25">
      <c r="A33">
        <f t="shared" si="4"/>
        <v>31</v>
      </c>
      <c r="B33">
        <f t="shared" si="0"/>
        <v>9.0659999219042611</v>
      </c>
      <c r="C33">
        <f t="shared" si="3"/>
        <v>0.55535242281892216</v>
      </c>
      <c r="D33">
        <f t="shared" si="6"/>
        <v>24.157830392623111</v>
      </c>
      <c r="F33">
        <f t="shared" si="1"/>
        <v>0.54105206811824214</v>
      </c>
    </row>
    <row r="34" spans="1:6" x14ac:dyDescent="0.25">
      <c r="A34">
        <f t="shared" si="4"/>
        <v>32</v>
      </c>
      <c r="B34">
        <f t="shared" si="0"/>
        <v>9.628464703009799</v>
      </c>
      <c r="C34">
        <f t="shared" si="3"/>
        <v>0.56940760972925819</v>
      </c>
      <c r="D34">
        <f t="shared" si="6"/>
        <v>24.769231023222734</v>
      </c>
      <c r="F34">
        <f t="shared" si="1"/>
        <v>0.55850536063818546</v>
      </c>
    </row>
    <row r="35" spans="1:6" x14ac:dyDescent="0.25">
      <c r="A35">
        <f t="shared" si="4"/>
        <v>33</v>
      </c>
      <c r="B35">
        <f t="shared" si="0"/>
        <v>10.204815141362777</v>
      </c>
      <c r="C35">
        <f t="shared" si="3"/>
        <v>0.58312018227143714</v>
      </c>
      <c r="D35">
        <f t="shared" si="6"/>
        <v>25.365727928807516</v>
      </c>
      <c r="F35">
        <f t="shared" si="1"/>
        <v>0.57595865315812877</v>
      </c>
    </row>
    <row r="36" spans="1:6" x14ac:dyDescent="0.25">
      <c r="A36">
        <f t="shared" si="4"/>
        <v>34</v>
      </c>
      <c r="B36">
        <f t="shared" si="0"/>
        <v>10.794705067552673</v>
      </c>
      <c r="C36">
        <f t="shared" si="3"/>
        <v>0.59648318701345016</v>
      </c>
      <c r="D36">
        <f t="shared" si="6"/>
        <v>25.947018635085083</v>
      </c>
      <c r="F36">
        <f t="shared" si="1"/>
        <v>0.59341194567807209</v>
      </c>
    </row>
    <row r="37" spans="1:6" x14ac:dyDescent="0.25">
      <c r="A37">
        <f t="shared" si="4"/>
        <v>35</v>
      </c>
      <c r="B37">
        <f t="shared" si="0"/>
        <v>11.397781515389678</v>
      </c>
      <c r="C37">
        <f t="shared" si="3"/>
        <v>0.60948998649200092</v>
      </c>
      <c r="D37">
        <f t="shared" si="6"/>
        <v>26.51281441240204</v>
      </c>
      <c r="F37">
        <f t="shared" si="1"/>
        <v>0.6108652381980153</v>
      </c>
    </row>
    <row r="38" spans="1:6" x14ac:dyDescent="0.25">
      <c r="A38">
        <f t="shared" si="4"/>
        <v>36</v>
      </c>
      <c r="B38">
        <f t="shared" si="0"/>
        <v>12.013685040536675</v>
      </c>
      <c r="C38">
        <f t="shared" si="3"/>
        <v>0.62213426436178576</v>
      </c>
      <c r="D38">
        <f t="shared" si="6"/>
        <v>27.062840499737682</v>
      </c>
      <c r="F38">
        <f t="shared" si="1"/>
        <v>0.62831853071795862</v>
      </c>
    </row>
    <row r="39" spans="1:6" x14ac:dyDescent="0.25">
      <c r="A39">
        <f t="shared" si="4"/>
        <v>37</v>
      </c>
      <c r="B39">
        <f t="shared" si="0"/>
        <v>12.642050044113249</v>
      </c>
      <c r="C39">
        <f t="shared" si="3"/>
        <v>0.63441003018790276</v>
      </c>
      <c r="D39">
        <f t="shared" si="6"/>
        <v>27.596836313173771</v>
      </c>
      <c r="F39">
        <f t="shared" si="1"/>
        <v>0.64577182323790194</v>
      </c>
    </row>
    <row r="40" spans="1:6" x14ac:dyDescent="0.25">
      <c r="A40">
        <f t="shared" si="4"/>
        <v>38</v>
      </c>
      <c r="B40">
        <f t="shared" si="0"/>
        <v>13.282505100912481</v>
      </c>
      <c r="C40">
        <f t="shared" si="3"/>
        <v>0.64631162387650143</v>
      </c>
      <c r="D40">
        <f t="shared" si="6"/>
        <v>28.114555638627813</v>
      </c>
      <c r="F40">
        <f t="shared" si="1"/>
        <v>0.66322511575784526</v>
      </c>
    </row>
    <row r="41" spans="1:6" x14ac:dyDescent="0.25">
      <c r="A41">
        <f t="shared" si="4"/>
        <v>39</v>
      </c>
      <c r="B41">
        <f t="shared" si="0"/>
        <v>13.934673291866252</v>
      </c>
      <c r="C41">
        <f t="shared" si="3"/>
        <v>0.65783371973907112</v>
      </c>
      <c r="D41">
        <f t="shared" si="6"/>
        <v>28.615766808649592</v>
      </c>
      <c r="F41">
        <f t="shared" si="1"/>
        <v>0.68067840827778847</v>
      </c>
    </row>
    <row r="42" spans="1:6" x14ac:dyDescent="0.25">
      <c r="A42">
        <f t="shared" si="4"/>
        <v>40</v>
      </c>
      <c r="B42">
        <f t="shared" si="0"/>
        <v>14.598172540390623</v>
      </c>
      <c r="C42">
        <f t="shared" si="3"/>
        <v>0.66897133018628985</v>
      </c>
      <c r="D42">
        <f t="shared" si="6"/>
        <v>29.100252863103609</v>
      </c>
      <c r="F42">
        <f t="shared" si="1"/>
        <v>0.69813170079773179</v>
      </c>
    </row>
    <row r="43" spans="1:6" x14ac:dyDescent="0.25">
      <c r="A43">
        <f t="shared" si="4"/>
        <v>41</v>
      </c>
      <c r="B43">
        <f t="shared" si="0"/>
        <v>15.272615952238832</v>
      </c>
      <c r="C43">
        <f t="shared" si="3"/>
        <v>0.67971980904783091</v>
      </c>
      <c r="D43">
        <f t="shared" si="6"/>
        <v>29.567811693580648</v>
      </c>
      <c r="F43">
        <f t="shared" si="1"/>
        <v>0.71558499331767511</v>
      </c>
    </row>
    <row r="44" spans="1:6" x14ac:dyDescent="0.25">
      <c r="A44">
        <f t="shared" si="4"/>
        <v>42</v>
      </c>
      <c r="B44">
        <f t="shared" si="0"/>
        <v>15.957612158486285</v>
      </c>
      <c r="C44">
        <f t="shared" si="3"/>
        <v>0.69007485451489448</v>
      </c>
      <c r="D44">
        <f t="shared" si="6"/>
        <v>30.018256171397908</v>
      </c>
      <c r="F44">
        <f t="shared" si="1"/>
        <v>0.73303828583761843</v>
      </c>
    </row>
    <row r="45" spans="1:6" x14ac:dyDescent="0.25">
      <c r="A45">
        <f t="shared" si="4"/>
        <v>43</v>
      </c>
      <c r="B45">
        <f t="shared" si="0"/>
        <v>16.652765661268621</v>
      </c>
      <c r="C45">
        <f t="shared" si="3"/>
        <v>0.70003251170267689</v>
      </c>
      <c r="D45">
        <f t="shared" si="6"/>
        <v>30.451414259066446</v>
      </c>
      <c r="F45">
        <f t="shared" si="1"/>
        <v>0.75049157835756175</v>
      </c>
    </row>
    <row r="46" spans="1:6" x14ac:dyDescent="0.25">
      <c r="A46">
        <f t="shared" si="4"/>
        <v>44</v>
      </c>
      <c r="B46">
        <f t="shared" si="0"/>
        <v>17.357677181891638</v>
      </c>
      <c r="C46">
        <f t="shared" si="3"/>
        <v>0.70958917483054584</v>
      </c>
      <c r="D46">
        <f t="shared" si="6"/>
        <v>30.867129105128743</v>
      </c>
      <c r="F46">
        <f t="shared" si="1"/>
        <v>0.76794487087750496</v>
      </c>
    </row>
    <row r="47" spans="1:6" x14ac:dyDescent="0.25">
      <c r="A47">
        <f t="shared" si="4"/>
        <v>45</v>
      </c>
      <c r="B47">
        <f t="shared" si="0"/>
        <v>18.071944010929712</v>
      </c>
      <c r="C47">
        <f t="shared" si="3"/>
        <v>0.71874158901798069</v>
      </c>
      <c r="D47">
        <f t="shared" si="6"/>
        <v>31.26525912228216</v>
      </c>
      <c r="F47">
        <f t="shared" si="1"/>
        <v>0.78539816339744828</v>
      </c>
    </row>
    <row r="48" spans="1:6" x14ac:dyDescent="0.25">
      <c r="A48">
        <f t="shared" si="4"/>
        <v>46</v>
      </c>
      <c r="B48">
        <f t="shared" si="0"/>
        <v>18.7951603599276</v>
      </c>
      <c r="C48">
        <f t="shared" si="3"/>
        <v>0.72748685169493044</v>
      </c>
      <c r="D48">
        <f t="shared" si="6"/>
        <v>31.645678048729476</v>
      </c>
      <c r="F48">
        <f t="shared" si="1"/>
        <v>0.8028514559173916</v>
      </c>
    </row>
    <row r="49" spans="1:6" x14ac:dyDescent="0.25">
      <c r="A49">
        <f t="shared" si="4"/>
        <v>47</v>
      </c>
      <c r="B49">
        <f t="shared" si="0"/>
        <v>19.526917714319573</v>
      </c>
      <c r="C49">
        <f t="shared" si="3"/>
        <v>0.73582241362568013</v>
      </c>
      <c r="D49">
        <f t="shared" si="6"/>
        <v>32.008274992717084</v>
      </c>
      <c r="F49">
        <f t="shared" si="1"/>
        <v>0.82030474843733492</v>
      </c>
    </row>
    <row r="50" spans="1:6" x14ac:dyDescent="0.25">
      <c r="A50">
        <f t="shared" si="4"/>
        <v>48</v>
      </c>
      <c r="B50">
        <f t="shared" si="0"/>
        <v>20.26680518717896</v>
      </c>
      <c r="C50">
        <f t="shared" si="3"/>
        <v>0.74374607954568717</v>
      </c>
      <c r="D50">
        <f t="shared" si="6"/>
        <v>32.352954460237392</v>
      </c>
      <c r="F50">
        <f t="shared" si="1"/>
        <v>0.83775804095727824</v>
      </c>
    </row>
    <row r="51" spans="1:6" x14ac:dyDescent="0.25">
      <c r="A51">
        <f t="shared" si="4"/>
        <v>49</v>
      </c>
      <c r="B51">
        <f t="shared" si="0"/>
        <v>21.014409873410948</v>
      </c>
      <c r="C51">
        <f t="shared" si="3"/>
        <v>0.75125600841135132</v>
      </c>
      <c r="D51">
        <f t="shared" si="6"/>
        <v>32.679636365893778</v>
      </c>
      <c r="F51">
        <f t="shared" si="1"/>
        <v>0.85521133347722145</v>
      </c>
    </row>
    <row r="52" spans="1:6" x14ac:dyDescent="0.25">
      <c r="A52">
        <f t="shared" si="4"/>
        <v>50</v>
      </c>
      <c r="B52">
        <f t="shared" si="0"/>
        <v>21.769317204001663</v>
      </c>
      <c r="C52">
        <f t="shared" si="3"/>
        <v>0.75835071326322279</v>
      </c>
      <c r="D52">
        <f t="shared" si="6"/>
        <v>32.988256026950189</v>
      </c>
      <c r="F52">
        <f t="shared" si="1"/>
        <v>0.87266462599716477</v>
      </c>
    </row>
    <row r="53" spans="1:6" x14ac:dyDescent="0.25">
      <c r="A53">
        <f t="shared" si="4"/>
        <v>51</v>
      </c>
      <c r="B53">
        <f t="shared" si="0"/>
        <v>22.531111299937393</v>
      </c>
      <c r="C53">
        <f t="shared" si="3"/>
        <v>0.76502906070349752</v>
      </c>
      <c r="D53">
        <f t="shared" si="6"/>
        <v>33.278764140602142</v>
      </c>
      <c r="F53">
        <f t="shared" si="1"/>
        <v>0.89011791851710809</v>
      </c>
    </row>
    <row r="54" spans="1:6" x14ac:dyDescent="0.25">
      <c r="A54">
        <f t="shared" si="4"/>
        <v>52</v>
      </c>
      <c r="B54">
        <f t="shared" si="0"/>
        <v>23.299375325408658</v>
      </c>
      <c r="C54">
        <f t="shared" si="3"/>
        <v>0.77129026998913375</v>
      </c>
      <c r="D54">
        <f t="shared" si="6"/>
        <v>33.551126744527316</v>
      </c>
      <c r="F54">
        <f t="shared" si="1"/>
        <v>0.90757121103705141</v>
      </c>
    </row>
    <row r="55" spans="1:6" x14ac:dyDescent="0.25">
      <c r="A55">
        <f t="shared" si="4"/>
        <v>53</v>
      </c>
      <c r="B55">
        <f t="shared" si="0"/>
        <v>24.073691839915661</v>
      </c>
      <c r="C55">
        <f t="shared" si="3"/>
        <v>0.77713391174243718</v>
      </c>
      <c r="D55">
        <f t="shared" si="6"/>
        <v>33.805325160796016</v>
      </c>
      <c r="F55">
        <f t="shared" si="1"/>
        <v>0.92502450355699462</v>
      </c>
    </row>
    <row r="56" spans="1:6" x14ac:dyDescent="0.25">
      <c r="A56">
        <f t="shared" si="4"/>
        <v>54</v>
      </c>
      <c r="B56">
        <f t="shared" si="0"/>
        <v>24.853643148893532</v>
      </c>
      <c r="C56">
        <f t="shared" si="3"/>
        <v>0.78255990628130867</v>
      </c>
      <c r="D56">
        <f t="shared" si="6"/>
        <v>34.041355923236928</v>
      </c>
      <c r="F56">
        <f t="shared" si="1"/>
        <v>0.94247779607693793</v>
      </c>
    </row>
    <row r="57" spans="1:6" x14ac:dyDescent="0.25">
      <c r="A57">
        <f t="shared" si="4"/>
        <v>55</v>
      </c>
      <c r="B57">
        <f t="shared" si="0"/>
        <v>25.638811652478278</v>
      </c>
      <c r="C57">
        <f t="shared" si="3"/>
        <v>0.78756852157190949</v>
      </c>
      <c r="D57">
        <f t="shared" si="6"/>
        <v>34.259230688378061</v>
      </c>
      <c r="F57">
        <f t="shared" si="1"/>
        <v>0.95993108859688125</v>
      </c>
    </row>
    <row r="58" spans="1:6" x14ac:dyDescent="0.25">
      <c r="A58">
        <f t="shared" si="4"/>
        <v>56</v>
      </c>
      <c r="B58">
        <f t="shared" si="0"/>
        <v>26.428780192037351</v>
      </c>
      <c r="C58">
        <f t="shared" si="3"/>
        <v>0.79216037080686696</v>
      </c>
      <c r="D58">
        <f t="shared" si="6"/>
        <v>34.458976130098719</v>
      </c>
      <c r="F58">
        <f t="shared" si="1"/>
        <v>0.97738438111682457</v>
      </c>
    </row>
    <row r="59" spans="1:6" x14ac:dyDescent="0.25">
      <c r="A59">
        <f t="shared" si="4"/>
        <v>57</v>
      </c>
      <c r="B59">
        <f t="shared" si="0"/>
        <v>27.223132394092012</v>
      </c>
      <c r="C59">
        <f t="shared" si="3"/>
        <v>0.79633640961261065</v>
      </c>
      <c r="D59">
        <f t="shared" si="6"/>
        <v>34.640633818148565</v>
      </c>
      <c r="F59">
        <f t="shared" si="1"/>
        <v>0.99483767363676789</v>
      </c>
    </row>
    <row r="60" spans="1:6" x14ac:dyDescent="0.25">
      <c r="A60">
        <f t="shared" si="4"/>
        <v>58</v>
      </c>
      <c r="B60">
        <f t="shared" si="0"/>
        <v>28.021453011262572</v>
      </c>
      <c r="C60">
        <f t="shared" si="3"/>
        <v>0.80009793288987296</v>
      </c>
      <c r="D60">
        <f t="shared" si="6"/>
        <v>34.804260080709469</v>
      </c>
      <c r="F60">
        <f t="shared" si="1"/>
        <v>1.0122909661567112</v>
      </c>
    </row>
    <row r="61" spans="1:6" x14ac:dyDescent="0.25">
      <c r="A61">
        <f t="shared" si="4"/>
        <v>59</v>
      </c>
      <c r="B61">
        <f t="shared" si="0"/>
        <v>28.823328259871758</v>
      </c>
      <c r="C61">
        <f t="shared" si="3"/>
        <v>0.80344657129178643</v>
      </c>
      <c r="D61">
        <f t="shared" si="6"/>
        <v>34.94992585119271</v>
      </c>
      <c r="F61">
        <f t="shared" si="1"/>
        <v>1.0297442586766545</v>
      </c>
    </row>
    <row r="62" spans="1:6" x14ac:dyDescent="0.25">
      <c r="A62">
        <f t="shared" si="4"/>
        <v>60</v>
      </c>
      <c r="B62">
        <f t="shared" si="0"/>
        <v>29.628346153846145</v>
      </c>
      <c r="C62">
        <f t="shared" si="3"/>
        <v>0.80638428734452638</v>
      </c>
      <c r="D62">
        <f t="shared" si="6"/>
        <v>35.077716499486897</v>
      </c>
      <c r="F62">
        <f t="shared" si="1"/>
        <v>1.0471975511965976</v>
      </c>
    </row>
    <row r="63" spans="1:6" x14ac:dyDescent="0.25">
      <c r="A63">
        <f t="shared" si="4"/>
        <v>61</v>
      </c>
      <c r="B63">
        <f t="shared" si="0"/>
        <v>30.436096834560811</v>
      </c>
      <c r="C63">
        <f t="shared" si="3"/>
        <v>0.80891337121569507</v>
      </c>
      <c r="D63">
        <f t="shared" si="6"/>
        <v>35.187731647882735</v>
      </c>
      <c r="F63">
        <f t="shared" si="1"/>
        <v>1.064650843716541</v>
      </c>
    </row>
    <row r="64" spans="1:6" x14ac:dyDescent="0.25">
      <c r="A64">
        <f t="shared" si="4"/>
        <v>62</v>
      </c>
      <c r="B64">
        <f t="shared" si="0"/>
        <v>31.246172896277535</v>
      </c>
      <c r="C64">
        <f t="shared" si="3"/>
        <v>0.81103643613624676</v>
      </c>
      <c r="D64">
        <f t="shared" si="6"/>
        <v>35.280084971926733</v>
      </c>
      <c r="F64">
        <f t="shared" si="1"/>
        <v>1.0821041362364843</v>
      </c>
    </row>
    <row r="65" spans="1:6" x14ac:dyDescent="0.25">
      <c r="A65">
        <f t="shared" si="4"/>
        <v>63</v>
      </c>
      <c r="B65">
        <f t="shared" si="0"/>
        <v>32.058169706833304</v>
      </c>
      <c r="C65">
        <f t="shared" si="3"/>
        <v>0.81275641348208794</v>
      </c>
      <c r="D65">
        <f t="shared" si="6"/>
        <v>35.354903986470823</v>
      </c>
      <c r="F65">
        <f t="shared" si="1"/>
        <v>1.0995574287564276</v>
      </c>
    </row>
    <row r="66" spans="1:6" x14ac:dyDescent="0.25">
      <c r="A66">
        <f t="shared" si="4"/>
        <v>64</v>
      </c>
      <c r="B66">
        <f t="shared" ref="B66:B129" si="7" xml:space="preserve"> $O$1*(1-COS(RADIANS(A66))) + ($O$1*$O$1 / (2*$O$2)) * (1 - COS(RADIANS(2*A66)))</f>
        <v>32.871685723241711</v>
      </c>
      <c r="C66">
        <f t="shared" si="3"/>
        <v>0.81407654752179326</v>
      </c>
      <c r="D66">
        <f t="shared" si="6"/>
        <v>35.412329817198007</v>
      </c>
      <c r="F66">
        <f t="shared" ref="F66:F129" si="8">RADIANS((A66))</f>
        <v>1.1170107212763709</v>
      </c>
    </row>
    <row r="67" spans="1:6" x14ac:dyDescent="0.25">
      <c r="A67">
        <f t="shared" si="4"/>
        <v>65</v>
      </c>
      <c r="B67">
        <f t="shared" si="7"/>
        <v>33.686322801876891</v>
      </c>
      <c r="C67">
        <f t="shared" si="3"/>
        <v>0.81500038983742584</v>
      </c>
      <c r="D67">
        <f t="shared" si="6"/>
        <v>35.452516957928026</v>
      </c>
      <c r="F67">
        <f t="shared" si="8"/>
        <v>1.1344640137963142</v>
      </c>
    </row>
    <row r="68" spans="1:6" x14ac:dyDescent="0.25">
      <c r="A68">
        <f t="shared" si="4"/>
        <v>66</v>
      </c>
      <c r="B68">
        <f t="shared" si="7"/>
        <v>34.501686502916563</v>
      </c>
      <c r="C68">
        <f t="shared" ref="C68:C131" si="9">(B69-B67)/2</f>
        <v>0.81553179342567717</v>
      </c>
      <c r="D68">
        <f t="shared" si="6"/>
        <v>35.475633014016957</v>
      </c>
      <c r="F68">
        <f t="shared" si="8"/>
        <v>1.1519173063162575</v>
      </c>
    </row>
    <row r="69" spans="1:6" x14ac:dyDescent="0.25">
      <c r="A69">
        <f t="shared" ref="A69:A132" si="10">A68+1</f>
        <v>67</v>
      </c>
      <c r="B69">
        <f t="shared" si="7"/>
        <v>35.317386388728245</v>
      </c>
      <c r="C69">
        <f t="shared" si="9"/>
        <v>0.8156749064870823</v>
      </c>
      <c r="D69">
        <f t="shared" si="6"/>
        <v>35.481858432188076</v>
      </c>
      <c r="F69">
        <f t="shared" si="8"/>
        <v>1.1693705988362009</v>
      </c>
    </row>
    <row r="70" spans="1:6" x14ac:dyDescent="0.25">
      <c r="A70">
        <f t="shared" si="10"/>
        <v>68</v>
      </c>
      <c r="B70">
        <f t="shared" si="7"/>
        <v>36.133036315890728</v>
      </c>
      <c r="C70">
        <f t="shared" si="9"/>
        <v>0.81543416591129869</v>
      </c>
      <c r="D70">
        <f t="shared" si="6"/>
        <v>35.471386217141493</v>
      </c>
      <c r="F70">
        <f t="shared" si="8"/>
        <v>1.1868238913561442</v>
      </c>
    </row>
    <row r="71" spans="1:6" x14ac:dyDescent="0.25">
      <c r="A71">
        <f t="shared" si="10"/>
        <v>69</v>
      </c>
      <c r="B71">
        <f t="shared" si="7"/>
        <v>36.948254720550842</v>
      </c>
      <c r="C71">
        <f t="shared" si="9"/>
        <v>0.81481429046678855</v>
      </c>
      <c r="D71">
        <f t="shared" si="6"/>
        <v>35.444421635305304</v>
      </c>
      <c r="F71">
        <f t="shared" si="8"/>
        <v>1.2042771838760873</v>
      </c>
    </row>
    <row r="72" spans="1:6" x14ac:dyDescent="0.25">
      <c r="A72">
        <f t="shared" si="10"/>
        <v>70</v>
      </c>
      <c r="B72">
        <f t="shared" si="7"/>
        <v>37.762664896824305</v>
      </c>
      <c r="C72">
        <f t="shared" si="9"/>
        <v>0.81382027370369059</v>
      </c>
      <c r="D72">
        <f t="shared" si="6"/>
        <v>35.401181906110544</v>
      </c>
      <c r="F72">
        <f t="shared" si="8"/>
        <v>1.2217304763960306</v>
      </c>
    </row>
    <row r="73" spans="1:6" x14ac:dyDescent="0.25">
      <c r="A73">
        <f t="shared" si="10"/>
        <v>71</v>
      </c>
      <c r="B73">
        <f t="shared" si="7"/>
        <v>38.575895267958224</v>
      </c>
      <c r="C73">
        <f t="shared" si="9"/>
        <v>0.8124573765789016</v>
      </c>
      <c r="D73">
        <f t="shared" si="6"/>
        <v>35.341895881182225</v>
      </c>
      <c r="F73">
        <f t="shared" si="8"/>
        <v>1.2391837689159739</v>
      </c>
    </row>
    <row r="74" spans="1:6" x14ac:dyDescent="0.25">
      <c r="A74">
        <f t="shared" si="10"/>
        <v>72</v>
      </c>
      <c r="B74">
        <f t="shared" si="7"/>
        <v>39.387579649982108</v>
      </c>
      <c r="C74">
        <f t="shared" si="9"/>
        <v>0.81073111981278956</v>
      </c>
      <c r="D74">
        <f t="shared" ref="D74:D137" si="11" xml:space="preserve"> C74 * 6 * $G$2 / 1000</f>
        <v>35.266803711856348</v>
      </c>
      <c r="F74">
        <f t="shared" si="8"/>
        <v>1.2566370614359172</v>
      </c>
    </row>
    <row r="75" spans="1:6" x14ac:dyDescent="0.25">
      <c r="A75">
        <f t="shared" si="10"/>
        <v>73</v>
      </c>
      <c r="B75">
        <f t="shared" si="7"/>
        <v>40.197357507583803</v>
      </c>
      <c r="C75">
        <f t="shared" si="9"/>
        <v>0.80864727598718744</v>
      </c>
      <c r="D75">
        <f t="shared" si="11"/>
        <v>35.176156505442655</v>
      </c>
      <c r="F75">
        <f t="shared" si="8"/>
        <v>1.2740903539558606</v>
      </c>
    </row>
    <row r="76" spans="1:6" x14ac:dyDescent="0.25">
      <c r="A76">
        <f t="shared" si="10"/>
        <v>74</v>
      </c>
      <c r="B76">
        <f t="shared" si="7"/>
        <v>41.004874201956483</v>
      </c>
      <c r="C76">
        <f t="shared" si="9"/>
        <v>0.80621186139462253</v>
      </c>
      <c r="D76">
        <f t="shared" si="11"/>
        <v>35.070215970666084</v>
      </c>
      <c r="F76">
        <f t="shared" si="8"/>
        <v>1.2915436464758039</v>
      </c>
    </row>
    <row r="77" spans="1:6" x14ac:dyDescent="0.25">
      <c r="A77">
        <f t="shared" si="10"/>
        <v>75</v>
      </c>
      <c r="B77">
        <f t="shared" si="7"/>
        <v>41.809781230373048</v>
      </c>
      <c r="C77">
        <f t="shared" si="9"/>
        <v>0.80343112764914437</v>
      </c>
      <c r="D77">
        <f t="shared" si="11"/>
        <v>34.949254052737778</v>
      </c>
      <c r="F77">
        <f t="shared" si="8"/>
        <v>1.3089969389957472</v>
      </c>
    </row>
    <row r="78" spans="1:6" x14ac:dyDescent="0.25">
      <c r="A78">
        <f t="shared" si="10"/>
        <v>76</v>
      </c>
      <c r="B78">
        <f t="shared" si="7"/>
        <v>42.611736457254771</v>
      </c>
      <c r="C78">
        <f t="shared" si="9"/>
        <v>0.80031155306924973</v>
      </c>
      <c r="D78">
        <f t="shared" si="11"/>
        <v>34.813552558512363</v>
      </c>
      <c r="F78">
        <f t="shared" si="8"/>
        <v>1.3264502315156905</v>
      </c>
    </row>
    <row r="79" spans="1:6" x14ac:dyDescent="0.25">
      <c r="A79">
        <f t="shared" si="10"/>
        <v>77</v>
      </c>
      <c r="B79">
        <f t="shared" si="7"/>
        <v>43.410404336511547</v>
      </c>
      <c r="C79">
        <f t="shared" si="9"/>
        <v>0.79685983384362657</v>
      </c>
      <c r="D79">
        <f t="shared" si="11"/>
        <v>34.663402772197756</v>
      </c>
      <c r="F79">
        <f t="shared" si="8"/>
        <v>1.3439035240356338</v>
      </c>
    </row>
    <row r="80" spans="1:6" x14ac:dyDescent="0.25">
      <c r="A80">
        <f t="shared" si="10"/>
        <v>78</v>
      </c>
      <c r="B80">
        <f t="shared" si="7"/>
        <v>44.205456124942025</v>
      </c>
      <c r="C80">
        <f t="shared" si="9"/>
        <v>0.79308287499092955</v>
      </c>
      <c r="D80">
        <f t="shared" si="11"/>
        <v>34.499105062105436</v>
      </c>
      <c r="F80">
        <f t="shared" si="8"/>
        <v>1.3613568165555769</v>
      </c>
    </row>
    <row r="81" spans="1:6" x14ac:dyDescent="0.25">
      <c r="A81">
        <f t="shared" si="10"/>
        <v>79</v>
      </c>
      <c r="B81">
        <f t="shared" si="7"/>
        <v>44.996570086493406</v>
      </c>
      <c r="C81">
        <f t="shared" si="9"/>
        <v>0.78898778112473522</v>
      </c>
      <c r="D81">
        <f t="shared" si="11"/>
        <v>34.320968478925984</v>
      </c>
      <c r="F81">
        <f t="shared" si="8"/>
        <v>1.3788101090755203</v>
      </c>
    </row>
    <row r="82" spans="1:6" x14ac:dyDescent="0.25">
      <c r="A82">
        <f t="shared" si="10"/>
        <v>80</v>
      </c>
      <c r="B82">
        <f t="shared" si="7"/>
        <v>45.783431687191495</v>
      </c>
      <c r="C82">
        <f t="shared" si="9"/>
        <v>0.78458184703522349</v>
      </c>
      <c r="D82">
        <f t="shared" si="11"/>
        <v>34.129310346032227</v>
      </c>
      <c r="F82">
        <f t="shared" si="8"/>
        <v>1.3962634015954636</v>
      </c>
    </row>
    <row r="83" spans="1:6" x14ac:dyDescent="0.25">
      <c r="A83">
        <f t="shared" si="10"/>
        <v>81</v>
      </c>
      <c r="B83">
        <f t="shared" si="7"/>
        <v>46.565733780563853</v>
      </c>
      <c r="C83">
        <f t="shared" si="9"/>
        <v>0.77987254809932338</v>
      </c>
      <c r="D83">
        <f t="shared" si="11"/>
        <v>33.924455842320569</v>
      </c>
      <c r="F83">
        <f t="shared" si="8"/>
        <v>1.4137166941154069</v>
      </c>
    </row>
    <row r="84" spans="1:6" x14ac:dyDescent="0.25">
      <c r="A84">
        <f t="shared" si="10"/>
        <v>82</v>
      </c>
      <c r="B84">
        <f t="shared" si="7"/>
        <v>47.343176783390142</v>
      </c>
      <c r="C84">
        <f t="shared" si="9"/>
        <v>0.77486753053116786</v>
      </c>
      <c r="D84">
        <f t="shared" si="11"/>
        <v>33.706737578105802</v>
      </c>
      <c r="F84">
        <f t="shared" si="8"/>
        <v>1.4311699866353502</v>
      </c>
    </row>
    <row r="85" spans="1:6" x14ac:dyDescent="0.25">
      <c r="A85">
        <f t="shared" si="10"/>
        <v>83</v>
      </c>
      <c r="B85">
        <f t="shared" si="7"/>
        <v>48.115468841626189</v>
      </c>
      <c r="C85">
        <f t="shared" si="9"/>
        <v>0.76957460148497248</v>
      </c>
      <c r="D85">
        <f t="shared" si="11"/>
        <v>33.476495164596301</v>
      </c>
      <c r="F85">
        <f t="shared" si="8"/>
        <v>1.4486232791552935</v>
      </c>
    </row>
    <row r="86" spans="1:6" x14ac:dyDescent="0.25">
      <c r="A86">
        <f t="shared" si="10"/>
        <v>84</v>
      </c>
      <c r="B86">
        <f t="shared" si="7"/>
        <v>48.882325986360087</v>
      </c>
      <c r="C86">
        <f t="shared" si="9"/>
        <v>0.76400171902252723</v>
      </c>
      <c r="D86">
        <f t="shared" si="11"/>
        <v>33.234074777479933</v>
      </c>
      <c r="F86">
        <f t="shared" si="8"/>
        <v>1.4660765716752369</v>
      </c>
    </row>
    <row r="87" spans="1:6" x14ac:dyDescent="0.25">
      <c r="A87">
        <f t="shared" si="10"/>
        <v>85</v>
      </c>
      <c r="B87">
        <f t="shared" si="7"/>
        <v>49.643472279671244</v>
      </c>
      <c r="C87">
        <f t="shared" si="9"/>
        <v>0.75815698195775028</v>
      </c>
      <c r="D87">
        <f t="shared" si="11"/>
        <v>32.979828715162135</v>
      </c>
      <c r="F87">
        <f t="shared" si="8"/>
        <v>1.4835298641951802</v>
      </c>
    </row>
    <row r="88" spans="1:6" x14ac:dyDescent="0.25">
      <c r="A88">
        <f t="shared" si="10"/>
        <v>86</v>
      </c>
      <c r="B88">
        <f t="shared" si="7"/>
        <v>50.398639950275587</v>
      </c>
      <c r="C88">
        <f t="shared" si="9"/>
        <v>0.75204861959076297</v>
      </c>
      <c r="D88">
        <f t="shared" si="11"/>
        <v>32.714114952198187</v>
      </c>
      <c r="F88">
        <f t="shared" si="8"/>
        <v>1.5009831567151235</v>
      </c>
    </row>
    <row r="89" spans="1:6" x14ac:dyDescent="0.25">
      <c r="A89">
        <f t="shared" si="10"/>
        <v>87</v>
      </c>
      <c r="B89">
        <f t="shared" si="7"/>
        <v>51.147569518852769</v>
      </c>
      <c r="C89">
        <f t="shared" si="9"/>
        <v>0.74568498134413019</v>
      </c>
      <c r="D89">
        <f t="shared" si="11"/>
        <v>32.437296688469658</v>
      </c>
      <c r="F89">
        <f t="shared" si="8"/>
        <v>1.5184364492350666</v>
      </c>
    </row>
    <row r="90" spans="1:6" x14ac:dyDescent="0.25">
      <c r="A90">
        <f t="shared" si="10"/>
        <v>88</v>
      </c>
      <c r="B90">
        <f t="shared" si="7"/>
        <v>51.890009912963848</v>
      </c>
      <c r="C90">
        <f t="shared" si="9"/>
        <v>0.73907452631397419</v>
      </c>
      <c r="D90">
        <f t="shared" si="11"/>
        <v>32.149741894657879</v>
      </c>
      <c r="F90">
        <f t="shared" si="8"/>
        <v>1.5358897417550099</v>
      </c>
    </row>
    <row r="91" spans="1:6" x14ac:dyDescent="0.25">
      <c r="A91">
        <f t="shared" si="10"/>
        <v>89</v>
      </c>
      <c r="B91">
        <f t="shared" si="7"/>
        <v>52.625718571480718</v>
      </c>
      <c r="C91">
        <f t="shared" si="9"/>
        <v>0.73222581274884035</v>
      </c>
      <c r="D91">
        <f t="shared" si="11"/>
        <v>31.851822854574554</v>
      </c>
      <c r="F91">
        <f t="shared" si="8"/>
        <v>1.5533430342749532</v>
      </c>
    </row>
    <row r="92" spans="1:6" x14ac:dyDescent="0.25">
      <c r="A92">
        <f t="shared" si="10"/>
        <v>90</v>
      </c>
      <c r="B92">
        <f t="shared" si="7"/>
        <v>53.354461538461528</v>
      </c>
      <c r="C92">
        <f t="shared" si="9"/>
        <v>0.72514748746912971</v>
      </c>
      <c r="D92">
        <f t="shared" si="11"/>
        <v>31.543915704907143</v>
      </c>
      <c r="F92">
        <f t="shared" si="8"/>
        <v>1.5707963267948966</v>
      </c>
    </row>
    <row r="93" spans="1:6" x14ac:dyDescent="0.25">
      <c r="A93">
        <f t="shared" si="10"/>
        <v>91</v>
      </c>
      <c r="B93">
        <f t="shared" si="7"/>
        <v>54.076013546418977</v>
      </c>
      <c r="C93">
        <f t="shared" si="9"/>
        <v>0.71784827524007611</v>
      </c>
      <c r="D93">
        <f t="shared" si="11"/>
        <v>31.226399972943309</v>
      </c>
      <c r="F93">
        <f t="shared" si="8"/>
        <v>1.5882496193148399</v>
      </c>
    </row>
    <row r="94" spans="1:6" x14ac:dyDescent="0.25">
      <c r="A94">
        <f t="shared" si="10"/>
        <v>92</v>
      </c>
      <c r="B94">
        <f t="shared" si="7"/>
        <v>54.790158088941681</v>
      </c>
      <c r="C94">
        <f t="shared" si="9"/>
        <v>0.71033696811121416</v>
      </c>
      <c r="D94">
        <f t="shared" si="11"/>
        <v>30.899658112837816</v>
      </c>
      <c r="F94">
        <f t="shared" si="8"/>
        <v>1.6057029118347832</v>
      </c>
    </row>
    <row r="95" spans="1:6" x14ac:dyDescent="0.25">
      <c r="A95">
        <f t="shared" si="10"/>
        <v>93</v>
      </c>
      <c r="B95">
        <f t="shared" si="7"/>
        <v>55.496687482641406</v>
      </c>
      <c r="C95">
        <f t="shared" si="9"/>
        <v>0.7026224147353588</v>
      </c>
      <c r="D95">
        <f t="shared" si="11"/>
        <v>30.564075040988108</v>
      </c>
      <c r="F95">
        <f t="shared" si="8"/>
        <v>1.6231562043547265</v>
      </c>
    </row>
    <row r="96" spans="1:6" x14ac:dyDescent="0.25">
      <c r="A96">
        <f t="shared" si="10"/>
        <v>94</v>
      </c>
      <c r="B96">
        <f t="shared" si="7"/>
        <v>56.195402918412398</v>
      </c>
      <c r="C96">
        <f t="shared" si="9"/>
        <v>0.69471350968011336</v>
      </c>
      <c r="D96">
        <f t="shared" si="11"/>
        <v>30.220037671084931</v>
      </c>
      <c r="F96">
        <f t="shared" si="8"/>
        <v>1.6406094968746698</v>
      </c>
    </row>
    <row r="97" spans="1:6" x14ac:dyDescent="0.25">
      <c r="A97">
        <f t="shared" si="10"/>
        <v>95</v>
      </c>
      <c r="B97">
        <f t="shared" si="7"/>
        <v>56.886114502001632</v>
      </c>
      <c r="C97">
        <f t="shared" si="9"/>
        <v>0.68661918274484535</v>
      </c>
      <c r="D97">
        <f t="shared" si="11"/>
        <v>29.867934449400771</v>
      </c>
      <c r="F97">
        <f t="shared" si="8"/>
        <v>1.6580627893946132</v>
      </c>
    </row>
    <row r="98" spans="1:6" x14ac:dyDescent="0.25">
      <c r="A98">
        <f t="shared" si="10"/>
        <v>96</v>
      </c>
      <c r="B98">
        <f t="shared" si="7"/>
        <v>57.568641283902089</v>
      </c>
      <c r="C98">
        <f t="shared" si="9"/>
        <v>0.67834838829615407</v>
      </c>
      <c r="D98">
        <f t="shared" si="11"/>
        <v>29.508154890882704</v>
      </c>
      <c r="F98">
        <f t="shared" si="8"/>
        <v>1.6755160819145565</v>
      </c>
    </row>
    <row r="99" spans="1:6" x14ac:dyDescent="0.25">
      <c r="A99">
        <f t="shared" si="10"/>
        <v>97</v>
      </c>
      <c r="B99">
        <f t="shared" si="7"/>
        <v>58.24281127859394</v>
      </c>
      <c r="C99">
        <f t="shared" si="9"/>
        <v>0.66991009463474427</v>
      </c>
      <c r="D99">
        <f t="shared" si="11"/>
        <v>29.141089116611376</v>
      </c>
      <c r="F99">
        <f t="shared" si="8"/>
        <v>1.6929693744344996</v>
      </c>
    </row>
    <row r="100" spans="1:6" x14ac:dyDescent="0.25">
      <c r="A100">
        <f t="shared" si="10"/>
        <v>98</v>
      </c>
      <c r="B100">
        <f t="shared" si="7"/>
        <v>58.908461473171577</v>
      </c>
      <c r="C100">
        <f t="shared" si="9"/>
        <v>0.66131327340654522</v>
      </c>
      <c r="D100">
        <f t="shared" si="11"/>
        <v>28.767127393184719</v>
      </c>
      <c r="F100">
        <f t="shared" si="8"/>
        <v>1.7104226669544429</v>
      </c>
    </row>
    <row r="101" spans="1:6" x14ac:dyDescent="0.25">
      <c r="A101">
        <f t="shared" si="10"/>
        <v>99</v>
      </c>
      <c r="B101">
        <f t="shared" si="7"/>
        <v>59.565437825407031</v>
      </c>
      <c r="C101">
        <f t="shared" si="9"/>
        <v>0.65256688907091487</v>
      </c>
      <c r="D101">
        <f t="shared" si="11"/>
        <v>28.386659674584795</v>
      </c>
      <c r="F101">
        <f t="shared" si="8"/>
        <v>1.7278759594743862</v>
      </c>
    </row>
    <row r="102" spans="1:6" x14ac:dyDescent="0.25">
      <c r="A102">
        <f t="shared" si="10"/>
        <v>100</v>
      </c>
      <c r="B102">
        <f t="shared" si="7"/>
        <v>60.213595251313407</v>
      </c>
      <c r="C102">
        <f t="shared" si="9"/>
        <v>0.64367988843862634</v>
      </c>
      <c r="D102">
        <f t="shared" si="11"/>
        <v>28.000075147080246</v>
      </c>
      <c r="F102">
        <f t="shared" si="8"/>
        <v>1.7453292519943295</v>
      </c>
    </row>
    <row r="103" spans="1:6" x14ac:dyDescent="0.25">
      <c r="A103">
        <f t="shared" si="10"/>
        <v>101</v>
      </c>
      <c r="B103">
        <f t="shared" si="7"/>
        <v>60.852797602284284</v>
      </c>
      <c r="C103">
        <f t="shared" si="9"/>
        <v>0.63466119029220991</v>
      </c>
      <c r="D103">
        <f t="shared" si="11"/>
        <v>27.607761777711129</v>
      </c>
      <c r="F103">
        <f t="shared" si="8"/>
        <v>1.7627825445142729</v>
      </c>
    </row>
    <row r="104" spans="1:6" x14ac:dyDescent="0.25">
      <c r="A104">
        <f t="shared" si="10"/>
        <v>102</v>
      </c>
      <c r="B104">
        <f t="shared" si="7"/>
        <v>61.482917631897827</v>
      </c>
      <c r="C104">
        <f t="shared" si="9"/>
        <v>0.62551967510121997</v>
      </c>
      <c r="D104">
        <f t="shared" si="11"/>
        <v>27.210105866903067</v>
      </c>
      <c r="F104">
        <f t="shared" si="8"/>
        <v>1.7802358370342162</v>
      </c>
    </row>
    <row r="105" spans="1:6" x14ac:dyDescent="0.25">
      <c r="A105">
        <f t="shared" si="10"/>
        <v>103</v>
      </c>
      <c r="B105">
        <f t="shared" si="7"/>
        <v>62.103836952486724</v>
      </c>
      <c r="C105">
        <f t="shared" si="9"/>
        <v>0.616264174844666</v>
      </c>
      <c r="D105">
        <f t="shared" si="11"/>
        <v>26.807491605742971</v>
      </c>
      <c r="F105">
        <f t="shared" si="8"/>
        <v>1.7976891295541595</v>
      </c>
    </row>
    <row r="106" spans="1:6" x14ac:dyDescent="0.25">
      <c r="A106">
        <f t="shared" si="10"/>
        <v>104</v>
      </c>
      <c r="B106">
        <f t="shared" si="7"/>
        <v>62.715445981587159</v>
      </c>
      <c r="C106">
        <f t="shared" si="9"/>
        <v>0.60690346295289643</v>
      </c>
      <c r="D106">
        <f t="shared" si="11"/>
        <v>26.400300638450993</v>
      </c>
      <c r="F106">
        <f t="shared" si="8"/>
        <v>1.8151424220741028</v>
      </c>
    </row>
    <row r="107" spans="1:6" x14ac:dyDescent="0.25">
      <c r="A107">
        <f t="shared" si="10"/>
        <v>105</v>
      </c>
      <c r="B107">
        <f t="shared" si="7"/>
        <v>63.317643878392516</v>
      </c>
      <c r="C107">
        <f t="shared" si="9"/>
        <v>0.59744624438097205</v>
      </c>
      <c r="D107">
        <f t="shared" si="11"/>
        <v>25.988911630572286</v>
      </c>
      <c r="F107">
        <f t="shared" si="8"/>
        <v>1.8325957145940461</v>
      </c>
    </row>
    <row r="108" spans="1:6" x14ac:dyDescent="0.25">
      <c r="A108">
        <f t="shared" si="10"/>
        <v>106</v>
      </c>
      <c r="B108">
        <f t="shared" si="7"/>
        <v>63.910338470349103</v>
      </c>
      <c r="C108">
        <f t="shared" si="9"/>
        <v>0.5879011458253558</v>
      </c>
      <c r="D108">
        <f t="shared" si="11"/>
        <v>25.573699843402977</v>
      </c>
      <c r="F108">
        <f t="shared" si="8"/>
        <v>1.8500490071139892</v>
      </c>
    </row>
    <row r="109" spans="1:6" x14ac:dyDescent="0.25">
      <c r="A109">
        <f t="shared" si="10"/>
        <v>107</v>
      </c>
      <c r="B109">
        <f t="shared" si="7"/>
        <v>64.493446170043228</v>
      </c>
      <c r="C109">
        <f t="shared" si="9"/>
        <v>0.57827670609557202</v>
      </c>
      <c r="D109">
        <f t="shared" si="11"/>
        <v>25.155036715157383</v>
      </c>
      <c r="F109">
        <f t="shared" si="8"/>
        <v>1.8675022996339325</v>
      </c>
    </row>
    <row r="110" spans="1:6" x14ac:dyDescent="0.25">
      <c r="A110">
        <f t="shared" si="10"/>
        <v>108</v>
      </c>
      <c r="B110">
        <f t="shared" si="7"/>
        <v>65.066891882540247</v>
      </c>
      <c r="C110">
        <f t="shared" si="9"/>
        <v>0.56858136665236003</v>
      </c>
      <c r="D110">
        <f t="shared" si="11"/>
        <v>24.733289449377661</v>
      </c>
      <c r="F110">
        <f t="shared" si="8"/>
        <v>1.8849555921538759</v>
      </c>
    </row>
    <row r="111" spans="1:6" x14ac:dyDescent="0.25">
      <c r="A111">
        <f t="shared" si="10"/>
        <v>109</v>
      </c>
      <c r="B111">
        <f t="shared" si="7"/>
        <v>65.630608903347948</v>
      </c>
      <c r="C111">
        <f t="shared" si="9"/>
        <v>0.55882346232356639</v>
      </c>
      <c r="D111">
        <f t="shared" si="11"/>
        <v>24.308820611075138</v>
      </c>
      <c r="F111">
        <f t="shared" si="8"/>
        <v>1.9024088846738192</v>
      </c>
    </row>
    <row r="112" spans="1:6" x14ac:dyDescent="0.25">
      <c r="A112">
        <f t="shared" si="10"/>
        <v>110</v>
      </c>
      <c r="B112">
        <f t="shared" si="7"/>
        <v>66.18453880718738</v>
      </c>
      <c r="C112">
        <f t="shared" si="9"/>
        <v>0.54901121220867566</v>
      </c>
      <c r="D112">
        <f t="shared" si="11"/>
        <v>23.881987731077391</v>
      </c>
      <c r="F112">
        <f t="shared" si="8"/>
        <v>1.9198621771937625</v>
      </c>
    </row>
    <row r="113" spans="1:6" x14ac:dyDescent="0.25">
      <c r="A113">
        <f t="shared" si="10"/>
        <v>111</v>
      </c>
      <c r="B113">
        <f t="shared" si="7"/>
        <v>66.728631327765299</v>
      </c>
      <c r="C113">
        <f t="shared" si="9"/>
        <v>0.53915271078281535</v>
      </c>
      <c r="D113">
        <f t="shared" si="11"/>
        <v>23.453142919052468</v>
      </c>
      <c r="F113">
        <f t="shared" si="8"/>
        <v>1.9373154697137058</v>
      </c>
    </row>
    <row r="114" spans="1:6" x14ac:dyDescent="0.25">
      <c r="A114">
        <f t="shared" si="10"/>
        <v>112</v>
      </c>
      <c r="B114">
        <f t="shared" si="7"/>
        <v>67.262844228753011</v>
      </c>
      <c r="C114">
        <f t="shared" si="9"/>
        <v>0.52925591921079729</v>
      </c>
      <c r="D114">
        <f t="shared" si="11"/>
        <v>23.022632485669682</v>
      </c>
      <c r="F114">
        <f t="shared" si="8"/>
        <v>1.9547687622336491</v>
      </c>
    </row>
    <row r="115" spans="1:6" x14ac:dyDescent="0.25">
      <c r="A115">
        <f t="shared" si="10"/>
        <v>113</v>
      </c>
      <c r="B115">
        <f t="shared" si="7"/>
        <v>67.787143166186894</v>
      </c>
      <c r="C115">
        <f t="shared" si="9"/>
        <v>0.51932865688127094</v>
      </c>
      <c r="D115">
        <f t="shared" si="11"/>
        <v>22.590796574335286</v>
      </c>
      <c r="F115">
        <f t="shared" si="8"/>
        <v>1.9722220547535925</v>
      </c>
    </row>
    <row r="116" spans="1:6" x14ac:dyDescent="0.25">
      <c r="A116">
        <f t="shared" si="10"/>
        <v>114</v>
      </c>
      <c r="B116">
        <f t="shared" si="7"/>
        <v>68.301501542515553</v>
      </c>
      <c r="C116">
        <f t="shared" si="9"/>
        <v>0.50937859317105705</v>
      </c>
      <c r="D116">
        <f t="shared" si="11"/>
        <v>22.157968802940982</v>
      </c>
      <c r="F116">
        <f t="shared" si="8"/>
        <v>1.9896753472735358</v>
      </c>
    </row>
    <row r="117" spans="1:6" x14ac:dyDescent="0.25">
      <c r="A117">
        <f t="shared" si="10"/>
        <v>115</v>
      </c>
      <c r="B117">
        <f t="shared" si="7"/>
        <v>68.805900352529008</v>
      </c>
      <c r="C117">
        <f t="shared" si="9"/>
        <v>0.49941323944924676</v>
      </c>
      <c r="D117">
        <f t="shared" si="11"/>
        <v>21.724475916042234</v>
      </c>
      <c r="F117">
        <f t="shared" si="8"/>
        <v>2.0071286397934789</v>
      </c>
    </row>
    <row r="118" spans="1:6" x14ac:dyDescent="0.25">
      <c r="A118">
        <f t="shared" si="10"/>
        <v>116</v>
      </c>
      <c r="B118">
        <f t="shared" si="7"/>
        <v>69.300328021414046</v>
      </c>
      <c r="C118">
        <f t="shared" si="9"/>
        <v>0.48943994133031765</v>
      </c>
      <c r="D118">
        <f t="shared" si="11"/>
        <v>21.290637447868818</v>
      </c>
      <c r="F118">
        <f t="shared" si="8"/>
        <v>2.0245819323134224</v>
      </c>
    </row>
    <row r="119" spans="1:6" x14ac:dyDescent="0.25">
      <c r="A119">
        <f t="shared" si="10"/>
        <v>117</v>
      </c>
      <c r="B119">
        <f t="shared" si="7"/>
        <v>69.784780235189643</v>
      </c>
      <c r="C119">
        <f t="shared" si="9"/>
        <v>0.47946587118551065</v>
      </c>
      <c r="D119">
        <f t="shared" si="11"/>
        <v>20.856765396569713</v>
      </c>
      <c r="F119">
        <f t="shared" si="8"/>
        <v>2.0420352248333655</v>
      </c>
    </row>
    <row r="120" spans="1:6" x14ac:dyDescent="0.25">
      <c r="A120">
        <f t="shared" si="10"/>
        <v>118</v>
      </c>
      <c r="B120">
        <f t="shared" si="7"/>
        <v>70.259259763785067</v>
      </c>
      <c r="C120">
        <f t="shared" si="9"/>
        <v>0.46949802092088788</v>
      </c>
      <c r="D120">
        <f t="shared" si="11"/>
        <v>20.423163910058623</v>
      </c>
      <c r="F120">
        <f t="shared" si="8"/>
        <v>2.0594885173533091</v>
      </c>
    </row>
    <row r="121" spans="1:6" x14ac:dyDescent="0.25">
      <c r="A121">
        <f t="shared" si="10"/>
        <v>119</v>
      </c>
      <c r="B121">
        <f t="shared" si="7"/>
        <v>70.723776277031419</v>
      </c>
      <c r="C121">
        <f t="shared" si="9"/>
        <v>0.45954319503054109</v>
      </c>
      <c r="D121">
        <f t="shared" si="11"/>
        <v>19.990128983828537</v>
      </c>
      <c r="F121">
        <f t="shared" si="8"/>
        <v>2.0769418098732522</v>
      </c>
    </row>
    <row r="122" spans="1:6" x14ac:dyDescent="0.25">
      <c r="A122">
        <f t="shared" si="10"/>
        <v>120</v>
      </c>
      <c r="B122">
        <f t="shared" si="7"/>
        <v>71.178346153846149</v>
      </c>
      <c r="C122">
        <f t="shared" si="9"/>
        <v>0.44960800393292288</v>
      </c>
      <c r="D122">
        <f t="shared" si="11"/>
        <v>19.557948171082145</v>
      </c>
      <c r="F122">
        <f t="shared" si="8"/>
        <v>2.0943951023931953</v>
      </c>
    </row>
    <row r="123" spans="1:6" x14ac:dyDescent="0.25">
      <c r="A123">
        <f t="shared" si="10"/>
        <v>121</v>
      </c>
      <c r="B123">
        <f t="shared" si="7"/>
        <v>71.622992284897265</v>
      </c>
      <c r="C123">
        <f t="shared" si="9"/>
        <v>0.4396988575978682</v>
      </c>
      <c r="D123">
        <f t="shared" si="11"/>
        <v>19.126900305507267</v>
      </c>
      <c r="F123">
        <f t="shared" si="8"/>
        <v>2.1118483949131388</v>
      </c>
    </row>
    <row r="124" spans="1:6" x14ac:dyDescent="0.25">
      <c r="A124">
        <f t="shared" si="10"/>
        <v>122</v>
      </c>
      <c r="B124">
        <f t="shared" si="7"/>
        <v>72.057743869041886</v>
      </c>
      <c r="C124">
        <f t="shared" si="9"/>
        <v>0.42982195947174517</v>
      </c>
      <c r="D124">
        <f t="shared" si="11"/>
        <v>18.697255237020915</v>
      </c>
      <c r="F124">
        <f t="shared" si="8"/>
        <v>2.1293016874330819</v>
      </c>
    </row>
    <row r="125" spans="1:6" x14ac:dyDescent="0.25">
      <c r="A125">
        <f t="shared" si="10"/>
        <v>123</v>
      </c>
      <c r="B125">
        <f t="shared" si="7"/>
        <v>72.482636203840755</v>
      </c>
      <c r="C125">
        <f t="shared" si="9"/>
        <v>0.41998330070725842</v>
      </c>
      <c r="D125">
        <f t="shared" si="11"/>
        <v>18.269273580765741</v>
      </c>
      <c r="F125">
        <f t="shared" si="8"/>
        <v>2.1467549799530254</v>
      </c>
    </row>
    <row r="126" spans="1:6" x14ac:dyDescent="0.25">
      <c r="A126">
        <f t="shared" si="10"/>
        <v>124</v>
      </c>
      <c r="B126">
        <f t="shared" si="7"/>
        <v>72.897710470456403</v>
      </c>
      <c r="C126">
        <f t="shared" si="9"/>
        <v>0.41018865470472576</v>
      </c>
      <c r="D126">
        <f t="shared" si="11"/>
        <v>17.843206479655571</v>
      </c>
      <c r="F126">
        <f t="shared" si="8"/>
        <v>2.1642082724729685</v>
      </c>
    </row>
    <row r="127" spans="1:6" x14ac:dyDescent="0.25">
      <c r="A127">
        <f t="shared" si="10"/>
        <v>125</v>
      </c>
      <c r="B127">
        <f t="shared" si="7"/>
        <v>73.303013513250207</v>
      </c>
      <c r="C127">
        <f t="shared" si="9"/>
        <v>0.40044357197081837</v>
      </c>
      <c r="D127">
        <f t="shared" si="11"/>
        <v>17.419295380730599</v>
      </c>
      <c r="F127">
        <f t="shared" si="8"/>
        <v>2.1816615649929121</v>
      </c>
    </row>
    <row r="128" spans="1:6" x14ac:dyDescent="0.25">
      <c r="A128">
        <f t="shared" si="10"/>
        <v>126</v>
      </c>
      <c r="B128">
        <f t="shared" si="7"/>
        <v>73.698597614398039</v>
      </c>
      <c r="C128">
        <f t="shared" si="9"/>
        <v>0.39075337530034204</v>
      </c>
      <c r="D128">
        <f t="shared" si="11"/>
        <v>16.997771825564879</v>
      </c>
      <c r="F128">
        <f t="shared" si="8"/>
        <v>2.1991148575128552</v>
      </c>
    </row>
    <row r="129" spans="1:6" x14ac:dyDescent="0.25">
      <c r="A129">
        <f t="shared" si="10"/>
        <v>127</v>
      </c>
      <c r="B129">
        <f t="shared" si="7"/>
        <v>74.084520263850891</v>
      </c>
      <c r="C129">
        <f t="shared" si="9"/>
        <v>0.38112315528641005</v>
      </c>
      <c r="D129">
        <f t="shared" si="11"/>
        <v>16.578857254958837</v>
      </c>
      <c r="F129">
        <f t="shared" si="8"/>
        <v>2.2165681500327987</v>
      </c>
    </row>
    <row r="130" spans="1:6" x14ac:dyDescent="0.25">
      <c r="A130">
        <f t="shared" si="10"/>
        <v>128</v>
      </c>
      <c r="B130">
        <f t="shared" ref="B130:B193" si="12" xml:space="preserve"> $O$1*(1-COS(RADIANS(A130))) + ($O$1*$O$1 / (2*$O$2)) * (1 - COS(RADIANS(2*A130)))</f>
        <v>74.46084392497086</v>
      </c>
      <c r="C130">
        <f t="shared" si="9"/>
        <v>0.3715577661639955</v>
      </c>
      <c r="D130">
        <f t="shared" si="11"/>
        <v>16.162762828133804</v>
      </c>
      <c r="F130">
        <f t="shared" ref="F130:F193" si="13">RADIANS((A130))</f>
        <v>2.2340214425527418</v>
      </c>
    </row>
    <row r="131" spans="1:6" x14ac:dyDescent="0.25">
      <c r="A131">
        <f t="shared" si="10"/>
        <v>129</v>
      </c>
      <c r="B131">
        <f t="shared" si="12"/>
        <v>74.827635796178882</v>
      </c>
      <c r="C131">
        <f t="shared" si="9"/>
        <v>0.36206182199110515</v>
      </c>
      <c r="D131">
        <f t="shared" si="11"/>
        <v>15.749689256613074</v>
      </c>
      <c r="F131">
        <f t="shared" si="13"/>
        <v>2.2514747350726849</v>
      </c>
    </row>
    <row r="132" spans="1:6" x14ac:dyDescent="0.25">
      <c r="A132">
        <f t="shared" si="10"/>
        <v>130</v>
      </c>
      <c r="B132">
        <f t="shared" si="12"/>
        <v>75.18496756895307</v>
      </c>
      <c r="C132">
        <f t="shared" ref="C132:C195" si="14">(B133-B131)/2</f>
        <v>0.3526396931716107</v>
      </c>
      <c r="D132">
        <f t="shared" si="11"/>
        <v>15.339826652965066</v>
      </c>
      <c r="F132">
        <f t="shared" si="13"/>
        <v>2.2689280275926285</v>
      </c>
    </row>
    <row r="133" spans="1:6" x14ac:dyDescent="0.25">
      <c r="A133">
        <f t="shared" ref="A133:A196" si="15">A132+1</f>
        <v>131</v>
      </c>
      <c r="B133">
        <f t="shared" si="12"/>
        <v>75.532915182522103</v>
      </c>
      <c r="C133">
        <f t="shared" si="14"/>
        <v>0.34329550332349612</v>
      </c>
      <c r="D133">
        <f t="shared" si="11"/>
        <v>14.933354394572081</v>
      </c>
      <c r="F133">
        <f t="shared" si="13"/>
        <v>2.2863813201125716</v>
      </c>
    </row>
    <row r="134" spans="1:6" x14ac:dyDescent="0.25">
      <c r="A134">
        <f t="shared" si="15"/>
        <v>132</v>
      </c>
      <c r="B134">
        <f t="shared" si="12"/>
        <v>75.871558575600062</v>
      </c>
      <c r="C134">
        <f t="shared" si="14"/>
        <v>0.33403312649554096</v>
      </c>
      <c r="D134">
        <f t="shared" si="11"/>
        <v>14.530441002556032</v>
      </c>
      <c r="F134">
        <f t="shared" si="13"/>
        <v>2.3038346126325151</v>
      </c>
    </row>
    <row r="135" spans="1:6" x14ac:dyDescent="0.25">
      <c r="A135">
        <f t="shared" si="15"/>
        <v>133</v>
      </c>
      <c r="B135">
        <f t="shared" si="12"/>
        <v>76.200981435513185</v>
      </c>
      <c r="C135">
        <f t="shared" si="14"/>
        <v>0.32485618473510414</v>
      </c>
      <c r="D135">
        <f t="shared" si="11"/>
        <v>14.13124403597703</v>
      </c>
      <c r="F135">
        <f t="shared" si="13"/>
        <v>2.3212879051524582</v>
      </c>
    </row>
    <row r="136" spans="1:6" x14ac:dyDescent="0.25">
      <c r="A136">
        <f t="shared" si="15"/>
        <v>134</v>
      </c>
      <c r="B136">
        <f t="shared" si="12"/>
        <v>76.52127094507027</v>
      </c>
      <c r="C136">
        <f t="shared" si="14"/>
        <v>0.31576804600931041</v>
      </c>
      <c r="D136">
        <f t="shared" si="11"/>
        <v>13.735910001405003</v>
      </c>
      <c r="F136">
        <f t="shared" si="13"/>
        <v>2.3387411976724017</v>
      </c>
    </row>
    <row r="137" spans="1:6" x14ac:dyDescent="0.25">
      <c r="A137">
        <f t="shared" si="15"/>
        <v>135</v>
      </c>
      <c r="B137">
        <f t="shared" si="12"/>
        <v>76.832517527531806</v>
      </c>
      <c r="C137">
        <f t="shared" si="14"/>
        <v>0.30677182248163604</v>
      </c>
      <c r="D137">
        <f t="shared" si="11"/>
        <v>13.344574277951168</v>
      </c>
      <c r="F137">
        <f t="shared" si="13"/>
        <v>2.3561944901923448</v>
      </c>
    </row>
    <row r="138" spans="1:6" x14ac:dyDescent="0.25">
      <c r="A138">
        <f t="shared" si="15"/>
        <v>136</v>
      </c>
      <c r="B138">
        <f t="shared" si="12"/>
        <v>77.134814590033542</v>
      </c>
      <c r="C138">
        <f t="shared" si="14"/>
        <v>0.29787036914493825</v>
      </c>
      <c r="D138">
        <f t="shared" ref="D138:D201" si="16" xml:space="preserve"> C138 * 6 * $G$2 / 1000</f>
        <v>12.957361057804814</v>
      </c>
      <c r="F138">
        <f t="shared" si="13"/>
        <v>2.3736477827122884</v>
      </c>
    </row>
    <row r="139" spans="1:6" x14ac:dyDescent="0.25">
      <c r="A139">
        <f t="shared" si="15"/>
        <v>137</v>
      </c>
      <c r="B139">
        <f t="shared" si="12"/>
        <v>77.428258265821682</v>
      </c>
      <c r="C139">
        <f t="shared" si="14"/>
        <v>0.28906628281210089</v>
      </c>
      <c r="D139">
        <f t="shared" si="16"/>
        <v>12.574383302326389</v>
      </c>
      <c r="F139">
        <f t="shared" si="13"/>
        <v>2.3911010752322315</v>
      </c>
    </row>
    <row r="140" spans="1:6" x14ac:dyDescent="0.25">
      <c r="A140">
        <f t="shared" si="15"/>
        <v>138</v>
      </c>
      <c r="B140">
        <f t="shared" si="12"/>
        <v>77.712947155657744</v>
      </c>
      <c r="C140">
        <f t="shared" si="14"/>
        <v>0.28036190146475093</v>
      </c>
      <c r="D140">
        <f t="shared" si="16"/>
        <v>12.195742713716665</v>
      </c>
      <c r="F140">
        <f t="shared" si="13"/>
        <v>2.4085543677521746</v>
      </c>
    </row>
    <row r="141" spans="1:6" x14ac:dyDescent="0.25">
      <c r="A141">
        <f t="shared" si="15"/>
        <v>139</v>
      </c>
      <c r="B141">
        <f t="shared" si="12"/>
        <v>77.988982068751184</v>
      </c>
      <c r="C141">
        <f t="shared" si="14"/>
        <v>0.27175930395997483</v>
      </c>
      <c r="D141">
        <f t="shared" si="16"/>
        <v>11.821529722258905</v>
      </c>
      <c r="F141">
        <f t="shared" si="13"/>
        <v>2.4260076602721181</v>
      </c>
    </row>
    <row r="142" spans="1:6" x14ac:dyDescent="0.25">
      <c r="A142">
        <f t="shared" si="15"/>
        <v>140</v>
      </c>
      <c r="B142">
        <f t="shared" si="12"/>
        <v>78.256465763577694</v>
      </c>
      <c r="C142">
        <f t="shared" si="14"/>
        <v>0.26326031009467243</v>
      </c>
      <c r="D142">
        <f t="shared" si="16"/>
        <v>11.451823489118251</v>
      </c>
      <c r="F142">
        <f t="shared" si="13"/>
        <v>2.4434609527920612</v>
      </c>
    </row>
    <row r="143" spans="1:6" x14ac:dyDescent="0.25">
      <c r="A143">
        <f t="shared" si="15"/>
        <v>141</v>
      </c>
      <c r="B143">
        <f t="shared" si="12"/>
        <v>78.515502688940529</v>
      </c>
      <c r="C143">
        <f t="shared" si="14"/>
        <v>0.25486648102668141</v>
      </c>
      <c r="D143">
        <f t="shared" si="16"/>
        <v>11.086691924660641</v>
      </c>
      <c r="F143">
        <f t="shared" si="13"/>
        <v>2.4609142453120048</v>
      </c>
    </row>
    <row r="144" spans="1:6" x14ac:dyDescent="0.25">
      <c r="A144">
        <f t="shared" si="15"/>
        <v>142</v>
      </c>
      <c r="B144">
        <f t="shared" si="12"/>
        <v>78.766198725631057</v>
      </c>
      <c r="C144">
        <f t="shared" si="14"/>
        <v>0.24657912005137206</v>
      </c>
      <c r="D144">
        <f t="shared" si="16"/>
        <v>10.726191722234685</v>
      </c>
      <c r="F144">
        <f t="shared" si="13"/>
        <v>2.4783675378319479</v>
      </c>
    </row>
    <row r="145" spans="1:6" x14ac:dyDescent="0.25">
      <c r="A145">
        <f t="shared" si="15"/>
        <v>143</v>
      </c>
      <c r="B145">
        <f t="shared" si="12"/>
        <v>79.008660929043273</v>
      </c>
      <c r="C145">
        <f t="shared" si="14"/>
        <v>0.23839927373187209</v>
      </c>
      <c r="D145">
        <f t="shared" si="16"/>
        <v>10.370368407336436</v>
      </c>
      <c r="F145">
        <f t="shared" si="13"/>
        <v>2.4958208303518914</v>
      </c>
    </row>
    <row r="146" spans="1:6" x14ac:dyDescent="0.25">
      <c r="A146">
        <f t="shared" si="15"/>
        <v>144</v>
      </c>
      <c r="B146">
        <f t="shared" si="12"/>
        <v>79.242997273094801</v>
      </c>
      <c r="C146">
        <f t="shared" si="14"/>
        <v>0.23032773338081114</v>
      </c>
      <c r="D146">
        <f t="shared" si="16"/>
        <v>10.019256402065285</v>
      </c>
      <c r="F146">
        <f t="shared" si="13"/>
        <v>2.5132741228718345</v>
      </c>
    </row>
    <row r="147" spans="1:6" x14ac:dyDescent="0.25">
      <c r="A147">
        <f t="shared" si="15"/>
        <v>145</v>
      </c>
      <c r="B147">
        <f t="shared" si="12"/>
        <v>79.469316395804896</v>
      </c>
      <c r="C147">
        <f t="shared" si="14"/>
        <v>0.22236503689091336</v>
      </c>
      <c r="D147">
        <f t="shared" si="16"/>
        <v>9.6728791047547311</v>
      </c>
      <c r="F147">
        <f t="shared" si="13"/>
        <v>2.530727415391778</v>
      </c>
    </row>
    <row r="148" spans="1:6" x14ac:dyDescent="0.25">
      <c r="A148">
        <f t="shared" si="15"/>
        <v>146</v>
      </c>
      <c r="B148">
        <f t="shared" si="12"/>
        <v>79.687727346876628</v>
      </c>
      <c r="C148">
        <f t="shared" si="14"/>
        <v>0.21451147091131162</v>
      </c>
      <c r="D148">
        <f t="shared" si="16"/>
        <v>9.3312489846420554</v>
      </c>
      <c r="F148">
        <f t="shared" si="13"/>
        <v>2.5481807079117211</v>
      </c>
    </row>
    <row r="149" spans="1:6" x14ac:dyDescent="0.25">
      <c r="A149">
        <f t="shared" si="15"/>
        <v>147</v>
      </c>
      <c r="B149">
        <f t="shared" si="12"/>
        <v>79.898339337627519</v>
      </c>
      <c r="C149">
        <f t="shared" si="14"/>
        <v>0.20676707336608047</v>
      </c>
      <c r="D149">
        <f t="shared" si="16"/>
        <v>8.9943676914245003</v>
      </c>
      <c r="F149">
        <f t="shared" si="13"/>
        <v>2.5656340004316642</v>
      </c>
    </row>
    <row r="150" spans="1:6" x14ac:dyDescent="0.25">
      <c r="A150">
        <f t="shared" si="15"/>
        <v>148</v>
      </c>
      <c r="B150">
        <f t="shared" si="12"/>
        <v>80.101261493608789</v>
      </c>
      <c r="C150">
        <f t="shared" si="14"/>
        <v>0.19913163631112951</v>
      </c>
      <c r="D150">
        <f t="shared" si="16"/>
        <v>8.6622261795341338</v>
      </c>
      <c r="F150">
        <f t="shared" si="13"/>
        <v>2.5830872929516078</v>
      </c>
    </row>
    <row r="151" spans="1:6" x14ac:dyDescent="0.25">
      <c r="A151">
        <f t="shared" si="15"/>
        <v>149</v>
      </c>
      <c r="B151">
        <f t="shared" si="12"/>
        <v>80.296602610249778</v>
      </c>
      <c r="C151">
        <f t="shared" si="14"/>
        <v>0.19160470912500926</v>
      </c>
      <c r="D151">
        <f t="shared" si="16"/>
        <v>8.334804846937903</v>
      </c>
      <c r="F151">
        <f t="shared" si="13"/>
        <v>2.6005405854715509</v>
      </c>
    </row>
    <row r="152" spans="1:6" x14ac:dyDescent="0.25">
      <c r="A152">
        <f t="shared" si="15"/>
        <v>150</v>
      </c>
      <c r="B152">
        <f t="shared" si="12"/>
        <v>80.484470911858807</v>
      </c>
      <c r="C152">
        <f t="shared" si="14"/>
        <v>0.18418560202876222</v>
      </c>
      <c r="D152">
        <f t="shared" si="16"/>
        <v>8.0120736882511565</v>
      </c>
      <c r="F152">
        <f t="shared" si="13"/>
        <v>2.6179938779914944</v>
      </c>
    </row>
    <row r="153" spans="1:6" x14ac:dyDescent="0.25">
      <c r="A153">
        <f t="shared" si="15"/>
        <v>151</v>
      </c>
      <c r="B153">
        <f t="shared" si="12"/>
        <v>80.664973814307302</v>
      </c>
      <c r="C153">
        <f t="shared" si="14"/>
        <v>0.17687338992991641</v>
      </c>
      <c r="D153">
        <f t="shared" si="16"/>
        <v>7.693992461951364</v>
      </c>
      <c r="F153">
        <f t="shared" si="13"/>
        <v>2.6354471705114375</v>
      </c>
    </row>
    <row r="154" spans="1:6" x14ac:dyDescent="0.25">
      <c r="A154">
        <f t="shared" si="15"/>
        <v>152</v>
      </c>
      <c r="B154">
        <f t="shared" si="12"/>
        <v>80.83821769171864</v>
      </c>
      <c r="C154">
        <f t="shared" si="14"/>
        <v>0.16966691658471689</v>
      </c>
      <c r="D154">
        <f t="shared" si="16"/>
        <v>7.3805108714351846</v>
      </c>
      <c r="F154">
        <f t="shared" si="13"/>
        <v>2.6529004630313811</v>
      </c>
    </row>
    <row r="155" spans="1:6" x14ac:dyDescent="0.25">
      <c r="A155">
        <f t="shared" si="15"/>
        <v>153</v>
      </c>
      <c r="B155">
        <f t="shared" si="12"/>
        <v>81.004307647476736</v>
      </c>
      <c r="C155">
        <f t="shared" si="14"/>
        <v>0.1625647990727046</v>
      </c>
      <c r="D155">
        <f t="shared" si="16"/>
        <v>7.0715687596626502</v>
      </c>
      <c r="F155">
        <f t="shared" si="13"/>
        <v>2.6703537555513241</v>
      </c>
    </row>
    <row r="156" spans="1:6" x14ac:dyDescent="0.25">
      <c r="A156">
        <f t="shared" si="15"/>
        <v>154</v>
      </c>
      <c r="B156">
        <f t="shared" si="12"/>
        <v>81.163347289864049</v>
      </c>
      <c r="C156">
        <f t="shared" si="14"/>
        <v>0.15556543257732613</v>
      </c>
      <c r="D156">
        <f t="shared" si="16"/>
        <v>6.7670963171136869</v>
      </c>
      <c r="F156">
        <f t="shared" si="13"/>
        <v>2.6878070480712677</v>
      </c>
    </row>
    <row r="157" spans="1:6" x14ac:dyDescent="0.25">
      <c r="A157">
        <f t="shared" si="15"/>
        <v>155</v>
      </c>
      <c r="B157">
        <f t="shared" si="12"/>
        <v>81.315438512631388</v>
      </c>
      <c r="C157">
        <f t="shared" si="14"/>
        <v>0.1486669954657458</v>
      </c>
      <c r="D157">
        <f t="shared" si="16"/>
        <v>6.4670143027599423</v>
      </c>
      <c r="F157">
        <f t="shared" si="13"/>
        <v>2.7052603405912108</v>
      </c>
    </row>
    <row r="158" spans="1:6" x14ac:dyDescent="0.25">
      <c r="A158">
        <f t="shared" si="15"/>
        <v>156</v>
      </c>
      <c r="B158">
        <f t="shared" si="12"/>
        <v>81.460681280795541</v>
      </c>
      <c r="C158">
        <f t="shared" si="14"/>
        <v>0.14186745466074058</v>
      </c>
      <c r="D158">
        <f t="shared" si="16"/>
        <v>6.1712342777422151</v>
      </c>
      <c r="F158">
        <f t="shared" si="13"/>
        <v>2.7227136331111539</v>
      </c>
    </row>
    <row r="159" spans="1:6" x14ac:dyDescent="0.25">
      <c r="A159">
        <f t="shared" si="15"/>
        <v>157</v>
      </c>
      <c r="B159">
        <f t="shared" si="12"/>
        <v>81.599173421952869</v>
      </c>
      <c r="C159">
        <f t="shared" si="14"/>
        <v>0.13516457129706794</v>
      </c>
      <c r="D159">
        <f t="shared" si="16"/>
        <v>5.8796588514224553</v>
      </c>
      <c r="F159">
        <f t="shared" si="13"/>
        <v>2.7401669256310974</v>
      </c>
    </row>
    <row r="160" spans="1:6" x14ac:dyDescent="0.25">
      <c r="A160">
        <f t="shared" si="15"/>
        <v>158</v>
      </c>
      <c r="B160">
        <f t="shared" si="12"/>
        <v>81.731010423389677</v>
      </c>
      <c r="C160">
        <f t="shared" si="14"/>
        <v>0.1285559066546611</v>
      </c>
      <c r="D160">
        <f t="shared" si="16"/>
        <v>5.5921819394777579</v>
      </c>
      <c r="F160">
        <f t="shared" si="13"/>
        <v>2.7576202181510405</v>
      </c>
    </row>
    <row r="161" spans="1:6" x14ac:dyDescent="0.25">
      <c r="A161">
        <f t="shared" si="15"/>
        <v>159</v>
      </c>
      <c r="B161">
        <f t="shared" si="12"/>
        <v>81.856285235262192</v>
      </c>
      <c r="C161">
        <f t="shared" si="14"/>
        <v>0.12203882836025315</v>
      </c>
      <c r="D161">
        <f t="shared" si="16"/>
        <v>5.308689033671012</v>
      </c>
      <c r="F161">
        <f t="shared" si="13"/>
        <v>2.7750735106709841</v>
      </c>
    </row>
    <row r="162" spans="1:6" x14ac:dyDescent="0.25">
      <c r="A162">
        <f t="shared" si="15"/>
        <v>160</v>
      </c>
      <c r="B162">
        <f t="shared" si="12"/>
        <v>81.975088080110183</v>
      </c>
      <c r="C162">
        <f t="shared" si="14"/>
        <v>0.11561051684893897</v>
      </c>
      <c r="D162">
        <f t="shared" si="16"/>
        <v>5.0290574829288452</v>
      </c>
      <c r="F162">
        <f t="shared" si="13"/>
        <v>2.7925268031909272</v>
      </c>
    </row>
    <row r="163" spans="1:6" x14ac:dyDescent="0.25">
      <c r="A163">
        <f t="shared" si="15"/>
        <v>161</v>
      </c>
      <c r="B163">
        <f t="shared" si="12"/>
        <v>82.08750626896007</v>
      </c>
      <c r="C163">
        <f t="shared" si="14"/>
        <v>0.10926797207690697</v>
      </c>
      <c r="D163">
        <f t="shared" si="16"/>
        <v>4.7531567853454533</v>
      </c>
      <c r="F163">
        <f t="shared" si="13"/>
        <v>2.8099800957108707</v>
      </c>
    </row>
    <row r="164" spans="1:6" x14ac:dyDescent="0.25">
      <c r="A164">
        <f t="shared" si="15"/>
        <v>162</v>
      </c>
      <c r="B164">
        <f t="shared" si="12"/>
        <v>82.193624024263997</v>
      </c>
      <c r="C164">
        <f t="shared" si="14"/>
        <v>0.10300802047603241</v>
      </c>
      <c r="D164">
        <f t="shared" si="16"/>
        <v>4.48084889070741</v>
      </c>
      <c r="F164">
        <f t="shared" si="13"/>
        <v>2.8274333882308138</v>
      </c>
    </row>
    <row r="165" spans="1:6" x14ac:dyDescent="0.25">
      <c r="A165">
        <f t="shared" si="15"/>
        <v>163</v>
      </c>
      <c r="B165">
        <f t="shared" si="12"/>
        <v>82.293522309912134</v>
      </c>
      <c r="C165">
        <f t="shared" si="14"/>
        <v>9.6827322140946137E-2</v>
      </c>
      <c r="D165">
        <f t="shared" si="16"/>
        <v>4.211988513131157</v>
      </c>
      <c r="F165">
        <f t="shared" si="13"/>
        <v>2.8448866807507573</v>
      </c>
    </row>
    <row r="166" spans="1:6" x14ac:dyDescent="0.25">
      <c r="A166">
        <f t="shared" si="15"/>
        <v>164</v>
      </c>
      <c r="B166">
        <f t="shared" si="12"/>
        <v>82.387278668545889</v>
      </c>
      <c r="C166">
        <f t="shared" si="14"/>
        <v>9.0722378238702106E-2</v>
      </c>
      <c r="D166">
        <f t="shared" si="16"/>
        <v>3.9464234533835416</v>
      </c>
      <c r="F166">
        <f t="shared" si="13"/>
        <v>2.8623399732707004</v>
      </c>
    </row>
    <row r="167" spans="1:6" x14ac:dyDescent="0.25">
      <c r="A167">
        <f t="shared" si="15"/>
        <v>165</v>
      </c>
      <c r="B167">
        <f t="shared" si="12"/>
        <v>82.474967066389539</v>
      </c>
      <c r="C167">
        <f t="shared" si="14"/>
        <v>8.4689538631160133E-2</v>
      </c>
      <c r="D167">
        <f t="shared" si="16"/>
        <v>3.6839949304554658</v>
      </c>
      <c r="F167">
        <f t="shared" si="13"/>
        <v>2.8797932657906435</v>
      </c>
    </row>
    <row r="168" spans="1:6" x14ac:dyDescent="0.25">
      <c r="A168">
        <f t="shared" si="15"/>
        <v>166</v>
      </c>
      <c r="B168">
        <f t="shared" si="12"/>
        <v>82.556657745808209</v>
      </c>
      <c r="C168">
        <f t="shared" si="14"/>
        <v>7.8725009699688542E-2</v>
      </c>
      <c r="D168">
        <f t="shared" si="16"/>
        <v>3.4245379219364516</v>
      </c>
      <c r="F168">
        <f t="shared" si="13"/>
        <v>2.8972465583105871</v>
      </c>
    </row>
    <row r="169" spans="1:6" x14ac:dyDescent="0.25">
      <c r="A169">
        <f t="shared" si="15"/>
        <v>167</v>
      </c>
      <c r="B169">
        <f t="shared" si="12"/>
        <v>82.632417085788916</v>
      </c>
      <c r="C169">
        <f t="shared" si="14"/>
        <v>7.2824862361507314E-2</v>
      </c>
      <c r="D169">
        <f t="shared" si="16"/>
        <v>3.1678815127255682</v>
      </c>
      <c r="F169">
        <f t="shared" si="13"/>
        <v>2.9146998508305302</v>
      </c>
    </row>
    <row r="170" spans="1:6" x14ac:dyDescent="0.25">
      <c r="A170">
        <f t="shared" si="15"/>
        <v>168</v>
      </c>
      <c r="B170">
        <f t="shared" si="12"/>
        <v>82.702307470531224</v>
      </c>
      <c r="C170">
        <f t="shared" si="14"/>
        <v>6.6985040267098839E-2</v>
      </c>
      <c r="D170">
        <f t="shared" si="16"/>
        <v>2.9138492516187995</v>
      </c>
      <c r="F170">
        <f t="shared" si="13"/>
        <v>2.9321531433504737</v>
      </c>
    </row>
    <row r="171" spans="1:6" x14ac:dyDescent="0.25">
      <c r="A171">
        <f t="shared" si="15"/>
        <v>169</v>
      </c>
      <c r="B171">
        <f t="shared" si="12"/>
        <v>82.766387166323113</v>
      </c>
      <c r="C171">
        <f t="shared" si="14"/>
        <v>6.1201368167544956E-2</v>
      </c>
      <c r="D171">
        <f t="shared" si="16"/>
        <v>2.6622595152882056</v>
      </c>
      <c r="F171">
        <f t="shared" si="13"/>
        <v>2.9496064358704168</v>
      </c>
    </row>
    <row r="172" spans="1:6" x14ac:dyDescent="0.25">
      <c r="A172">
        <f t="shared" si="15"/>
        <v>170</v>
      </c>
      <c r="B172">
        <f t="shared" si="12"/>
        <v>82.824710206866314</v>
      </c>
      <c r="C172">
        <f t="shared" si="14"/>
        <v>5.5469560440471355E-2</v>
      </c>
      <c r="D172">
        <f t="shared" si="16"/>
        <v>2.4129258791605039</v>
      </c>
      <c r="F172">
        <f t="shared" si="13"/>
        <v>2.9670597283903604</v>
      </c>
    </row>
    <row r="173" spans="1:6" x14ac:dyDescent="0.25">
      <c r="A173">
        <f t="shared" si="15"/>
        <v>171</v>
      </c>
      <c r="B173">
        <f t="shared" si="12"/>
        <v>82.877326287204056</v>
      </c>
      <c r="C173">
        <f t="shared" si="14"/>
        <v>4.9785229763301686E-2</v>
      </c>
      <c r="D173">
        <f t="shared" si="16"/>
        <v>2.1656574947036233</v>
      </c>
      <c r="F173">
        <f t="shared" si="13"/>
        <v>2.9845130209103035</v>
      </c>
    </row>
    <row r="174" spans="1:6" x14ac:dyDescent="0.25">
      <c r="A174">
        <f t="shared" si="15"/>
        <v>172</v>
      </c>
      <c r="B174">
        <f t="shared" si="12"/>
        <v>82.924280666392917</v>
      </c>
      <c r="C174">
        <f t="shared" si="14"/>
        <v>4.4143895922168497E-2</v>
      </c>
      <c r="D174">
        <f t="shared" si="16"/>
        <v>1.9202594726143296</v>
      </c>
      <c r="F174">
        <f t="shared" si="13"/>
        <v>3.001966313430247</v>
      </c>
    </row>
    <row r="175" spans="1:6" x14ac:dyDescent="0.25">
      <c r="A175">
        <f t="shared" si="15"/>
        <v>173</v>
      </c>
      <c r="B175">
        <f t="shared" si="12"/>
        <v>82.965614079048393</v>
      </c>
      <c r="C175">
        <f t="shared" si="14"/>
        <v>3.8540994744643342E-2</v>
      </c>
      <c r="D175">
        <f t="shared" si="16"/>
        <v>1.6765332713919854</v>
      </c>
      <c r="F175">
        <f t="shared" si="13"/>
        <v>3.0194196059501901</v>
      </c>
    </row>
    <row r="176" spans="1:6" x14ac:dyDescent="0.25">
      <c r="A176">
        <f t="shared" si="15"/>
        <v>174</v>
      </c>
      <c r="B176">
        <f t="shared" si="12"/>
        <v>83.001362655882204</v>
      </c>
      <c r="C176">
        <f t="shared" si="14"/>
        <v>3.2971887144363166E-2</v>
      </c>
      <c r="D176">
        <f t="shared" si="16"/>
        <v>1.4342770907797977</v>
      </c>
      <c r="F176">
        <f t="shared" si="13"/>
        <v>3.0368728984701332</v>
      </c>
    </row>
    <row r="177" spans="1:6" x14ac:dyDescent="0.25">
      <c r="A177">
        <f t="shared" si="15"/>
        <v>175</v>
      </c>
      <c r="B177">
        <f t="shared" si="12"/>
        <v>83.031557853337119</v>
      </c>
      <c r="C177">
        <f t="shared" si="14"/>
        <v>2.7431868265516357E-2</v>
      </c>
      <c r="D177">
        <f t="shared" si="16"/>
        <v>1.1932862695499615</v>
      </c>
      <c r="F177">
        <f t="shared" si="13"/>
        <v>3.0543261909900767</v>
      </c>
    </row>
    <row r="178" spans="1:6" x14ac:dyDescent="0.25">
      <c r="A178">
        <f t="shared" si="15"/>
        <v>176</v>
      </c>
      <c r="B178">
        <f t="shared" si="12"/>
        <v>83.056226392413237</v>
      </c>
      <c r="C178">
        <f t="shared" si="14"/>
        <v>2.1916176714924518E-2</v>
      </c>
      <c r="D178">
        <f t="shared" si="16"/>
        <v>0.95335368709921664</v>
      </c>
      <c r="F178">
        <f t="shared" si="13"/>
        <v>3.0717794835100198</v>
      </c>
    </row>
    <row r="179" spans="1:6" x14ac:dyDescent="0.25">
      <c r="A179">
        <f t="shared" si="15"/>
        <v>177</v>
      </c>
      <c r="B179">
        <f t="shared" si="12"/>
        <v>83.075390206766969</v>
      </c>
      <c r="C179">
        <f t="shared" si="14"/>
        <v>1.6420003869477284E-2</v>
      </c>
      <c r="D179">
        <f t="shared" si="16"/>
        <v>0.71427016832226187</v>
      </c>
      <c r="F179">
        <f t="shared" si="13"/>
        <v>3.0892327760299634</v>
      </c>
    </row>
    <row r="180" spans="1:6" x14ac:dyDescent="0.25">
      <c r="A180">
        <f t="shared" si="15"/>
        <v>178</v>
      </c>
      <c r="B180">
        <f t="shared" si="12"/>
        <v>83.089066400152191</v>
      </c>
      <c r="C180">
        <f t="shared" si="14"/>
        <v>1.0938503246379128E-2</v>
      </c>
      <c r="D180">
        <f t="shared" si="16"/>
        <v>0.47582489121749205</v>
      </c>
      <c r="F180">
        <f t="shared" si="13"/>
        <v>3.1066860685499065</v>
      </c>
    </row>
    <row r="181" spans="1:6" x14ac:dyDescent="0.25">
      <c r="A181">
        <f t="shared" si="15"/>
        <v>179</v>
      </c>
      <c r="B181">
        <f t="shared" si="12"/>
        <v>83.097267213259727</v>
      </c>
      <c r="C181">
        <f t="shared" si="14"/>
        <v>5.466799923901533E-3</v>
      </c>
      <c r="D181">
        <f t="shared" si="16"/>
        <v>0.23780579668971669</v>
      </c>
      <c r="F181">
        <f t="shared" si="13"/>
        <v>3.12413936106985</v>
      </c>
    </row>
    <row r="182" spans="1:6" x14ac:dyDescent="0.25">
      <c r="A182">
        <f t="shared" si="15"/>
        <v>180</v>
      </c>
      <c r="B182">
        <f t="shared" si="12"/>
        <v>83.1</v>
      </c>
      <c r="C182">
        <f t="shared" si="14"/>
        <v>0</v>
      </c>
      <c r="D182">
        <f t="shared" si="16"/>
        <v>0</v>
      </c>
      <c r="F182">
        <f t="shared" si="13"/>
        <v>3.1415926535897931</v>
      </c>
    </row>
    <row r="183" spans="1:6" x14ac:dyDescent="0.25">
      <c r="A183">
        <f t="shared" si="15"/>
        <v>181</v>
      </c>
      <c r="B183">
        <f t="shared" si="12"/>
        <v>83.097267213259727</v>
      </c>
      <c r="C183">
        <f t="shared" si="14"/>
        <v>-5.466799923901533E-3</v>
      </c>
      <c r="D183">
        <f t="shared" si="16"/>
        <v>-0.23780579668971669</v>
      </c>
      <c r="F183">
        <f t="shared" si="13"/>
        <v>3.1590459461097367</v>
      </c>
    </row>
    <row r="184" spans="1:6" x14ac:dyDescent="0.25">
      <c r="A184">
        <f t="shared" si="15"/>
        <v>182</v>
      </c>
      <c r="B184">
        <f t="shared" si="12"/>
        <v>83.089066400152191</v>
      </c>
      <c r="C184">
        <f t="shared" si="14"/>
        <v>-1.0938503246379128E-2</v>
      </c>
      <c r="D184">
        <f t="shared" si="16"/>
        <v>-0.47582489121749205</v>
      </c>
      <c r="F184">
        <f t="shared" si="13"/>
        <v>3.1764992386296798</v>
      </c>
    </row>
    <row r="185" spans="1:6" x14ac:dyDescent="0.25">
      <c r="A185">
        <f t="shared" si="15"/>
        <v>183</v>
      </c>
      <c r="B185">
        <f t="shared" si="12"/>
        <v>83.075390206766969</v>
      </c>
      <c r="C185">
        <f t="shared" si="14"/>
        <v>-1.6420003869477284E-2</v>
      </c>
      <c r="D185">
        <f t="shared" si="16"/>
        <v>-0.71427016832226187</v>
      </c>
      <c r="F185">
        <f t="shared" si="13"/>
        <v>3.1939525311496229</v>
      </c>
    </row>
    <row r="186" spans="1:6" x14ac:dyDescent="0.25">
      <c r="A186">
        <f t="shared" si="15"/>
        <v>184</v>
      </c>
      <c r="B186">
        <f t="shared" si="12"/>
        <v>83.056226392413237</v>
      </c>
      <c r="C186">
        <f t="shared" si="14"/>
        <v>-2.1916176714924518E-2</v>
      </c>
      <c r="D186">
        <f t="shared" si="16"/>
        <v>-0.95335368709921664</v>
      </c>
      <c r="F186">
        <f t="shared" si="13"/>
        <v>3.2114058236695664</v>
      </c>
    </row>
    <row r="187" spans="1:6" x14ac:dyDescent="0.25">
      <c r="A187">
        <f t="shared" si="15"/>
        <v>185</v>
      </c>
      <c r="B187">
        <f t="shared" si="12"/>
        <v>83.031557853337119</v>
      </c>
      <c r="C187">
        <f t="shared" si="14"/>
        <v>-2.7431868265516357E-2</v>
      </c>
      <c r="D187">
        <f t="shared" si="16"/>
        <v>-1.1932862695499615</v>
      </c>
      <c r="F187">
        <f t="shared" si="13"/>
        <v>3.2288591161895095</v>
      </c>
    </row>
    <row r="188" spans="1:6" x14ac:dyDescent="0.25">
      <c r="A188">
        <f t="shared" si="15"/>
        <v>186</v>
      </c>
      <c r="B188">
        <f t="shared" si="12"/>
        <v>83.001362655882204</v>
      </c>
      <c r="C188">
        <f t="shared" si="14"/>
        <v>-3.2971887144363166E-2</v>
      </c>
      <c r="D188">
        <f t="shared" si="16"/>
        <v>-1.4342770907797977</v>
      </c>
      <c r="F188">
        <f t="shared" si="13"/>
        <v>3.246312408709453</v>
      </c>
    </row>
    <row r="189" spans="1:6" x14ac:dyDescent="0.25">
      <c r="A189">
        <f t="shared" si="15"/>
        <v>187</v>
      </c>
      <c r="B189">
        <f t="shared" si="12"/>
        <v>82.965614079048393</v>
      </c>
      <c r="C189">
        <f t="shared" si="14"/>
        <v>-3.8540994744650448E-2</v>
      </c>
      <c r="D189">
        <f t="shared" si="16"/>
        <v>-1.6765332713922945</v>
      </c>
      <c r="F189">
        <f t="shared" si="13"/>
        <v>3.2637657012293961</v>
      </c>
    </row>
    <row r="190" spans="1:6" x14ac:dyDescent="0.25">
      <c r="A190">
        <f t="shared" si="15"/>
        <v>188</v>
      </c>
      <c r="B190">
        <f t="shared" si="12"/>
        <v>82.924280666392903</v>
      </c>
      <c r="C190">
        <f t="shared" si="14"/>
        <v>-4.4143895922168497E-2</v>
      </c>
      <c r="D190">
        <f t="shared" si="16"/>
        <v>-1.9202594726143296</v>
      </c>
      <c r="F190">
        <f t="shared" si="13"/>
        <v>3.2812189937493397</v>
      </c>
    </row>
    <row r="191" spans="1:6" x14ac:dyDescent="0.25">
      <c r="A191">
        <f t="shared" si="15"/>
        <v>189</v>
      </c>
      <c r="B191">
        <f t="shared" si="12"/>
        <v>82.877326287204056</v>
      </c>
      <c r="C191">
        <f t="shared" si="14"/>
        <v>-4.9785229763294581E-2</v>
      </c>
      <c r="D191">
        <f t="shared" si="16"/>
        <v>-2.1656574947033143</v>
      </c>
      <c r="F191">
        <f t="shared" si="13"/>
        <v>3.2986722862692828</v>
      </c>
    </row>
    <row r="192" spans="1:6" x14ac:dyDescent="0.25">
      <c r="A192">
        <f t="shared" si="15"/>
        <v>190</v>
      </c>
      <c r="B192">
        <f t="shared" si="12"/>
        <v>82.824710206866314</v>
      </c>
      <c r="C192">
        <f t="shared" si="14"/>
        <v>-5.5469560440471355E-2</v>
      </c>
      <c r="D192">
        <f t="shared" si="16"/>
        <v>-2.4129258791605039</v>
      </c>
      <c r="F192">
        <f t="shared" si="13"/>
        <v>3.3161255787892263</v>
      </c>
    </row>
    <row r="193" spans="1:6" x14ac:dyDescent="0.25">
      <c r="A193">
        <f t="shared" si="15"/>
        <v>191</v>
      </c>
      <c r="B193">
        <f t="shared" si="12"/>
        <v>82.766387166323113</v>
      </c>
      <c r="C193">
        <f t="shared" si="14"/>
        <v>-6.1201368167544956E-2</v>
      </c>
      <c r="D193">
        <f t="shared" si="16"/>
        <v>-2.6622595152882056</v>
      </c>
      <c r="F193">
        <f t="shared" si="13"/>
        <v>3.3335788713091694</v>
      </c>
    </row>
    <row r="194" spans="1:6" x14ac:dyDescent="0.25">
      <c r="A194">
        <f t="shared" si="15"/>
        <v>192</v>
      </c>
      <c r="B194">
        <f t="shared" ref="B194:B257" si="17" xml:space="preserve"> $O$1*(1-COS(RADIANS(A194))) + ($O$1*$O$1 / (2*$O$2)) * (1 - COS(RADIANS(2*A194)))</f>
        <v>82.702307470531224</v>
      </c>
      <c r="C194">
        <f t="shared" si="14"/>
        <v>-6.6985040267098839E-2</v>
      </c>
      <c r="D194">
        <f t="shared" si="16"/>
        <v>-2.9138492516187995</v>
      </c>
      <c r="F194">
        <f t="shared" ref="F194:F257" si="18">RADIANS((A194))</f>
        <v>3.351032163829113</v>
      </c>
    </row>
    <row r="195" spans="1:6" x14ac:dyDescent="0.25">
      <c r="A195">
        <f t="shared" si="15"/>
        <v>193</v>
      </c>
      <c r="B195">
        <f t="shared" si="17"/>
        <v>82.632417085788916</v>
      </c>
      <c r="C195">
        <f t="shared" si="14"/>
        <v>-7.2824862361507314E-2</v>
      </c>
      <c r="D195">
        <f t="shared" si="16"/>
        <v>-3.1678815127255682</v>
      </c>
      <c r="F195">
        <f t="shared" si="18"/>
        <v>3.3684854563490561</v>
      </c>
    </row>
    <row r="196" spans="1:6" x14ac:dyDescent="0.25">
      <c r="A196">
        <f t="shared" si="15"/>
        <v>194</v>
      </c>
      <c r="B196">
        <f t="shared" si="17"/>
        <v>82.556657745808209</v>
      </c>
      <c r="C196">
        <f t="shared" ref="C196:C259" si="19">(B197-B195)/2</f>
        <v>-7.8725009699688542E-2</v>
      </c>
      <c r="D196">
        <f t="shared" si="16"/>
        <v>-3.4245379219364516</v>
      </c>
      <c r="F196">
        <f t="shared" si="18"/>
        <v>3.3859387488689991</v>
      </c>
    </row>
    <row r="197" spans="1:6" x14ac:dyDescent="0.25">
      <c r="A197">
        <f t="shared" ref="A197:A260" si="20">A196+1</f>
        <v>195</v>
      </c>
      <c r="B197">
        <f t="shared" si="17"/>
        <v>82.474967066389539</v>
      </c>
      <c r="C197">
        <f t="shared" si="19"/>
        <v>-8.4689538631160133E-2</v>
      </c>
      <c r="D197">
        <f t="shared" si="16"/>
        <v>-3.6839949304554658</v>
      </c>
      <c r="F197">
        <f t="shared" si="18"/>
        <v>3.4033920413889427</v>
      </c>
    </row>
    <row r="198" spans="1:6" x14ac:dyDescent="0.25">
      <c r="A198">
        <f t="shared" si="20"/>
        <v>196</v>
      </c>
      <c r="B198">
        <f t="shared" si="17"/>
        <v>82.387278668545889</v>
      </c>
      <c r="C198">
        <f t="shared" si="19"/>
        <v>-9.0722378238702106E-2</v>
      </c>
      <c r="D198">
        <f t="shared" si="16"/>
        <v>-3.9464234533835416</v>
      </c>
      <c r="F198">
        <f t="shared" si="18"/>
        <v>3.4208453339088858</v>
      </c>
    </row>
    <row r="199" spans="1:6" x14ac:dyDescent="0.25">
      <c r="A199">
        <f t="shared" si="20"/>
        <v>197</v>
      </c>
      <c r="B199">
        <f t="shared" si="17"/>
        <v>82.293522309912134</v>
      </c>
      <c r="C199">
        <f t="shared" si="19"/>
        <v>-9.6827322140946137E-2</v>
      </c>
      <c r="D199">
        <f t="shared" si="16"/>
        <v>-4.211988513131157</v>
      </c>
      <c r="F199">
        <f t="shared" si="18"/>
        <v>3.4382986264288293</v>
      </c>
    </row>
    <row r="200" spans="1:6" x14ac:dyDescent="0.25">
      <c r="A200">
        <f t="shared" si="20"/>
        <v>198</v>
      </c>
      <c r="B200">
        <f t="shared" si="17"/>
        <v>82.193624024263997</v>
      </c>
      <c r="C200">
        <f t="shared" si="19"/>
        <v>-0.10300802047603952</v>
      </c>
      <c r="D200">
        <f t="shared" si="16"/>
        <v>-4.4808488907077191</v>
      </c>
      <c r="F200">
        <f t="shared" si="18"/>
        <v>3.4557519189487724</v>
      </c>
    </row>
    <row r="201" spans="1:6" x14ac:dyDescent="0.25">
      <c r="A201">
        <f t="shared" si="20"/>
        <v>199</v>
      </c>
      <c r="B201">
        <f t="shared" si="17"/>
        <v>82.087506268960055</v>
      </c>
      <c r="C201">
        <f t="shared" si="19"/>
        <v>-0.10926797207690697</v>
      </c>
      <c r="D201">
        <f t="shared" si="16"/>
        <v>-4.7531567853454533</v>
      </c>
      <c r="F201">
        <f t="shared" si="18"/>
        <v>3.473205211468716</v>
      </c>
    </row>
    <row r="202" spans="1:6" x14ac:dyDescent="0.25">
      <c r="A202">
        <f t="shared" si="20"/>
        <v>200</v>
      </c>
      <c r="B202">
        <f t="shared" si="17"/>
        <v>81.975088080110183</v>
      </c>
      <c r="C202">
        <f t="shared" si="19"/>
        <v>-0.11561051684893187</v>
      </c>
      <c r="D202">
        <f t="shared" ref="D202:D265" si="21" xml:space="preserve"> C202 * 6 * $G$2 / 1000</f>
        <v>-5.0290574829285362</v>
      </c>
      <c r="F202">
        <f t="shared" si="18"/>
        <v>3.4906585039886591</v>
      </c>
    </row>
    <row r="203" spans="1:6" x14ac:dyDescent="0.25">
      <c r="A203">
        <f t="shared" si="20"/>
        <v>201</v>
      </c>
      <c r="B203">
        <f t="shared" si="17"/>
        <v>81.856285235262192</v>
      </c>
      <c r="C203">
        <f t="shared" si="19"/>
        <v>-0.12203882836025315</v>
      </c>
      <c r="D203">
        <f t="shared" si="21"/>
        <v>-5.308689033671012</v>
      </c>
      <c r="F203">
        <f t="shared" si="18"/>
        <v>3.5081117965086026</v>
      </c>
    </row>
    <row r="204" spans="1:6" x14ac:dyDescent="0.25">
      <c r="A204">
        <f t="shared" si="20"/>
        <v>202</v>
      </c>
      <c r="B204">
        <f t="shared" si="17"/>
        <v>81.731010423389677</v>
      </c>
      <c r="C204">
        <f t="shared" si="19"/>
        <v>-0.1285559066546611</v>
      </c>
      <c r="D204">
        <f t="shared" si="21"/>
        <v>-5.5921819394777579</v>
      </c>
      <c r="F204">
        <f t="shared" si="18"/>
        <v>3.5255650890285457</v>
      </c>
    </row>
    <row r="205" spans="1:6" x14ac:dyDescent="0.25">
      <c r="A205">
        <f t="shared" si="20"/>
        <v>203</v>
      </c>
      <c r="B205">
        <f t="shared" si="17"/>
        <v>81.599173421952869</v>
      </c>
      <c r="C205">
        <f t="shared" si="19"/>
        <v>-0.13516457129707504</v>
      </c>
      <c r="D205">
        <f t="shared" si="21"/>
        <v>-5.8796588514227643</v>
      </c>
      <c r="F205">
        <f t="shared" si="18"/>
        <v>3.5430183815484888</v>
      </c>
    </row>
    <row r="206" spans="1:6" x14ac:dyDescent="0.25">
      <c r="A206">
        <f t="shared" si="20"/>
        <v>204</v>
      </c>
      <c r="B206">
        <f t="shared" si="17"/>
        <v>81.460681280795527</v>
      </c>
      <c r="C206">
        <f t="shared" si="19"/>
        <v>-0.14186745466074058</v>
      </c>
      <c r="D206">
        <f t="shared" si="21"/>
        <v>-6.1712342777422151</v>
      </c>
      <c r="F206">
        <f t="shared" si="18"/>
        <v>3.5604716740684323</v>
      </c>
    </row>
    <row r="207" spans="1:6" x14ac:dyDescent="0.25">
      <c r="A207">
        <f t="shared" si="20"/>
        <v>205</v>
      </c>
      <c r="B207">
        <f t="shared" si="17"/>
        <v>81.315438512631388</v>
      </c>
      <c r="C207">
        <f t="shared" si="19"/>
        <v>-0.1486669954657458</v>
      </c>
      <c r="D207">
        <f t="shared" si="21"/>
        <v>-6.4670143027599423</v>
      </c>
      <c r="F207">
        <f t="shared" si="18"/>
        <v>3.5779249665883754</v>
      </c>
    </row>
    <row r="208" spans="1:6" x14ac:dyDescent="0.25">
      <c r="A208">
        <f t="shared" si="20"/>
        <v>206</v>
      </c>
      <c r="B208">
        <f t="shared" si="17"/>
        <v>81.163347289864035</v>
      </c>
      <c r="C208">
        <f t="shared" si="19"/>
        <v>-0.15556543257732613</v>
      </c>
      <c r="D208">
        <f t="shared" si="21"/>
        <v>-6.7670963171136869</v>
      </c>
      <c r="F208">
        <f t="shared" si="18"/>
        <v>3.595378259108319</v>
      </c>
    </row>
    <row r="209" spans="1:6" x14ac:dyDescent="0.25">
      <c r="A209">
        <f t="shared" si="20"/>
        <v>207</v>
      </c>
      <c r="B209">
        <f t="shared" si="17"/>
        <v>81.004307647476736</v>
      </c>
      <c r="C209">
        <f t="shared" si="19"/>
        <v>-0.1625647990726975</v>
      </c>
      <c r="D209">
        <f t="shared" si="21"/>
        <v>-7.0715687596623411</v>
      </c>
      <c r="F209">
        <f t="shared" si="18"/>
        <v>3.6128315516282621</v>
      </c>
    </row>
    <row r="210" spans="1:6" x14ac:dyDescent="0.25">
      <c r="A210">
        <f t="shared" si="20"/>
        <v>208</v>
      </c>
      <c r="B210">
        <f t="shared" si="17"/>
        <v>80.83821769171864</v>
      </c>
      <c r="C210">
        <f t="shared" si="19"/>
        <v>-0.16966691658471689</v>
      </c>
      <c r="D210">
        <f t="shared" si="21"/>
        <v>-7.3805108714351846</v>
      </c>
      <c r="F210">
        <f t="shared" si="18"/>
        <v>3.6302848441482056</v>
      </c>
    </row>
    <row r="211" spans="1:6" x14ac:dyDescent="0.25">
      <c r="A211">
        <f t="shared" si="20"/>
        <v>209</v>
      </c>
      <c r="B211">
        <f t="shared" si="17"/>
        <v>80.664973814307302</v>
      </c>
      <c r="C211">
        <f t="shared" si="19"/>
        <v>-0.17687338992991641</v>
      </c>
      <c r="D211">
        <f t="shared" si="21"/>
        <v>-7.693992461951364</v>
      </c>
      <c r="F211">
        <f t="shared" si="18"/>
        <v>3.6477381366681487</v>
      </c>
    </row>
    <row r="212" spans="1:6" x14ac:dyDescent="0.25">
      <c r="A212">
        <f t="shared" si="20"/>
        <v>210</v>
      </c>
      <c r="B212">
        <f t="shared" si="17"/>
        <v>80.484470911858807</v>
      </c>
      <c r="C212">
        <f t="shared" si="19"/>
        <v>-0.18418560202875511</v>
      </c>
      <c r="D212">
        <f t="shared" si="21"/>
        <v>-8.0120736882508474</v>
      </c>
      <c r="F212">
        <f t="shared" si="18"/>
        <v>3.6651914291880923</v>
      </c>
    </row>
    <row r="213" spans="1:6" x14ac:dyDescent="0.25">
      <c r="A213">
        <f t="shared" si="20"/>
        <v>211</v>
      </c>
      <c r="B213">
        <f t="shared" si="17"/>
        <v>80.296602610249792</v>
      </c>
      <c r="C213">
        <f t="shared" si="19"/>
        <v>-0.19160470912500926</v>
      </c>
      <c r="D213">
        <f t="shared" si="21"/>
        <v>-8.334804846937903</v>
      </c>
      <c r="F213">
        <f t="shared" si="18"/>
        <v>3.6826447217080354</v>
      </c>
    </row>
    <row r="214" spans="1:6" x14ac:dyDescent="0.25">
      <c r="A214">
        <f t="shared" si="20"/>
        <v>212</v>
      </c>
      <c r="B214">
        <f t="shared" si="17"/>
        <v>80.101261493608789</v>
      </c>
      <c r="C214">
        <f t="shared" si="19"/>
        <v>-0.19913163631113662</v>
      </c>
      <c r="D214">
        <f t="shared" si="21"/>
        <v>-8.6622261795344428</v>
      </c>
      <c r="F214">
        <f t="shared" si="18"/>
        <v>3.7000980142279785</v>
      </c>
    </row>
    <row r="215" spans="1:6" x14ac:dyDescent="0.25">
      <c r="A215">
        <f t="shared" si="20"/>
        <v>213</v>
      </c>
      <c r="B215">
        <f t="shared" si="17"/>
        <v>79.898339337627519</v>
      </c>
      <c r="C215">
        <f t="shared" si="19"/>
        <v>-0.20676707336607336</v>
      </c>
      <c r="D215">
        <f t="shared" si="21"/>
        <v>-8.9943676914241912</v>
      </c>
      <c r="F215">
        <f t="shared" si="18"/>
        <v>3.717551306747922</v>
      </c>
    </row>
    <row r="216" spans="1:6" x14ac:dyDescent="0.25">
      <c r="A216">
        <f t="shared" si="20"/>
        <v>214</v>
      </c>
      <c r="B216">
        <f t="shared" si="17"/>
        <v>79.687727346876642</v>
      </c>
      <c r="C216">
        <f t="shared" si="19"/>
        <v>-0.21451147091131162</v>
      </c>
      <c r="D216">
        <f t="shared" si="21"/>
        <v>-9.3312489846420554</v>
      </c>
      <c r="F216">
        <f t="shared" si="18"/>
        <v>3.7350045992678651</v>
      </c>
    </row>
    <row r="217" spans="1:6" x14ac:dyDescent="0.25">
      <c r="A217">
        <f t="shared" si="20"/>
        <v>215</v>
      </c>
      <c r="B217">
        <f t="shared" si="17"/>
        <v>79.469316395804896</v>
      </c>
      <c r="C217">
        <f t="shared" si="19"/>
        <v>-0.22236503689092046</v>
      </c>
      <c r="D217">
        <f t="shared" si="21"/>
        <v>-9.6728791047550402</v>
      </c>
      <c r="F217">
        <f t="shared" si="18"/>
        <v>3.7524578917878086</v>
      </c>
    </row>
    <row r="218" spans="1:6" x14ac:dyDescent="0.25">
      <c r="A218">
        <f t="shared" si="20"/>
        <v>216</v>
      </c>
      <c r="B218">
        <f t="shared" si="17"/>
        <v>79.242997273094801</v>
      </c>
      <c r="C218">
        <f t="shared" si="19"/>
        <v>-0.23032773338081114</v>
      </c>
      <c r="D218">
        <f t="shared" si="21"/>
        <v>-10.019256402065285</v>
      </c>
      <c r="F218">
        <f t="shared" si="18"/>
        <v>3.7699111843077517</v>
      </c>
    </row>
    <row r="219" spans="1:6" x14ac:dyDescent="0.25">
      <c r="A219">
        <f t="shared" si="20"/>
        <v>217</v>
      </c>
      <c r="B219">
        <f t="shared" si="17"/>
        <v>79.008660929043273</v>
      </c>
      <c r="C219">
        <f t="shared" si="19"/>
        <v>-0.23839927373186498</v>
      </c>
      <c r="D219">
        <f t="shared" si="21"/>
        <v>-10.370368407336127</v>
      </c>
      <c r="F219">
        <f t="shared" si="18"/>
        <v>3.7873644768276953</v>
      </c>
    </row>
    <row r="220" spans="1:6" x14ac:dyDescent="0.25">
      <c r="A220">
        <f t="shared" si="20"/>
        <v>218</v>
      </c>
      <c r="B220">
        <f t="shared" si="17"/>
        <v>78.766198725631071</v>
      </c>
      <c r="C220">
        <f t="shared" si="19"/>
        <v>-0.24657912005137206</v>
      </c>
      <c r="D220">
        <f t="shared" si="21"/>
        <v>-10.726191722234685</v>
      </c>
      <c r="F220">
        <f t="shared" si="18"/>
        <v>3.8048177693476384</v>
      </c>
    </row>
    <row r="221" spans="1:6" x14ac:dyDescent="0.25">
      <c r="A221">
        <f t="shared" si="20"/>
        <v>219</v>
      </c>
      <c r="B221">
        <f t="shared" si="17"/>
        <v>78.515502688940529</v>
      </c>
      <c r="C221">
        <f t="shared" si="19"/>
        <v>-0.25486648102668852</v>
      </c>
      <c r="D221">
        <f t="shared" si="21"/>
        <v>-11.086691924660951</v>
      </c>
      <c r="F221">
        <f t="shared" si="18"/>
        <v>3.8222710618675819</v>
      </c>
    </row>
    <row r="222" spans="1:6" x14ac:dyDescent="0.25">
      <c r="A222">
        <f t="shared" si="20"/>
        <v>220</v>
      </c>
      <c r="B222">
        <f t="shared" si="17"/>
        <v>78.256465763577694</v>
      </c>
      <c r="C222">
        <f t="shared" si="19"/>
        <v>-0.26326031009467954</v>
      </c>
      <c r="D222">
        <f t="shared" si="21"/>
        <v>-11.45182348911856</v>
      </c>
      <c r="F222">
        <f t="shared" si="18"/>
        <v>3.839724354387525</v>
      </c>
    </row>
    <row r="223" spans="1:6" x14ac:dyDescent="0.25">
      <c r="A223">
        <f t="shared" si="20"/>
        <v>221</v>
      </c>
      <c r="B223">
        <f t="shared" si="17"/>
        <v>77.98898206875117</v>
      </c>
      <c r="C223">
        <f t="shared" si="19"/>
        <v>-0.27175930395998193</v>
      </c>
      <c r="D223">
        <f t="shared" si="21"/>
        <v>-11.821529722259214</v>
      </c>
      <c r="F223">
        <f t="shared" si="18"/>
        <v>3.8571776469074681</v>
      </c>
    </row>
    <row r="224" spans="1:6" x14ac:dyDescent="0.25">
      <c r="A224">
        <f t="shared" si="20"/>
        <v>222</v>
      </c>
      <c r="B224">
        <f t="shared" si="17"/>
        <v>77.71294715565773</v>
      </c>
      <c r="C224">
        <f t="shared" si="19"/>
        <v>-0.28036190146474382</v>
      </c>
      <c r="D224">
        <f t="shared" si="21"/>
        <v>-12.195742713716356</v>
      </c>
      <c r="F224">
        <f t="shared" si="18"/>
        <v>3.8746309394274117</v>
      </c>
    </row>
    <row r="225" spans="1:6" x14ac:dyDescent="0.25">
      <c r="A225">
        <f t="shared" si="20"/>
        <v>223</v>
      </c>
      <c r="B225">
        <f t="shared" si="17"/>
        <v>77.428258265821682</v>
      </c>
      <c r="C225">
        <f t="shared" si="19"/>
        <v>-0.28906628281209379</v>
      </c>
      <c r="D225">
        <f t="shared" si="21"/>
        <v>-12.57438330232608</v>
      </c>
      <c r="F225">
        <f t="shared" si="18"/>
        <v>3.8920842319473548</v>
      </c>
    </row>
    <row r="226" spans="1:6" x14ac:dyDescent="0.25">
      <c r="A226">
        <f t="shared" si="20"/>
        <v>224</v>
      </c>
      <c r="B226">
        <f t="shared" si="17"/>
        <v>77.134814590033542</v>
      </c>
      <c r="C226">
        <f t="shared" si="19"/>
        <v>-0.29787036914493115</v>
      </c>
      <c r="D226">
        <f t="shared" si="21"/>
        <v>-12.957361057804505</v>
      </c>
      <c r="F226">
        <f t="shared" si="18"/>
        <v>3.9095375244672983</v>
      </c>
    </row>
    <row r="227" spans="1:6" x14ac:dyDescent="0.25">
      <c r="A227">
        <f t="shared" si="20"/>
        <v>225</v>
      </c>
      <c r="B227">
        <f t="shared" si="17"/>
        <v>76.83251752753182</v>
      </c>
      <c r="C227">
        <f t="shared" si="19"/>
        <v>-0.30677182248163604</v>
      </c>
      <c r="D227">
        <f t="shared" si="21"/>
        <v>-13.344574277951168</v>
      </c>
      <c r="F227">
        <f t="shared" si="18"/>
        <v>3.9269908169872414</v>
      </c>
    </row>
    <row r="228" spans="1:6" x14ac:dyDescent="0.25">
      <c r="A228">
        <f t="shared" si="20"/>
        <v>226</v>
      </c>
      <c r="B228">
        <f t="shared" si="17"/>
        <v>76.52127094507027</v>
      </c>
      <c r="C228">
        <f t="shared" si="19"/>
        <v>-0.31576804600931752</v>
      </c>
      <c r="D228">
        <f t="shared" si="21"/>
        <v>-13.735910001405312</v>
      </c>
      <c r="F228">
        <f t="shared" si="18"/>
        <v>3.9444441095071849</v>
      </c>
    </row>
    <row r="229" spans="1:6" x14ac:dyDescent="0.25">
      <c r="A229">
        <f t="shared" si="20"/>
        <v>227</v>
      </c>
      <c r="B229">
        <f t="shared" si="17"/>
        <v>76.200981435513185</v>
      </c>
      <c r="C229">
        <f t="shared" si="19"/>
        <v>-0.32485618473509703</v>
      </c>
      <c r="D229">
        <f t="shared" si="21"/>
        <v>-14.131244035976721</v>
      </c>
      <c r="F229">
        <f t="shared" si="18"/>
        <v>3.961897402027128</v>
      </c>
    </row>
    <row r="230" spans="1:6" x14ac:dyDescent="0.25">
      <c r="A230">
        <f t="shared" si="20"/>
        <v>228</v>
      </c>
      <c r="B230">
        <f t="shared" si="17"/>
        <v>75.871558575600076</v>
      </c>
      <c r="C230">
        <f t="shared" si="19"/>
        <v>-0.33403312649554096</v>
      </c>
      <c r="D230">
        <f t="shared" si="21"/>
        <v>-14.530441002556032</v>
      </c>
      <c r="F230">
        <f t="shared" si="18"/>
        <v>3.9793506945470716</v>
      </c>
    </row>
    <row r="231" spans="1:6" x14ac:dyDescent="0.25">
      <c r="A231">
        <f t="shared" si="20"/>
        <v>229</v>
      </c>
      <c r="B231">
        <f t="shared" si="17"/>
        <v>75.532915182522103</v>
      </c>
      <c r="C231">
        <f t="shared" si="19"/>
        <v>-0.34329550332349612</v>
      </c>
      <c r="D231">
        <f t="shared" si="21"/>
        <v>-14.933354394572081</v>
      </c>
      <c r="F231">
        <f t="shared" si="18"/>
        <v>3.9968039870670147</v>
      </c>
    </row>
    <row r="232" spans="1:6" x14ac:dyDescent="0.25">
      <c r="A232">
        <f t="shared" si="20"/>
        <v>230</v>
      </c>
      <c r="B232">
        <f t="shared" si="17"/>
        <v>75.184967568953084</v>
      </c>
      <c r="C232">
        <f t="shared" si="19"/>
        <v>-0.3526396931716036</v>
      </c>
      <c r="D232">
        <f t="shared" si="21"/>
        <v>-15.339826652964756</v>
      </c>
      <c r="F232">
        <f t="shared" si="18"/>
        <v>4.0142572795869578</v>
      </c>
    </row>
    <row r="233" spans="1:6" x14ac:dyDescent="0.25">
      <c r="A233">
        <f t="shared" si="20"/>
        <v>231</v>
      </c>
      <c r="B233">
        <f t="shared" si="17"/>
        <v>74.827635796178896</v>
      </c>
      <c r="C233">
        <f t="shared" si="19"/>
        <v>-0.36206182199111225</v>
      </c>
      <c r="D233">
        <f t="shared" si="21"/>
        <v>-15.749689256613383</v>
      </c>
      <c r="F233">
        <f t="shared" si="18"/>
        <v>4.0317105721069009</v>
      </c>
    </row>
    <row r="234" spans="1:6" x14ac:dyDescent="0.25">
      <c r="A234">
        <f t="shared" si="20"/>
        <v>232</v>
      </c>
      <c r="B234">
        <f t="shared" si="17"/>
        <v>74.46084392497086</v>
      </c>
      <c r="C234">
        <f t="shared" si="19"/>
        <v>-0.37155776616400971</v>
      </c>
      <c r="D234">
        <f t="shared" si="21"/>
        <v>-16.162762828134422</v>
      </c>
      <c r="F234">
        <f t="shared" si="18"/>
        <v>4.0491638646268449</v>
      </c>
    </row>
    <row r="235" spans="1:6" x14ac:dyDescent="0.25">
      <c r="A235">
        <f t="shared" si="20"/>
        <v>233</v>
      </c>
      <c r="B235">
        <f t="shared" si="17"/>
        <v>74.084520263850877</v>
      </c>
      <c r="C235">
        <f t="shared" si="19"/>
        <v>-0.38112315528639584</v>
      </c>
      <c r="D235">
        <f t="shared" si="21"/>
        <v>-16.578857254958219</v>
      </c>
      <c r="F235">
        <f t="shared" si="18"/>
        <v>4.066617157146788</v>
      </c>
    </row>
    <row r="236" spans="1:6" x14ac:dyDescent="0.25">
      <c r="A236">
        <f t="shared" si="20"/>
        <v>234</v>
      </c>
      <c r="B236">
        <f t="shared" si="17"/>
        <v>73.698597614398068</v>
      </c>
      <c r="C236">
        <f t="shared" si="19"/>
        <v>-0.39075337530032783</v>
      </c>
      <c r="D236">
        <f t="shared" si="21"/>
        <v>-16.997771825564261</v>
      </c>
      <c r="F236">
        <f t="shared" si="18"/>
        <v>4.0840704496667311</v>
      </c>
    </row>
    <row r="237" spans="1:6" x14ac:dyDescent="0.25">
      <c r="A237">
        <f t="shared" si="20"/>
        <v>235</v>
      </c>
      <c r="B237">
        <f t="shared" si="17"/>
        <v>73.303013513250221</v>
      </c>
      <c r="C237">
        <f t="shared" si="19"/>
        <v>-0.40044357197083258</v>
      </c>
      <c r="D237">
        <f t="shared" si="21"/>
        <v>-17.419295380731217</v>
      </c>
      <c r="F237">
        <f t="shared" si="18"/>
        <v>4.1015237421866741</v>
      </c>
    </row>
    <row r="238" spans="1:6" x14ac:dyDescent="0.25">
      <c r="A238">
        <f t="shared" si="20"/>
        <v>236</v>
      </c>
      <c r="B238">
        <f t="shared" si="17"/>
        <v>72.897710470456403</v>
      </c>
      <c r="C238">
        <f t="shared" si="19"/>
        <v>-0.41018865470473287</v>
      </c>
      <c r="D238">
        <f t="shared" si="21"/>
        <v>-17.84320647965588</v>
      </c>
      <c r="F238">
        <f t="shared" si="18"/>
        <v>4.1189770347066181</v>
      </c>
    </row>
    <row r="239" spans="1:6" x14ac:dyDescent="0.25">
      <c r="A239">
        <f t="shared" si="20"/>
        <v>237</v>
      </c>
      <c r="B239">
        <f t="shared" si="17"/>
        <v>72.482636203840755</v>
      </c>
      <c r="C239">
        <f t="shared" si="19"/>
        <v>-0.41998330070724421</v>
      </c>
      <c r="D239">
        <f t="shared" si="21"/>
        <v>-18.269273580765123</v>
      </c>
      <c r="F239">
        <f t="shared" si="18"/>
        <v>4.1364303272265612</v>
      </c>
    </row>
    <row r="240" spans="1:6" x14ac:dyDescent="0.25">
      <c r="A240">
        <f t="shared" si="20"/>
        <v>238</v>
      </c>
      <c r="B240">
        <f t="shared" si="17"/>
        <v>72.057743869041914</v>
      </c>
      <c r="C240">
        <f t="shared" si="19"/>
        <v>-0.42982195947174517</v>
      </c>
      <c r="D240">
        <f t="shared" si="21"/>
        <v>-18.697255237020915</v>
      </c>
      <c r="F240">
        <f t="shared" si="18"/>
        <v>4.1538836197465043</v>
      </c>
    </row>
    <row r="241" spans="1:6" x14ac:dyDescent="0.25">
      <c r="A241">
        <f t="shared" si="20"/>
        <v>239</v>
      </c>
      <c r="B241">
        <f t="shared" si="17"/>
        <v>71.622992284897265</v>
      </c>
      <c r="C241">
        <f t="shared" si="19"/>
        <v>-0.4396988575978753</v>
      </c>
      <c r="D241">
        <f t="shared" si="21"/>
        <v>-19.126900305507576</v>
      </c>
      <c r="F241">
        <f t="shared" si="18"/>
        <v>4.1713369122664474</v>
      </c>
    </row>
    <row r="242" spans="1:6" x14ac:dyDescent="0.25">
      <c r="A242">
        <f t="shared" si="20"/>
        <v>240</v>
      </c>
      <c r="B242">
        <f t="shared" si="17"/>
        <v>71.178346153846164</v>
      </c>
      <c r="C242">
        <f t="shared" si="19"/>
        <v>-0.44960800393292288</v>
      </c>
      <c r="D242">
        <f t="shared" si="21"/>
        <v>-19.557948171082145</v>
      </c>
      <c r="F242">
        <f t="shared" si="18"/>
        <v>4.1887902047863905</v>
      </c>
    </row>
    <row r="243" spans="1:6" x14ac:dyDescent="0.25">
      <c r="A243">
        <f t="shared" si="20"/>
        <v>241</v>
      </c>
      <c r="B243">
        <f t="shared" si="17"/>
        <v>70.723776277031419</v>
      </c>
      <c r="C243">
        <f t="shared" si="19"/>
        <v>-0.45954319503054819</v>
      </c>
      <c r="D243">
        <f t="shared" si="21"/>
        <v>-19.990128983828846</v>
      </c>
      <c r="F243">
        <f t="shared" si="18"/>
        <v>4.2062434973063345</v>
      </c>
    </row>
    <row r="244" spans="1:6" x14ac:dyDescent="0.25">
      <c r="A244">
        <f t="shared" si="20"/>
        <v>242</v>
      </c>
      <c r="B244">
        <f t="shared" si="17"/>
        <v>70.259259763785067</v>
      </c>
      <c r="C244">
        <f t="shared" si="19"/>
        <v>-0.46949802092088788</v>
      </c>
      <c r="D244">
        <f t="shared" si="21"/>
        <v>-20.423163910058623</v>
      </c>
      <c r="F244">
        <f t="shared" si="18"/>
        <v>4.2236967898262776</v>
      </c>
    </row>
    <row r="245" spans="1:6" x14ac:dyDescent="0.25">
      <c r="A245">
        <f t="shared" si="20"/>
        <v>243</v>
      </c>
      <c r="B245">
        <f t="shared" si="17"/>
        <v>69.784780235189643</v>
      </c>
      <c r="C245">
        <f t="shared" si="19"/>
        <v>-0.47946587118550354</v>
      </c>
      <c r="D245">
        <f t="shared" si="21"/>
        <v>-20.856765396569404</v>
      </c>
      <c r="F245">
        <f t="shared" si="18"/>
        <v>4.2411500823462207</v>
      </c>
    </row>
    <row r="246" spans="1:6" x14ac:dyDescent="0.25">
      <c r="A246">
        <f t="shared" si="20"/>
        <v>244</v>
      </c>
      <c r="B246">
        <f t="shared" si="17"/>
        <v>69.30032802141406</v>
      </c>
      <c r="C246">
        <f t="shared" si="19"/>
        <v>-0.48943994133031765</v>
      </c>
      <c r="D246">
        <f t="shared" si="21"/>
        <v>-21.290637447868818</v>
      </c>
      <c r="F246">
        <f t="shared" si="18"/>
        <v>4.2586033748661638</v>
      </c>
    </row>
    <row r="247" spans="1:6" x14ac:dyDescent="0.25">
      <c r="A247">
        <f t="shared" si="20"/>
        <v>245</v>
      </c>
      <c r="B247">
        <f t="shared" si="17"/>
        <v>68.805900352529008</v>
      </c>
      <c r="C247">
        <f t="shared" si="19"/>
        <v>-0.49941323944925387</v>
      </c>
      <c r="D247">
        <f t="shared" si="21"/>
        <v>-21.724475916042543</v>
      </c>
      <c r="F247">
        <f t="shared" si="18"/>
        <v>4.2760566673861078</v>
      </c>
    </row>
    <row r="248" spans="1:6" x14ac:dyDescent="0.25">
      <c r="A248">
        <f t="shared" si="20"/>
        <v>246</v>
      </c>
      <c r="B248">
        <f t="shared" si="17"/>
        <v>68.301501542515553</v>
      </c>
      <c r="C248">
        <f t="shared" si="19"/>
        <v>-0.50937859317105705</v>
      </c>
      <c r="D248">
        <f t="shared" si="21"/>
        <v>-22.157968802940982</v>
      </c>
      <c r="F248">
        <f t="shared" si="18"/>
        <v>4.2935099599060509</v>
      </c>
    </row>
    <row r="249" spans="1:6" x14ac:dyDescent="0.25">
      <c r="A249">
        <f t="shared" si="20"/>
        <v>247</v>
      </c>
      <c r="B249">
        <f t="shared" si="17"/>
        <v>67.787143166186894</v>
      </c>
      <c r="C249">
        <f t="shared" si="19"/>
        <v>-0.51932865688126384</v>
      </c>
      <c r="D249">
        <f t="shared" si="21"/>
        <v>-22.590796574334977</v>
      </c>
      <c r="F249">
        <f t="shared" si="18"/>
        <v>4.310963252425994</v>
      </c>
    </row>
    <row r="250" spans="1:6" x14ac:dyDescent="0.25">
      <c r="A250">
        <f t="shared" si="20"/>
        <v>248</v>
      </c>
      <c r="B250">
        <f t="shared" si="17"/>
        <v>67.262844228753025</v>
      </c>
      <c r="C250">
        <f t="shared" si="19"/>
        <v>-0.52925591921079018</v>
      </c>
      <c r="D250">
        <f t="shared" si="21"/>
        <v>-23.022632485669373</v>
      </c>
      <c r="F250">
        <f t="shared" si="18"/>
        <v>4.3284165449459371</v>
      </c>
    </row>
    <row r="251" spans="1:6" x14ac:dyDescent="0.25">
      <c r="A251">
        <f t="shared" si="20"/>
        <v>249</v>
      </c>
      <c r="B251">
        <f t="shared" si="17"/>
        <v>66.728631327765314</v>
      </c>
      <c r="C251">
        <f t="shared" si="19"/>
        <v>-0.53915271078282245</v>
      </c>
      <c r="D251">
        <f t="shared" si="21"/>
        <v>-23.453142919052777</v>
      </c>
      <c r="F251">
        <f t="shared" si="18"/>
        <v>4.3458698374658802</v>
      </c>
    </row>
    <row r="252" spans="1:6" x14ac:dyDescent="0.25">
      <c r="A252">
        <f t="shared" si="20"/>
        <v>250</v>
      </c>
      <c r="B252">
        <f t="shared" si="17"/>
        <v>66.18453880718738</v>
      </c>
      <c r="C252">
        <f t="shared" si="19"/>
        <v>-0.54901121220868276</v>
      </c>
      <c r="D252">
        <f t="shared" si="21"/>
        <v>-23.8819877310777</v>
      </c>
      <c r="F252">
        <f t="shared" si="18"/>
        <v>4.3633231299858242</v>
      </c>
    </row>
    <row r="253" spans="1:6" x14ac:dyDescent="0.25">
      <c r="A253">
        <f t="shared" si="20"/>
        <v>251</v>
      </c>
      <c r="B253">
        <f t="shared" si="17"/>
        <v>65.630608903347948</v>
      </c>
      <c r="C253">
        <f t="shared" si="19"/>
        <v>-0.55882346232357349</v>
      </c>
      <c r="D253">
        <f t="shared" si="21"/>
        <v>-24.308820611075447</v>
      </c>
      <c r="F253">
        <f t="shared" si="18"/>
        <v>4.3807764225057673</v>
      </c>
    </row>
    <row r="254" spans="1:6" x14ac:dyDescent="0.25">
      <c r="A254">
        <f t="shared" si="20"/>
        <v>252</v>
      </c>
      <c r="B254">
        <f t="shared" si="17"/>
        <v>65.066891882540233</v>
      </c>
      <c r="C254">
        <f t="shared" si="19"/>
        <v>-0.56858136665234582</v>
      </c>
      <c r="D254">
        <f t="shared" si="21"/>
        <v>-24.733289449377043</v>
      </c>
      <c r="F254">
        <f t="shared" si="18"/>
        <v>4.3982297150257104</v>
      </c>
    </row>
    <row r="255" spans="1:6" x14ac:dyDescent="0.25">
      <c r="A255">
        <f t="shared" si="20"/>
        <v>253</v>
      </c>
      <c r="B255">
        <f t="shared" si="17"/>
        <v>64.493446170043256</v>
      </c>
      <c r="C255">
        <f t="shared" si="19"/>
        <v>-0.57827670609556492</v>
      </c>
      <c r="D255">
        <f t="shared" si="21"/>
        <v>-25.155036715157074</v>
      </c>
      <c r="F255">
        <f t="shared" si="18"/>
        <v>4.4156830075456535</v>
      </c>
    </row>
    <row r="256" spans="1:6" x14ac:dyDescent="0.25">
      <c r="A256">
        <f t="shared" si="20"/>
        <v>254</v>
      </c>
      <c r="B256">
        <f t="shared" si="17"/>
        <v>63.910338470349103</v>
      </c>
      <c r="C256">
        <f t="shared" si="19"/>
        <v>-0.58790114582537001</v>
      </c>
      <c r="D256">
        <f t="shared" si="21"/>
        <v>-25.573699843403595</v>
      </c>
      <c r="F256">
        <f t="shared" si="18"/>
        <v>4.4331363000655974</v>
      </c>
    </row>
    <row r="257" spans="1:6" x14ac:dyDescent="0.25">
      <c r="A257">
        <f t="shared" si="20"/>
        <v>255</v>
      </c>
      <c r="B257">
        <f t="shared" si="17"/>
        <v>63.317643878392516</v>
      </c>
      <c r="C257">
        <f t="shared" si="19"/>
        <v>-0.59744624438097205</v>
      </c>
      <c r="D257">
        <f t="shared" si="21"/>
        <v>-25.988911630572286</v>
      </c>
      <c r="F257">
        <f t="shared" si="18"/>
        <v>4.4505895925855405</v>
      </c>
    </row>
    <row r="258" spans="1:6" x14ac:dyDescent="0.25">
      <c r="A258">
        <f t="shared" si="20"/>
        <v>256</v>
      </c>
      <c r="B258">
        <f t="shared" ref="B258:B321" si="22" xml:space="preserve"> $O$1*(1-COS(RADIANS(A258))) + ($O$1*$O$1 / (2*$O$2)) * (1 - COS(RADIANS(2*A258)))</f>
        <v>62.715445981587159</v>
      </c>
      <c r="C258">
        <f t="shared" si="19"/>
        <v>-0.60690346295288933</v>
      </c>
      <c r="D258">
        <f t="shared" si="21"/>
        <v>-26.400300638450684</v>
      </c>
      <c r="F258">
        <f t="shared" ref="F258:F321" si="23">RADIANS((A258))</f>
        <v>4.4680428851054836</v>
      </c>
    </row>
    <row r="259" spans="1:6" x14ac:dyDescent="0.25">
      <c r="A259">
        <f t="shared" si="20"/>
        <v>257</v>
      </c>
      <c r="B259">
        <f t="shared" si="22"/>
        <v>62.103836952486738</v>
      </c>
      <c r="C259">
        <f t="shared" si="19"/>
        <v>-0.61626417484465534</v>
      </c>
      <c r="D259">
        <f t="shared" si="21"/>
        <v>-26.807491605742506</v>
      </c>
      <c r="F259">
        <f t="shared" si="23"/>
        <v>4.4854961776254267</v>
      </c>
    </row>
    <row r="260" spans="1:6" x14ac:dyDescent="0.25">
      <c r="A260">
        <f t="shared" si="20"/>
        <v>258</v>
      </c>
      <c r="B260">
        <f t="shared" si="22"/>
        <v>61.482917631897848</v>
      </c>
      <c r="C260">
        <f t="shared" ref="C260:C323" si="24">(B261-B259)/2</f>
        <v>-0.62551967510123063</v>
      </c>
      <c r="D260">
        <f t="shared" si="21"/>
        <v>-27.210105866903533</v>
      </c>
      <c r="F260">
        <f t="shared" si="23"/>
        <v>4.5029494701453698</v>
      </c>
    </row>
    <row r="261" spans="1:6" x14ac:dyDescent="0.25">
      <c r="A261">
        <f t="shared" ref="A261:A324" si="25">A260+1</f>
        <v>259</v>
      </c>
      <c r="B261">
        <f t="shared" si="22"/>
        <v>60.852797602284276</v>
      </c>
      <c r="C261">
        <f t="shared" si="24"/>
        <v>-0.63466119029222057</v>
      </c>
      <c r="D261">
        <f t="shared" si="21"/>
        <v>-27.607761777711595</v>
      </c>
      <c r="F261">
        <f t="shared" si="23"/>
        <v>4.5204027626653138</v>
      </c>
    </row>
    <row r="262" spans="1:6" x14ac:dyDescent="0.25">
      <c r="A262">
        <f t="shared" si="25"/>
        <v>260</v>
      </c>
      <c r="B262">
        <f t="shared" si="22"/>
        <v>60.213595251313407</v>
      </c>
      <c r="C262">
        <f t="shared" si="24"/>
        <v>-0.64367988843861923</v>
      </c>
      <c r="D262">
        <f t="shared" si="21"/>
        <v>-28.000075147079936</v>
      </c>
      <c r="F262">
        <f t="shared" si="23"/>
        <v>4.5378560551852569</v>
      </c>
    </row>
    <row r="263" spans="1:6" x14ac:dyDescent="0.25">
      <c r="A263">
        <f t="shared" si="25"/>
        <v>261</v>
      </c>
      <c r="B263">
        <f t="shared" si="22"/>
        <v>59.565437825407038</v>
      </c>
      <c r="C263">
        <f t="shared" si="24"/>
        <v>-0.65256688907090421</v>
      </c>
      <c r="D263">
        <f t="shared" si="21"/>
        <v>-28.386659674584333</v>
      </c>
      <c r="F263">
        <f t="shared" si="23"/>
        <v>4.5553093477052</v>
      </c>
    </row>
    <row r="264" spans="1:6" x14ac:dyDescent="0.25">
      <c r="A264">
        <f t="shared" si="25"/>
        <v>262</v>
      </c>
      <c r="B264">
        <f t="shared" si="22"/>
        <v>58.908461473171599</v>
      </c>
      <c r="C264">
        <f t="shared" si="24"/>
        <v>-0.66131327340655233</v>
      </c>
      <c r="D264">
        <f t="shared" si="21"/>
        <v>-28.767127393185028</v>
      </c>
      <c r="F264">
        <f t="shared" si="23"/>
        <v>4.5727626402251431</v>
      </c>
    </row>
    <row r="265" spans="1:6" x14ac:dyDescent="0.25">
      <c r="A265">
        <f t="shared" si="25"/>
        <v>263</v>
      </c>
      <c r="B265">
        <f t="shared" si="22"/>
        <v>58.242811278593933</v>
      </c>
      <c r="C265">
        <f t="shared" si="24"/>
        <v>-0.66991009463475848</v>
      </c>
      <c r="D265">
        <f t="shared" si="21"/>
        <v>-29.141089116611994</v>
      </c>
      <c r="F265">
        <f t="shared" si="23"/>
        <v>4.5902159327450871</v>
      </c>
    </row>
    <row r="266" spans="1:6" x14ac:dyDescent="0.25">
      <c r="A266">
        <f t="shared" si="25"/>
        <v>264</v>
      </c>
      <c r="B266">
        <f t="shared" si="22"/>
        <v>57.568641283902082</v>
      </c>
      <c r="C266">
        <f t="shared" si="24"/>
        <v>-0.67834838829615052</v>
      </c>
      <c r="D266">
        <f t="shared" ref="D266:D329" si="26" xml:space="preserve"> C266 * 6 * $G$2 / 1000</f>
        <v>-29.508154890882548</v>
      </c>
      <c r="F266">
        <f t="shared" si="23"/>
        <v>4.6076692252650302</v>
      </c>
    </row>
    <row r="267" spans="1:6" x14ac:dyDescent="0.25">
      <c r="A267">
        <f t="shared" si="25"/>
        <v>265</v>
      </c>
      <c r="B267">
        <f t="shared" si="22"/>
        <v>56.886114502001632</v>
      </c>
      <c r="C267">
        <f t="shared" si="24"/>
        <v>-0.68661918274483469</v>
      </c>
      <c r="D267">
        <f t="shared" si="26"/>
        <v>-29.867934449400309</v>
      </c>
      <c r="F267">
        <f t="shared" si="23"/>
        <v>4.6251225177849733</v>
      </c>
    </row>
    <row r="268" spans="1:6" x14ac:dyDescent="0.25">
      <c r="A268">
        <f t="shared" si="25"/>
        <v>266</v>
      </c>
      <c r="B268">
        <f t="shared" si="22"/>
        <v>56.195402918412412</v>
      </c>
      <c r="C268">
        <f t="shared" si="24"/>
        <v>-0.69471350968009915</v>
      </c>
      <c r="D268">
        <f t="shared" si="26"/>
        <v>-30.220037671084313</v>
      </c>
      <c r="F268">
        <f t="shared" si="23"/>
        <v>4.6425758103049164</v>
      </c>
    </row>
    <row r="269" spans="1:6" x14ac:dyDescent="0.25">
      <c r="A269">
        <f t="shared" si="25"/>
        <v>267</v>
      </c>
      <c r="B269">
        <f t="shared" si="22"/>
        <v>55.496687482641434</v>
      </c>
      <c r="C269">
        <f t="shared" si="24"/>
        <v>-0.70262241473536946</v>
      </c>
      <c r="D269">
        <f t="shared" si="26"/>
        <v>-30.564075040988573</v>
      </c>
      <c r="F269">
        <f t="shared" si="23"/>
        <v>4.6600291028248595</v>
      </c>
    </row>
    <row r="270" spans="1:6" x14ac:dyDescent="0.25">
      <c r="A270">
        <f t="shared" si="25"/>
        <v>268</v>
      </c>
      <c r="B270">
        <f t="shared" si="22"/>
        <v>54.790158088941673</v>
      </c>
      <c r="C270">
        <f t="shared" si="24"/>
        <v>-0.71033696811122837</v>
      </c>
      <c r="D270">
        <f t="shared" si="26"/>
        <v>-30.899658112838434</v>
      </c>
      <c r="F270">
        <f t="shared" si="23"/>
        <v>4.6774823953448035</v>
      </c>
    </row>
    <row r="271" spans="1:6" x14ac:dyDescent="0.25">
      <c r="A271">
        <f t="shared" si="25"/>
        <v>269</v>
      </c>
      <c r="B271">
        <f t="shared" si="22"/>
        <v>54.076013546418977</v>
      </c>
      <c r="C271">
        <f t="shared" si="24"/>
        <v>-0.71784827524006545</v>
      </c>
      <c r="D271">
        <f t="shared" si="26"/>
        <v>-31.226399972942847</v>
      </c>
      <c r="F271">
        <f t="shared" si="23"/>
        <v>4.6949356878647466</v>
      </c>
    </row>
    <row r="272" spans="1:6" x14ac:dyDescent="0.25">
      <c r="A272">
        <f t="shared" si="25"/>
        <v>270</v>
      </c>
      <c r="B272">
        <f t="shared" si="22"/>
        <v>53.354461538461543</v>
      </c>
      <c r="C272">
        <f t="shared" si="24"/>
        <v>-0.7251474874691155</v>
      </c>
      <c r="D272">
        <f t="shared" si="26"/>
        <v>-31.543915704906524</v>
      </c>
      <c r="F272">
        <f t="shared" si="23"/>
        <v>4.7123889803846897</v>
      </c>
    </row>
    <row r="273" spans="1:6" x14ac:dyDescent="0.25">
      <c r="A273">
        <f t="shared" si="25"/>
        <v>271</v>
      </c>
      <c r="B273">
        <f t="shared" si="22"/>
        <v>52.625718571480746</v>
      </c>
      <c r="C273">
        <f t="shared" si="24"/>
        <v>-0.73222581274884746</v>
      </c>
      <c r="D273">
        <f t="shared" si="26"/>
        <v>-31.851822854574863</v>
      </c>
      <c r="F273">
        <f t="shared" si="23"/>
        <v>4.7298422729046328</v>
      </c>
    </row>
    <row r="274" spans="1:6" x14ac:dyDescent="0.25">
      <c r="A274">
        <f t="shared" si="25"/>
        <v>272</v>
      </c>
      <c r="B274">
        <f t="shared" si="22"/>
        <v>51.890009912963848</v>
      </c>
      <c r="C274">
        <f t="shared" si="24"/>
        <v>-0.7390745263139884</v>
      </c>
      <c r="D274">
        <f t="shared" si="26"/>
        <v>-32.149741894658497</v>
      </c>
      <c r="F274">
        <f t="shared" si="23"/>
        <v>4.7472955654245768</v>
      </c>
    </row>
    <row r="275" spans="1:6" x14ac:dyDescent="0.25">
      <c r="A275">
        <f t="shared" si="25"/>
        <v>273</v>
      </c>
      <c r="B275">
        <f t="shared" si="22"/>
        <v>51.147569518852769</v>
      </c>
      <c r="C275">
        <f t="shared" si="24"/>
        <v>-0.74568498134413019</v>
      </c>
      <c r="D275">
        <f t="shared" si="26"/>
        <v>-32.437296688469658</v>
      </c>
      <c r="F275">
        <f t="shared" si="23"/>
        <v>4.7647488579445199</v>
      </c>
    </row>
    <row r="276" spans="1:6" x14ac:dyDescent="0.25">
      <c r="A276">
        <f t="shared" si="25"/>
        <v>274</v>
      </c>
      <c r="B276">
        <f t="shared" si="22"/>
        <v>50.398639950275587</v>
      </c>
      <c r="C276">
        <f t="shared" si="24"/>
        <v>-0.75204861959076297</v>
      </c>
      <c r="D276">
        <f t="shared" si="26"/>
        <v>-32.714114952198187</v>
      </c>
      <c r="F276">
        <f t="shared" si="23"/>
        <v>4.782202150464463</v>
      </c>
    </row>
    <row r="277" spans="1:6" x14ac:dyDescent="0.25">
      <c r="A277">
        <f t="shared" si="25"/>
        <v>275</v>
      </c>
      <c r="B277">
        <f t="shared" si="22"/>
        <v>49.643472279671244</v>
      </c>
      <c r="C277">
        <f t="shared" si="24"/>
        <v>-0.75815698195774317</v>
      </c>
      <c r="D277">
        <f t="shared" si="26"/>
        <v>-32.97982871516183</v>
      </c>
      <c r="F277">
        <f t="shared" si="23"/>
        <v>4.7996554429844061</v>
      </c>
    </row>
    <row r="278" spans="1:6" x14ac:dyDescent="0.25">
      <c r="A278">
        <f t="shared" si="25"/>
        <v>276</v>
      </c>
      <c r="B278">
        <f t="shared" si="22"/>
        <v>48.882325986360101</v>
      </c>
      <c r="C278">
        <f t="shared" si="24"/>
        <v>-0.76400171902253078</v>
      </c>
      <c r="D278">
        <f t="shared" si="26"/>
        <v>-33.234074777480089</v>
      </c>
      <c r="F278">
        <f t="shared" si="23"/>
        <v>4.8171087355043491</v>
      </c>
    </row>
    <row r="279" spans="1:6" x14ac:dyDescent="0.25">
      <c r="A279">
        <f t="shared" si="25"/>
        <v>277</v>
      </c>
      <c r="B279">
        <f t="shared" si="22"/>
        <v>48.115468841626182</v>
      </c>
      <c r="C279">
        <f t="shared" si="24"/>
        <v>-0.76957460148497958</v>
      </c>
      <c r="D279">
        <f t="shared" si="26"/>
        <v>-33.476495164596614</v>
      </c>
      <c r="F279">
        <f t="shared" si="23"/>
        <v>4.8345620280242931</v>
      </c>
    </row>
    <row r="280" spans="1:6" x14ac:dyDescent="0.25">
      <c r="A280">
        <f t="shared" si="25"/>
        <v>278</v>
      </c>
      <c r="B280">
        <f t="shared" si="22"/>
        <v>47.343176783390142</v>
      </c>
      <c r="C280">
        <f t="shared" si="24"/>
        <v>-0.77486753053116075</v>
      </c>
      <c r="D280">
        <f t="shared" si="26"/>
        <v>-33.706737578105496</v>
      </c>
      <c r="F280">
        <f t="shared" si="23"/>
        <v>4.8520153205442362</v>
      </c>
    </row>
    <row r="281" spans="1:6" x14ac:dyDescent="0.25">
      <c r="A281">
        <f t="shared" si="25"/>
        <v>279</v>
      </c>
      <c r="B281">
        <f t="shared" si="22"/>
        <v>46.56573378056386</v>
      </c>
      <c r="C281">
        <f t="shared" si="24"/>
        <v>-0.77987254809931272</v>
      </c>
      <c r="D281">
        <f t="shared" si="26"/>
        <v>-33.9244558423201</v>
      </c>
      <c r="F281">
        <f t="shared" si="23"/>
        <v>4.8694686130641793</v>
      </c>
    </row>
    <row r="282" spans="1:6" x14ac:dyDescent="0.25">
      <c r="A282">
        <f t="shared" si="25"/>
        <v>280</v>
      </c>
      <c r="B282">
        <f t="shared" si="22"/>
        <v>45.783431687191516</v>
      </c>
      <c r="C282">
        <f t="shared" si="24"/>
        <v>-0.7845818470352306</v>
      </c>
      <c r="D282">
        <f t="shared" si="26"/>
        <v>-34.129310346032533</v>
      </c>
      <c r="F282">
        <f t="shared" si="23"/>
        <v>4.8869219055841224</v>
      </c>
    </row>
    <row r="283" spans="1:6" x14ac:dyDescent="0.25">
      <c r="A283">
        <f t="shared" si="25"/>
        <v>281</v>
      </c>
      <c r="B283">
        <f t="shared" si="22"/>
        <v>44.996570086493399</v>
      </c>
      <c r="C283">
        <f t="shared" si="24"/>
        <v>-0.78898778112474588</v>
      </c>
      <c r="D283">
        <f t="shared" si="26"/>
        <v>-34.320968478926446</v>
      </c>
      <c r="F283">
        <f t="shared" si="23"/>
        <v>4.9043751981040664</v>
      </c>
    </row>
    <row r="284" spans="1:6" x14ac:dyDescent="0.25">
      <c r="A284">
        <f t="shared" si="25"/>
        <v>282</v>
      </c>
      <c r="B284">
        <f t="shared" si="22"/>
        <v>44.205456124942025</v>
      </c>
      <c r="C284">
        <f t="shared" si="24"/>
        <v>-0.793082874990926</v>
      </c>
      <c r="D284">
        <f t="shared" si="26"/>
        <v>-34.499105062105279</v>
      </c>
      <c r="F284">
        <f t="shared" si="23"/>
        <v>4.9218284906240095</v>
      </c>
    </row>
    <row r="285" spans="1:6" x14ac:dyDescent="0.25">
      <c r="A285">
        <f t="shared" si="25"/>
        <v>283</v>
      </c>
      <c r="B285">
        <f t="shared" si="22"/>
        <v>43.410404336511547</v>
      </c>
      <c r="C285">
        <f t="shared" si="24"/>
        <v>-0.79685983384361947</v>
      </c>
      <c r="D285">
        <f t="shared" si="26"/>
        <v>-34.66340277219745</v>
      </c>
      <c r="F285">
        <f t="shared" si="23"/>
        <v>4.9392817831439526</v>
      </c>
    </row>
    <row r="286" spans="1:6" x14ac:dyDescent="0.25">
      <c r="A286">
        <f t="shared" si="25"/>
        <v>284</v>
      </c>
      <c r="B286">
        <f t="shared" si="22"/>
        <v>42.611736457254786</v>
      </c>
      <c r="C286">
        <f t="shared" si="24"/>
        <v>-0.80031155306923907</v>
      </c>
      <c r="D286">
        <f t="shared" si="26"/>
        <v>-34.813552558511901</v>
      </c>
      <c r="F286">
        <f t="shared" si="23"/>
        <v>4.9567350756638957</v>
      </c>
    </row>
    <row r="287" spans="1:6" x14ac:dyDescent="0.25">
      <c r="A287">
        <f t="shared" si="25"/>
        <v>285</v>
      </c>
      <c r="B287">
        <f t="shared" si="22"/>
        <v>41.809781230373069</v>
      </c>
      <c r="C287">
        <f t="shared" si="24"/>
        <v>-0.80343112764915503</v>
      </c>
      <c r="D287">
        <f t="shared" si="26"/>
        <v>-34.949254052738247</v>
      </c>
      <c r="F287">
        <f t="shared" si="23"/>
        <v>4.9741883681838388</v>
      </c>
    </row>
    <row r="288" spans="1:6" x14ac:dyDescent="0.25">
      <c r="A288">
        <f t="shared" si="25"/>
        <v>286</v>
      </c>
      <c r="B288">
        <f t="shared" si="22"/>
        <v>41.004874201956476</v>
      </c>
      <c r="C288">
        <f t="shared" si="24"/>
        <v>-0.80621186139463319</v>
      </c>
      <c r="D288">
        <f t="shared" si="26"/>
        <v>-35.070215970666538</v>
      </c>
      <c r="F288">
        <f t="shared" si="23"/>
        <v>4.9916416607037828</v>
      </c>
    </row>
    <row r="289" spans="1:6" x14ac:dyDescent="0.25">
      <c r="A289">
        <f t="shared" si="25"/>
        <v>287</v>
      </c>
      <c r="B289">
        <f t="shared" si="22"/>
        <v>40.197357507583803</v>
      </c>
      <c r="C289">
        <f t="shared" si="24"/>
        <v>-0.80864727598717678</v>
      </c>
      <c r="D289">
        <f t="shared" si="26"/>
        <v>-35.176156505442187</v>
      </c>
      <c r="F289">
        <f t="shared" si="23"/>
        <v>5.0090949532237259</v>
      </c>
    </row>
    <row r="290" spans="1:6" x14ac:dyDescent="0.25">
      <c r="A290">
        <f t="shared" si="25"/>
        <v>288</v>
      </c>
      <c r="B290">
        <f t="shared" si="22"/>
        <v>39.387579649982122</v>
      </c>
      <c r="C290">
        <f t="shared" si="24"/>
        <v>-0.8107311198127789</v>
      </c>
      <c r="D290">
        <f t="shared" si="26"/>
        <v>-35.266803711855879</v>
      </c>
      <c r="F290">
        <f t="shared" si="23"/>
        <v>5.026548245743669</v>
      </c>
    </row>
    <row r="291" spans="1:6" x14ac:dyDescent="0.25">
      <c r="A291">
        <f t="shared" si="25"/>
        <v>289</v>
      </c>
      <c r="B291">
        <f t="shared" si="22"/>
        <v>38.575895267958245</v>
      </c>
      <c r="C291">
        <f t="shared" si="24"/>
        <v>-0.81245737657891226</v>
      </c>
      <c r="D291">
        <f t="shared" si="26"/>
        <v>-35.34189588118268</v>
      </c>
      <c r="F291">
        <f t="shared" si="23"/>
        <v>5.0440015382636121</v>
      </c>
    </row>
    <row r="292" spans="1:6" x14ac:dyDescent="0.25">
      <c r="A292">
        <f t="shared" si="25"/>
        <v>290</v>
      </c>
      <c r="B292">
        <f t="shared" si="22"/>
        <v>37.762664896824298</v>
      </c>
      <c r="C292">
        <f t="shared" si="24"/>
        <v>-0.81382027370370125</v>
      </c>
      <c r="D292">
        <f t="shared" si="26"/>
        <v>-35.401181906111006</v>
      </c>
      <c r="F292">
        <f t="shared" si="23"/>
        <v>5.0614548307835561</v>
      </c>
    </row>
    <row r="293" spans="1:6" x14ac:dyDescent="0.25">
      <c r="A293">
        <f t="shared" si="25"/>
        <v>291</v>
      </c>
      <c r="B293">
        <f t="shared" si="22"/>
        <v>36.948254720550842</v>
      </c>
      <c r="C293">
        <f t="shared" si="24"/>
        <v>-0.814814290466785</v>
      </c>
      <c r="D293">
        <f t="shared" si="26"/>
        <v>-35.444421635305147</v>
      </c>
      <c r="F293">
        <f t="shared" si="23"/>
        <v>5.0789081233034992</v>
      </c>
    </row>
    <row r="294" spans="1:6" x14ac:dyDescent="0.25">
      <c r="A294">
        <f t="shared" si="25"/>
        <v>292</v>
      </c>
      <c r="B294">
        <f t="shared" si="22"/>
        <v>36.133036315890728</v>
      </c>
      <c r="C294">
        <f t="shared" si="24"/>
        <v>-0.81543416591129514</v>
      </c>
      <c r="D294">
        <f t="shared" si="26"/>
        <v>-35.471386217141344</v>
      </c>
      <c r="F294">
        <f t="shared" si="23"/>
        <v>5.0963614158234423</v>
      </c>
    </row>
    <row r="295" spans="1:6" x14ac:dyDescent="0.25">
      <c r="A295">
        <f t="shared" si="25"/>
        <v>293</v>
      </c>
      <c r="B295">
        <f t="shared" si="22"/>
        <v>35.317386388728252</v>
      </c>
      <c r="C295">
        <f t="shared" si="24"/>
        <v>-0.81567490648707164</v>
      </c>
      <c r="D295">
        <f t="shared" si="26"/>
        <v>-35.481858432187622</v>
      </c>
      <c r="F295">
        <f t="shared" si="23"/>
        <v>5.1138147083433854</v>
      </c>
    </row>
    <row r="296" spans="1:6" x14ac:dyDescent="0.25">
      <c r="A296">
        <f t="shared" si="25"/>
        <v>294</v>
      </c>
      <c r="B296">
        <f t="shared" si="22"/>
        <v>34.501686502916584</v>
      </c>
      <c r="C296">
        <f t="shared" si="24"/>
        <v>-0.81553179342568427</v>
      </c>
      <c r="D296">
        <f t="shared" si="26"/>
        <v>-35.475633014017262</v>
      </c>
      <c r="F296">
        <f t="shared" si="23"/>
        <v>5.1312680008633285</v>
      </c>
    </row>
    <row r="297" spans="1:6" x14ac:dyDescent="0.25">
      <c r="A297">
        <f t="shared" si="25"/>
        <v>295</v>
      </c>
      <c r="B297">
        <f t="shared" si="22"/>
        <v>33.686322801876884</v>
      </c>
      <c r="C297">
        <f t="shared" si="24"/>
        <v>-0.8150003898374365</v>
      </c>
      <c r="D297">
        <f t="shared" si="26"/>
        <v>-35.452516957928488</v>
      </c>
      <c r="F297">
        <f t="shared" si="23"/>
        <v>5.1487212933832724</v>
      </c>
    </row>
    <row r="298" spans="1:6" x14ac:dyDescent="0.25">
      <c r="A298">
        <f t="shared" si="25"/>
        <v>296</v>
      </c>
      <c r="B298">
        <f t="shared" si="22"/>
        <v>32.871685723241711</v>
      </c>
      <c r="C298">
        <f t="shared" si="24"/>
        <v>-0.81407654752178615</v>
      </c>
      <c r="D298">
        <f t="shared" si="26"/>
        <v>-35.412329817197701</v>
      </c>
      <c r="F298">
        <f t="shared" si="23"/>
        <v>5.1661745859032155</v>
      </c>
    </row>
    <row r="299" spans="1:6" x14ac:dyDescent="0.25">
      <c r="A299">
        <f t="shared" si="25"/>
        <v>297</v>
      </c>
      <c r="B299">
        <f t="shared" si="22"/>
        <v>32.058169706833311</v>
      </c>
      <c r="C299">
        <f t="shared" si="24"/>
        <v>-0.81275641348207728</v>
      </c>
      <c r="D299">
        <f t="shared" si="26"/>
        <v>-35.354903986470362</v>
      </c>
      <c r="F299">
        <f t="shared" si="23"/>
        <v>5.1836278784231586</v>
      </c>
    </row>
    <row r="300" spans="1:6" x14ac:dyDescent="0.25">
      <c r="A300">
        <f t="shared" si="25"/>
        <v>298</v>
      </c>
      <c r="B300">
        <f t="shared" si="22"/>
        <v>31.246172896277557</v>
      </c>
      <c r="C300">
        <f t="shared" si="24"/>
        <v>-0.81103643613625209</v>
      </c>
      <c r="D300">
        <f t="shared" si="26"/>
        <v>-35.280084971926968</v>
      </c>
      <c r="F300">
        <f t="shared" si="23"/>
        <v>5.2010811709431017</v>
      </c>
    </row>
    <row r="301" spans="1:6" x14ac:dyDescent="0.25">
      <c r="A301">
        <f t="shared" si="25"/>
        <v>299</v>
      </c>
      <c r="B301">
        <f t="shared" si="22"/>
        <v>30.436096834560807</v>
      </c>
      <c r="C301">
        <f t="shared" si="24"/>
        <v>-0.80891337121570572</v>
      </c>
      <c r="D301">
        <f t="shared" si="26"/>
        <v>-35.187731647883197</v>
      </c>
      <c r="F301">
        <f t="shared" si="23"/>
        <v>5.2185344634630457</v>
      </c>
    </row>
    <row r="302" spans="1:6" x14ac:dyDescent="0.25">
      <c r="A302">
        <f t="shared" si="25"/>
        <v>300</v>
      </c>
      <c r="B302">
        <f t="shared" si="22"/>
        <v>29.628346153846145</v>
      </c>
      <c r="C302">
        <f t="shared" si="24"/>
        <v>-0.80638428734452461</v>
      </c>
      <c r="D302">
        <f t="shared" si="26"/>
        <v>-35.077716499486819</v>
      </c>
      <c r="F302">
        <f t="shared" si="23"/>
        <v>5.2359877559829888</v>
      </c>
    </row>
    <row r="303" spans="1:6" x14ac:dyDescent="0.25">
      <c r="A303">
        <f t="shared" si="25"/>
        <v>301</v>
      </c>
      <c r="B303">
        <f t="shared" si="22"/>
        <v>28.823328259871758</v>
      </c>
      <c r="C303">
        <f t="shared" si="24"/>
        <v>-0.80344657129177932</v>
      </c>
      <c r="D303">
        <f t="shared" si="26"/>
        <v>-34.949925851192397</v>
      </c>
      <c r="F303">
        <f t="shared" si="23"/>
        <v>5.2534410485029319</v>
      </c>
    </row>
    <row r="304" spans="1:6" x14ac:dyDescent="0.25">
      <c r="A304">
        <f t="shared" si="25"/>
        <v>302</v>
      </c>
      <c r="B304">
        <f t="shared" si="22"/>
        <v>28.021453011262587</v>
      </c>
      <c r="C304">
        <f t="shared" si="24"/>
        <v>-0.80009793288986053</v>
      </c>
      <c r="D304">
        <f t="shared" si="26"/>
        <v>-34.804260080708936</v>
      </c>
      <c r="F304">
        <f t="shared" si="23"/>
        <v>5.270894341022875</v>
      </c>
    </row>
    <row r="305" spans="1:6" x14ac:dyDescent="0.25">
      <c r="A305">
        <f t="shared" si="25"/>
        <v>303</v>
      </c>
      <c r="B305">
        <f t="shared" si="22"/>
        <v>27.223132394092037</v>
      </c>
      <c r="C305">
        <f t="shared" si="24"/>
        <v>-0.79633640961262131</v>
      </c>
      <c r="D305">
        <f t="shared" si="26"/>
        <v>-34.640633818149027</v>
      </c>
      <c r="F305">
        <f t="shared" si="23"/>
        <v>5.2883476335428181</v>
      </c>
    </row>
    <row r="306" spans="1:6" x14ac:dyDescent="0.25">
      <c r="A306">
        <f t="shared" si="25"/>
        <v>304</v>
      </c>
      <c r="B306">
        <f t="shared" si="22"/>
        <v>26.428780192037344</v>
      </c>
      <c r="C306">
        <f t="shared" si="24"/>
        <v>-0.79216037080687762</v>
      </c>
      <c r="D306">
        <f t="shared" si="26"/>
        <v>-34.458976130099174</v>
      </c>
      <c r="F306">
        <f t="shared" si="23"/>
        <v>5.3058009260627621</v>
      </c>
    </row>
    <row r="307" spans="1:6" x14ac:dyDescent="0.25">
      <c r="A307">
        <f t="shared" si="25"/>
        <v>305</v>
      </c>
      <c r="B307">
        <f t="shared" si="22"/>
        <v>25.638811652478282</v>
      </c>
      <c r="C307">
        <f t="shared" si="24"/>
        <v>-0.78756852157189883</v>
      </c>
      <c r="D307">
        <f t="shared" si="26"/>
        <v>-34.259230688377599</v>
      </c>
      <c r="F307">
        <f t="shared" si="23"/>
        <v>5.3232542185827052</v>
      </c>
    </row>
    <row r="308" spans="1:6" x14ac:dyDescent="0.25">
      <c r="A308">
        <f t="shared" si="25"/>
        <v>306</v>
      </c>
      <c r="B308">
        <f t="shared" si="22"/>
        <v>24.853643148893546</v>
      </c>
      <c r="C308">
        <f t="shared" si="24"/>
        <v>-0.78255990628129979</v>
      </c>
      <c r="D308">
        <f t="shared" si="26"/>
        <v>-34.041355923236544</v>
      </c>
      <c r="F308">
        <f t="shared" si="23"/>
        <v>5.3407075111026483</v>
      </c>
    </row>
    <row r="309" spans="1:6" x14ac:dyDescent="0.25">
      <c r="A309">
        <f t="shared" si="25"/>
        <v>307</v>
      </c>
      <c r="B309">
        <f t="shared" si="22"/>
        <v>24.073691839915682</v>
      </c>
      <c r="C309">
        <f t="shared" si="24"/>
        <v>-0.77713391174245139</v>
      </c>
      <c r="D309">
        <f t="shared" si="26"/>
        <v>-33.805325160796635</v>
      </c>
      <c r="F309">
        <f t="shared" si="23"/>
        <v>5.3581608036225914</v>
      </c>
    </row>
    <row r="310" spans="1:6" x14ac:dyDescent="0.25">
      <c r="A310">
        <f t="shared" si="25"/>
        <v>308</v>
      </c>
      <c r="B310">
        <f t="shared" si="22"/>
        <v>23.299375325408644</v>
      </c>
      <c r="C310">
        <f t="shared" si="24"/>
        <v>-0.77129026998914441</v>
      </c>
      <c r="D310">
        <f t="shared" si="26"/>
        <v>-33.551126744527785</v>
      </c>
      <c r="F310">
        <f t="shared" si="23"/>
        <v>5.3756140961425354</v>
      </c>
    </row>
    <row r="311" spans="1:6" x14ac:dyDescent="0.25">
      <c r="A311">
        <f t="shared" si="25"/>
        <v>309</v>
      </c>
      <c r="B311">
        <f t="shared" si="22"/>
        <v>22.531111299937393</v>
      </c>
      <c r="C311">
        <f t="shared" si="24"/>
        <v>-0.76502906070348686</v>
      </c>
      <c r="D311">
        <f t="shared" si="26"/>
        <v>-33.27876414060168</v>
      </c>
      <c r="F311">
        <f t="shared" si="23"/>
        <v>5.3930673886624785</v>
      </c>
    </row>
    <row r="312" spans="1:6" x14ac:dyDescent="0.25">
      <c r="A312">
        <f t="shared" si="25"/>
        <v>310</v>
      </c>
      <c r="B312">
        <f t="shared" si="22"/>
        <v>21.76931720400167</v>
      </c>
      <c r="C312">
        <f t="shared" si="24"/>
        <v>-0.75835071326321568</v>
      </c>
      <c r="D312">
        <f t="shared" si="26"/>
        <v>-32.988256026949877</v>
      </c>
      <c r="F312">
        <f t="shared" si="23"/>
        <v>5.4105206811824216</v>
      </c>
    </row>
    <row r="313" spans="1:6" x14ac:dyDescent="0.25">
      <c r="A313">
        <f t="shared" si="25"/>
        <v>311</v>
      </c>
      <c r="B313">
        <f t="shared" si="22"/>
        <v>21.014409873410962</v>
      </c>
      <c r="C313">
        <f t="shared" si="24"/>
        <v>-0.75125600841134244</v>
      </c>
      <c r="D313">
        <f t="shared" si="26"/>
        <v>-32.679636365893394</v>
      </c>
      <c r="F313">
        <f t="shared" si="23"/>
        <v>5.4279739737023647</v>
      </c>
    </row>
    <row r="314" spans="1:6" x14ac:dyDescent="0.25">
      <c r="A314">
        <f t="shared" si="25"/>
        <v>312</v>
      </c>
      <c r="B314">
        <f t="shared" si="22"/>
        <v>20.266805187178985</v>
      </c>
      <c r="C314">
        <f t="shared" si="24"/>
        <v>-0.7437460795456996</v>
      </c>
      <c r="D314">
        <f t="shared" si="26"/>
        <v>-32.352954460237932</v>
      </c>
      <c r="F314">
        <f t="shared" si="23"/>
        <v>5.4454272662223078</v>
      </c>
    </row>
    <row r="315" spans="1:6" x14ac:dyDescent="0.25">
      <c r="A315">
        <f t="shared" si="25"/>
        <v>313</v>
      </c>
      <c r="B315">
        <f t="shared" si="22"/>
        <v>19.526917714319563</v>
      </c>
      <c r="C315">
        <f t="shared" si="24"/>
        <v>-0.73582241362569256</v>
      </c>
      <c r="D315">
        <f t="shared" si="26"/>
        <v>-32.008274992717624</v>
      </c>
      <c r="F315">
        <f t="shared" si="23"/>
        <v>5.4628805587422518</v>
      </c>
    </row>
    <row r="316" spans="1:6" x14ac:dyDescent="0.25">
      <c r="A316">
        <f t="shared" si="25"/>
        <v>314</v>
      </c>
      <c r="B316">
        <f t="shared" si="22"/>
        <v>18.7951603599276</v>
      </c>
      <c r="C316">
        <f t="shared" si="24"/>
        <v>-0.727486851694918</v>
      </c>
      <c r="D316">
        <f t="shared" si="26"/>
        <v>-31.645678048728932</v>
      </c>
      <c r="F316">
        <f t="shared" si="23"/>
        <v>5.4803338512621949</v>
      </c>
    </row>
    <row r="317" spans="1:6" x14ac:dyDescent="0.25">
      <c r="A317">
        <f t="shared" si="25"/>
        <v>315</v>
      </c>
      <c r="B317">
        <f t="shared" si="22"/>
        <v>18.071944010929727</v>
      </c>
      <c r="C317">
        <f t="shared" si="24"/>
        <v>-0.71874158901797003</v>
      </c>
      <c r="D317">
        <f t="shared" si="26"/>
        <v>-31.265259122281694</v>
      </c>
      <c r="F317">
        <f t="shared" si="23"/>
        <v>5.497787143782138</v>
      </c>
    </row>
    <row r="318" spans="1:6" x14ac:dyDescent="0.25">
      <c r="A318">
        <f t="shared" si="25"/>
        <v>316</v>
      </c>
      <c r="B318">
        <f t="shared" si="22"/>
        <v>17.35767718189166</v>
      </c>
      <c r="C318">
        <f t="shared" si="24"/>
        <v>-0.70958917483056005</v>
      </c>
      <c r="D318">
        <f t="shared" si="26"/>
        <v>-30.867129105129361</v>
      </c>
      <c r="F318">
        <f t="shared" si="23"/>
        <v>5.5152404363020811</v>
      </c>
    </row>
    <row r="319" spans="1:6" x14ac:dyDescent="0.25">
      <c r="A319">
        <f t="shared" si="25"/>
        <v>317</v>
      </c>
      <c r="B319">
        <f t="shared" si="22"/>
        <v>16.652765661268607</v>
      </c>
      <c r="C319">
        <f t="shared" si="24"/>
        <v>-0.70003251170268754</v>
      </c>
      <c r="D319">
        <f t="shared" si="26"/>
        <v>-30.451414259066908</v>
      </c>
      <c r="F319">
        <f t="shared" si="23"/>
        <v>5.532693728822025</v>
      </c>
    </row>
    <row r="320" spans="1:6" x14ac:dyDescent="0.25">
      <c r="A320">
        <f t="shared" si="25"/>
        <v>318</v>
      </c>
      <c r="B320">
        <f t="shared" si="22"/>
        <v>15.957612158486285</v>
      </c>
      <c r="C320">
        <f t="shared" si="24"/>
        <v>-0.69007485451488471</v>
      </c>
      <c r="D320">
        <f t="shared" si="26"/>
        <v>-30.018256171397486</v>
      </c>
      <c r="F320">
        <f t="shared" si="23"/>
        <v>5.5501470213419681</v>
      </c>
    </row>
    <row r="321" spans="1:6" x14ac:dyDescent="0.25">
      <c r="A321">
        <f t="shared" si="25"/>
        <v>319</v>
      </c>
      <c r="B321">
        <f t="shared" si="22"/>
        <v>15.272615952238837</v>
      </c>
      <c r="C321">
        <f t="shared" si="24"/>
        <v>-0.6797198090478247</v>
      </c>
      <c r="D321">
        <f t="shared" si="26"/>
        <v>-29.567811693580374</v>
      </c>
      <c r="F321">
        <f t="shared" si="23"/>
        <v>5.5676003138619112</v>
      </c>
    </row>
    <row r="322" spans="1:6" x14ac:dyDescent="0.25">
      <c r="A322">
        <f t="shared" si="25"/>
        <v>320</v>
      </c>
      <c r="B322">
        <f t="shared" ref="B322:B385" si="27" xml:space="preserve"> $O$1*(1-COS(RADIANS(A322))) + ($O$1*$O$1 / (2*$O$2)) * (1 - COS(RADIANS(2*A322)))</f>
        <v>14.598172540390635</v>
      </c>
      <c r="C322">
        <f t="shared" si="24"/>
        <v>-0.66897133018628185</v>
      </c>
      <c r="D322">
        <f t="shared" si="26"/>
        <v>-29.100252863103261</v>
      </c>
      <c r="F322">
        <f t="shared" ref="F322:F385" si="28">RADIANS((A322))</f>
        <v>5.5850536063818543</v>
      </c>
    </row>
    <row r="323" spans="1:6" x14ac:dyDescent="0.25">
      <c r="A323">
        <f t="shared" si="25"/>
        <v>321</v>
      </c>
      <c r="B323">
        <f t="shared" si="27"/>
        <v>13.934673291866273</v>
      </c>
      <c r="C323">
        <f t="shared" si="24"/>
        <v>-0.65783371973908089</v>
      </c>
      <c r="D323">
        <f t="shared" si="26"/>
        <v>-28.615766808650019</v>
      </c>
      <c r="F323">
        <f t="shared" si="28"/>
        <v>5.6025068989017974</v>
      </c>
    </row>
    <row r="324" spans="1:6" x14ac:dyDescent="0.25">
      <c r="A324">
        <f t="shared" si="25"/>
        <v>322</v>
      </c>
      <c r="B324">
        <f t="shared" si="27"/>
        <v>13.282505100912473</v>
      </c>
      <c r="C324">
        <f t="shared" ref="C324:C387" si="29">(B325-B323)/2</f>
        <v>-0.64631162387651209</v>
      </c>
      <c r="D324">
        <f t="shared" si="26"/>
        <v>-28.114555638628278</v>
      </c>
      <c r="F324">
        <f t="shared" si="28"/>
        <v>5.6199601914217414</v>
      </c>
    </row>
    <row r="325" spans="1:6" x14ac:dyDescent="0.25">
      <c r="A325">
        <f t="shared" ref="A325:A360" si="30">A324+1</f>
        <v>323</v>
      </c>
      <c r="B325">
        <f t="shared" si="27"/>
        <v>12.642050044113249</v>
      </c>
      <c r="C325">
        <f t="shared" si="29"/>
        <v>-0.63441003018789566</v>
      </c>
      <c r="D325">
        <f t="shared" si="26"/>
        <v>-27.596836313173462</v>
      </c>
      <c r="F325">
        <f t="shared" si="28"/>
        <v>5.6374134839416845</v>
      </c>
    </row>
    <row r="326" spans="1:6" x14ac:dyDescent="0.25">
      <c r="A326">
        <f t="shared" si="30"/>
        <v>324</v>
      </c>
      <c r="B326">
        <f t="shared" si="27"/>
        <v>12.013685040536682</v>
      </c>
      <c r="C326">
        <f t="shared" si="29"/>
        <v>-0.62213426436177865</v>
      </c>
      <c r="D326">
        <f t="shared" si="26"/>
        <v>-27.062840499737373</v>
      </c>
      <c r="F326">
        <f t="shared" si="28"/>
        <v>5.6548667764616276</v>
      </c>
    </row>
    <row r="327" spans="1:6" x14ac:dyDescent="0.25">
      <c r="A327">
        <f t="shared" si="30"/>
        <v>325</v>
      </c>
      <c r="B327">
        <f t="shared" si="27"/>
        <v>11.397781515389692</v>
      </c>
      <c r="C327">
        <f t="shared" si="29"/>
        <v>-0.60948998649201069</v>
      </c>
      <c r="D327">
        <f t="shared" si="26"/>
        <v>-26.512814412402467</v>
      </c>
      <c r="F327">
        <f t="shared" si="28"/>
        <v>5.6723200689815707</v>
      </c>
    </row>
    <row r="328" spans="1:6" x14ac:dyDescent="0.25">
      <c r="A328">
        <f t="shared" si="30"/>
        <v>326</v>
      </c>
      <c r="B328">
        <f t="shared" si="27"/>
        <v>10.794705067552661</v>
      </c>
      <c r="C328">
        <f t="shared" si="29"/>
        <v>-0.59648318701345815</v>
      </c>
      <c r="D328">
        <f t="shared" si="26"/>
        <v>-25.947018635085431</v>
      </c>
      <c r="F328">
        <f t="shared" si="28"/>
        <v>5.6897733615015147</v>
      </c>
    </row>
    <row r="329" spans="1:6" x14ac:dyDescent="0.25">
      <c r="A329">
        <f t="shared" si="30"/>
        <v>327</v>
      </c>
      <c r="B329">
        <f t="shared" si="27"/>
        <v>10.204815141362776</v>
      </c>
      <c r="C329">
        <f t="shared" si="29"/>
        <v>-0.58312018227143003</v>
      </c>
      <c r="D329">
        <f t="shared" si="26"/>
        <v>-25.365727928807207</v>
      </c>
      <c r="F329">
        <f t="shared" si="28"/>
        <v>5.7072266540214578</v>
      </c>
    </row>
    <row r="330" spans="1:6" x14ac:dyDescent="0.25">
      <c r="A330">
        <f t="shared" si="30"/>
        <v>328</v>
      </c>
      <c r="B330">
        <f t="shared" si="27"/>
        <v>9.6284647030098007</v>
      </c>
      <c r="C330">
        <f t="shared" si="29"/>
        <v>-0.56940760972925109</v>
      </c>
      <c r="D330">
        <f t="shared" ref="D330:D393" si="31" xml:space="preserve"> C330 * 6 * $G$2 / 1000</f>
        <v>-24.769231023222424</v>
      </c>
      <c r="F330">
        <f t="shared" si="28"/>
        <v>5.7246799465414009</v>
      </c>
    </row>
    <row r="331" spans="1:6" x14ac:dyDescent="0.25">
      <c r="A331">
        <f t="shared" si="30"/>
        <v>329</v>
      </c>
      <c r="B331">
        <f t="shared" si="27"/>
        <v>9.0659999219042735</v>
      </c>
      <c r="C331">
        <f t="shared" si="29"/>
        <v>-0.55535242281891328</v>
      </c>
      <c r="D331">
        <f t="shared" si="31"/>
        <v>-24.157830392622728</v>
      </c>
      <c r="F331">
        <f t="shared" si="28"/>
        <v>5.742133239061344</v>
      </c>
    </row>
    <row r="332" spans="1:6" x14ac:dyDescent="0.25">
      <c r="A332">
        <f t="shared" si="30"/>
        <v>330</v>
      </c>
      <c r="B332">
        <f t="shared" si="27"/>
        <v>8.5177598573719742</v>
      </c>
      <c r="C332">
        <f t="shared" si="29"/>
        <v>-0.54096188544037815</v>
      </c>
      <c r="D332">
        <f t="shared" si="31"/>
        <v>-23.531842016656451</v>
      </c>
      <c r="F332">
        <f t="shared" si="28"/>
        <v>5.7595865315812871</v>
      </c>
    </row>
    <row r="333" spans="1:6" x14ac:dyDescent="0.25">
      <c r="A333">
        <f t="shared" si="30"/>
        <v>331</v>
      </c>
      <c r="B333">
        <f t="shared" si="27"/>
        <v>7.9840761510235172</v>
      </c>
      <c r="C333">
        <f t="shared" si="29"/>
        <v>-0.52624356611507572</v>
      </c>
      <c r="D333">
        <f t="shared" si="31"/>
        <v>-22.891595126005797</v>
      </c>
      <c r="F333">
        <f t="shared" si="28"/>
        <v>5.7770398241012311</v>
      </c>
    </row>
    <row r="334" spans="1:6" x14ac:dyDescent="0.25">
      <c r="A334">
        <f t="shared" si="30"/>
        <v>332</v>
      </c>
      <c r="B334">
        <f t="shared" si="27"/>
        <v>7.4652727251418227</v>
      </c>
      <c r="C334">
        <f t="shared" si="29"/>
        <v>-0.51120533180006689</v>
      </c>
      <c r="D334">
        <f t="shared" si="31"/>
        <v>-22.237431933302908</v>
      </c>
      <c r="F334">
        <f t="shared" si="28"/>
        <v>5.7944931166211742</v>
      </c>
    </row>
    <row r="335" spans="1:6" x14ac:dyDescent="0.25">
      <c r="A335">
        <f t="shared" si="30"/>
        <v>333</v>
      </c>
      <c r="B335">
        <f t="shared" si="27"/>
        <v>6.9616654874233834</v>
      </c>
      <c r="C335">
        <f t="shared" si="29"/>
        <v>-0.49585534136927079</v>
      </c>
      <c r="D335">
        <f t="shared" si="31"/>
        <v>-21.569707349563281</v>
      </c>
      <c r="F335">
        <f t="shared" si="28"/>
        <v>5.8119464091411173</v>
      </c>
    </row>
    <row r="336" spans="1:6" x14ac:dyDescent="0.25">
      <c r="A336">
        <f t="shared" si="30"/>
        <v>334</v>
      </c>
      <c r="B336">
        <f t="shared" si="27"/>
        <v>6.4735620424032811</v>
      </c>
      <c r="C336">
        <f t="shared" si="29"/>
        <v>-0.4802020387688084</v>
      </c>
      <c r="D336">
        <f t="shared" si="31"/>
        <v>-20.888788686443164</v>
      </c>
      <c r="F336">
        <f t="shared" si="28"/>
        <v>5.8293997016610604</v>
      </c>
    </row>
    <row r="337" spans="1:6" x14ac:dyDescent="0.25">
      <c r="A337">
        <f t="shared" si="30"/>
        <v>335</v>
      </c>
      <c r="B337">
        <f t="shared" si="27"/>
        <v>6.0012614098857666</v>
      </c>
      <c r="C337">
        <f t="shared" si="29"/>
        <v>-0.46425414585393954</v>
      </c>
      <c r="D337">
        <f t="shared" si="31"/>
        <v>-20.19505534464637</v>
      </c>
      <c r="F337">
        <f t="shared" si="28"/>
        <v>5.8468529941810043</v>
      </c>
    </row>
    <row r="338" spans="1:6" x14ac:dyDescent="0.25">
      <c r="A338">
        <f t="shared" si="30"/>
        <v>336</v>
      </c>
      <c r="B338">
        <f t="shared" si="27"/>
        <v>5.5450537506954021</v>
      </c>
      <c r="C338">
        <f t="shared" si="29"/>
        <v>-0.44802065491534515</v>
      </c>
      <c r="D338">
        <f t="shared" si="31"/>
        <v>-19.488898488817515</v>
      </c>
      <c r="F338">
        <f t="shared" si="28"/>
        <v>5.8643062867009474</v>
      </c>
    </row>
    <row r="339" spans="1:6" x14ac:dyDescent="0.25">
      <c r="A339">
        <f t="shared" si="30"/>
        <v>337</v>
      </c>
      <c r="B339">
        <f t="shared" si="27"/>
        <v>5.1052201000550763</v>
      </c>
      <c r="C339">
        <f t="shared" si="29"/>
        <v>-0.43151082090287396</v>
      </c>
      <c r="D339">
        <f t="shared" si="31"/>
        <v>-18.770720709275018</v>
      </c>
      <c r="F339">
        <f t="shared" si="28"/>
        <v>5.8817595792208905</v>
      </c>
    </row>
    <row r="340" spans="1:6" x14ac:dyDescent="0.25">
      <c r="A340">
        <f t="shared" si="30"/>
        <v>338</v>
      </c>
      <c r="B340">
        <f t="shared" si="27"/>
        <v>4.6820321088896542</v>
      </c>
      <c r="C340">
        <f t="shared" si="29"/>
        <v>-0.4147341533551665</v>
      </c>
      <c r="D340">
        <f t="shared" si="31"/>
        <v>-18.040935670949743</v>
      </c>
      <c r="F340">
        <f t="shared" si="28"/>
        <v>5.8992128717408336</v>
      </c>
    </row>
    <row r="341" spans="1:6" x14ac:dyDescent="0.25">
      <c r="A341">
        <f t="shared" si="30"/>
        <v>339</v>
      </c>
      <c r="B341">
        <f t="shared" si="27"/>
        <v>4.2757517933447433</v>
      </c>
      <c r="C341">
        <f t="shared" si="29"/>
        <v>-0.39770040804423168</v>
      </c>
      <c r="D341">
        <f t="shared" si="31"/>
        <v>-17.299967749924079</v>
      </c>
      <c r="F341">
        <f t="shared" si="28"/>
        <v>5.9166661642607767</v>
      </c>
    </row>
    <row r="342" spans="1:6" x14ac:dyDescent="0.25">
      <c r="A342">
        <f t="shared" si="30"/>
        <v>340</v>
      </c>
      <c r="B342">
        <f t="shared" si="27"/>
        <v>3.8866312928011908</v>
      </c>
      <c r="C342">
        <f t="shared" si="29"/>
        <v>-0.38041957834395479</v>
      </c>
      <c r="D342">
        <f t="shared" si="31"/>
        <v>-16.548251657962034</v>
      </c>
      <c r="F342">
        <f t="shared" si="28"/>
        <v>5.9341194567807207</v>
      </c>
    </row>
    <row r="343" spans="1:6" x14ac:dyDescent="0.25">
      <c r="A343">
        <f t="shared" si="30"/>
        <v>341</v>
      </c>
      <c r="B343">
        <f t="shared" si="27"/>
        <v>3.5149126366568337</v>
      </c>
      <c r="C343">
        <f t="shared" si="29"/>
        <v>-0.36290188633223019</v>
      </c>
      <c r="D343">
        <f t="shared" si="31"/>
        <v>-15.786232055452015</v>
      </c>
      <c r="F343">
        <f t="shared" si="28"/>
        <v>5.9515727493006638</v>
      </c>
    </row>
    <row r="344" spans="1:6" x14ac:dyDescent="0.25">
      <c r="A344">
        <f t="shared" si="30"/>
        <v>342</v>
      </c>
      <c r="B344">
        <f t="shared" si="27"/>
        <v>3.1608275201367304</v>
      </c>
      <c r="C344">
        <f t="shared" si="29"/>
        <v>-0.34515777363646638</v>
      </c>
      <c r="D344">
        <f t="shared" si="31"/>
        <v>-15.014363153186288</v>
      </c>
      <c r="F344">
        <f t="shared" si="28"/>
        <v>5.9690260418206069</v>
      </c>
    </row>
    <row r="345" spans="1:6" x14ac:dyDescent="0.25">
      <c r="A345">
        <f t="shared" si="30"/>
        <v>343</v>
      </c>
      <c r="B345">
        <f t="shared" si="27"/>
        <v>2.824597089383901</v>
      </c>
      <c r="C345">
        <f t="shared" si="29"/>
        <v>-0.32719789203257243</v>
      </c>
      <c r="D345">
        <f t="shared" si="31"/>
        <v>-14.2331083034169</v>
      </c>
      <c r="F345">
        <f t="shared" si="28"/>
        <v>5.98647933434055</v>
      </c>
    </row>
    <row r="346" spans="1:6" x14ac:dyDescent="0.25">
      <c r="A346">
        <f t="shared" si="30"/>
        <v>344</v>
      </c>
      <c r="B346">
        <f t="shared" si="27"/>
        <v>2.5064317360715855</v>
      </c>
      <c r="C346">
        <f t="shared" si="29"/>
        <v>-0.30903309380796773</v>
      </c>
      <c r="D346">
        <f t="shared" si="31"/>
        <v>-13.442939580646597</v>
      </c>
      <c r="F346">
        <f t="shared" si="28"/>
        <v>6.003932626860494</v>
      </c>
    </row>
    <row r="347" spans="1:6" x14ac:dyDescent="0.25">
      <c r="A347">
        <f t="shared" si="30"/>
        <v>345</v>
      </c>
      <c r="B347">
        <f t="shared" si="27"/>
        <v>2.2065309017679655</v>
      </c>
      <c r="C347">
        <f t="shared" si="29"/>
        <v>-0.29067442189933468</v>
      </c>
      <c r="D347">
        <f t="shared" si="31"/>
        <v>-12.644337352621058</v>
      </c>
      <c r="F347">
        <f t="shared" si="28"/>
        <v>6.0213859193804371</v>
      </c>
    </row>
    <row r="348" spans="1:6" x14ac:dyDescent="0.25">
      <c r="A348">
        <f t="shared" si="30"/>
        <v>346</v>
      </c>
      <c r="B348">
        <f t="shared" si="27"/>
        <v>1.9250828922729162</v>
      </c>
      <c r="C348">
        <f t="shared" si="29"/>
        <v>-0.27213309981604139</v>
      </c>
      <c r="D348">
        <f t="shared" si="31"/>
        <v>-11.8377898419978</v>
      </c>
      <c r="F348">
        <f t="shared" si="28"/>
        <v>6.0388392119003802</v>
      </c>
    </row>
    <row r="349" spans="1:6" x14ac:dyDescent="0.25">
      <c r="A349">
        <f t="shared" si="30"/>
        <v>347</v>
      </c>
      <c r="B349">
        <f t="shared" si="27"/>
        <v>1.6622647021358827</v>
      </c>
      <c r="C349">
        <f t="shared" si="29"/>
        <v>-0.25342052136046478</v>
      </c>
      <c r="D349">
        <f t="shared" si="31"/>
        <v>-11.023792679180218</v>
      </c>
      <c r="F349">
        <f t="shared" si="28"/>
        <v>6.0562925044203233</v>
      </c>
    </row>
    <row r="350" spans="1:6" x14ac:dyDescent="0.25">
      <c r="A350">
        <f t="shared" si="30"/>
        <v>348</v>
      </c>
      <c r="B350">
        <f t="shared" si="27"/>
        <v>1.4182418495519866</v>
      </c>
      <c r="C350">
        <f t="shared" si="29"/>
        <v>-0.23454824015681597</v>
      </c>
      <c r="D350">
        <f t="shared" si="31"/>
        <v>-10.202848446821493</v>
      </c>
      <c r="F350">
        <f t="shared" si="28"/>
        <v>6.0737457969402664</v>
      </c>
    </row>
    <row r="351" spans="1:6" x14ac:dyDescent="0.25">
      <c r="A351">
        <f t="shared" si="30"/>
        <v>349</v>
      </c>
      <c r="B351">
        <f t="shared" si="27"/>
        <v>1.1931682218222508</v>
      </c>
      <c r="C351">
        <f t="shared" si="29"/>
        <v>-0.21552795900007493</v>
      </c>
      <c r="D351">
        <f t="shared" si="31"/>
        <v>-9.3754662165032592</v>
      </c>
      <c r="F351">
        <f t="shared" si="28"/>
        <v>6.0911990894602104</v>
      </c>
    </row>
    <row r="352" spans="1:6" x14ac:dyDescent="0.25">
      <c r="A352">
        <f t="shared" si="30"/>
        <v>350</v>
      </c>
      <c r="B352">
        <f t="shared" si="27"/>
        <v>0.98718593155183676</v>
      </c>
      <c r="C352">
        <f t="shared" si="29"/>
        <v>-0.19637151903706518</v>
      </c>
      <c r="D352">
        <f t="shared" si="31"/>
        <v>-8.5421610781123345</v>
      </c>
      <c r="F352">
        <f t="shared" si="28"/>
        <v>6.1086523819801535</v>
      </c>
    </row>
    <row r="353" spans="1:6" x14ac:dyDescent="0.25">
      <c r="A353">
        <f t="shared" si="30"/>
        <v>351</v>
      </c>
      <c r="B353">
        <f t="shared" si="27"/>
        <v>0.80042518374812044</v>
      </c>
      <c r="C353">
        <f t="shared" si="29"/>
        <v>-0.17709088879170398</v>
      </c>
      <c r="D353">
        <f t="shared" si="31"/>
        <v>-7.7034536624391228</v>
      </c>
      <c r="F353">
        <f t="shared" si="28"/>
        <v>6.1261056745000966</v>
      </c>
    </row>
    <row r="354" spans="1:6" x14ac:dyDescent="0.25">
      <c r="A354">
        <f t="shared" si="30"/>
        <v>352</v>
      </c>
      <c r="B354">
        <f t="shared" si="27"/>
        <v>0.6330041539684288</v>
      </c>
      <c r="C354">
        <f t="shared" si="29"/>
        <v>-0.15769815304679374</v>
      </c>
      <c r="D354">
        <f t="shared" si="31"/>
        <v>-6.859869657535528</v>
      </c>
      <c r="F354">
        <f t="shared" si="28"/>
        <v>6.1435589670200397</v>
      </c>
    </row>
    <row r="355" spans="1:6" x14ac:dyDescent="0.25">
      <c r="A355">
        <f t="shared" si="30"/>
        <v>353</v>
      </c>
      <c r="B355">
        <f t="shared" si="27"/>
        <v>0.48502887765453295</v>
      </c>
      <c r="C355">
        <f t="shared" si="29"/>
        <v>-0.13820550159486805</v>
      </c>
      <c r="D355">
        <f t="shared" si="31"/>
        <v>-6.0119393193767596</v>
      </c>
      <c r="F355">
        <f t="shared" si="28"/>
        <v>6.1610122595399837</v>
      </c>
    </row>
    <row r="356" spans="1:6" x14ac:dyDescent="0.25">
      <c r="A356">
        <f t="shared" si="30"/>
        <v>354</v>
      </c>
      <c r="B356">
        <f t="shared" si="27"/>
        <v>0.35659315077869269</v>
      </c>
      <c r="C356">
        <f t="shared" si="29"/>
        <v>-0.11862521787073055</v>
      </c>
      <c r="D356">
        <f t="shared" si="31"/>
        <v>-5.1601969773767786</v>
      </c>
      <c r="F356">
        <f t="shared" si="28"/>
        <v>6.1784655520599268</v>
      </c>
    </row>
    <row r="357" spans="1:6" x14ac:dyDescent="0.25">
      <c r="A357">
        <f t="shared" si="30"/>
        <v>355</v>
      </c>
      <c r="B357">
        <f t="shared" si="27"/>
        <v>0.24777844191307186</v>
      </c>
      <c r="C357">
        <f t="shared" si="29"/>
        <v>-9.896966747842266E-2</v>
      </c>
      <c r="D357">
        <f t="shared" si="31"/>
        <v>-4.3051805353113863</v>
      </c>
      <c r="F357">
        <f t="shared" si="28"/>
        <v>6.1959188445798699</v>
      </c>
    </row>
    <row r="358" spans="1:6" x14ac:dyDescent="0.25">
      <c r="A358">
        <f t="shared" si="30"/>
        <v>356</v>
      </c>
      <c r="B358">
        <f t="shared" si="27"/>
        <v>0.15865381582184737</v>
      </c>
      <c r="C358">
        <f t="shared" si="29"/>
        <v>-7.9251286625585504E-2</v>
      </c>
      <c r="D358">
        <f t="shared" si="31"/>
        <v>-3.4474309682129691</v>
      </c>
      <c r="F358">
        <f t="shared" si="28"/>
        <v>6.213372137099813</v>
      </c>
    </row>
    <row r="359" spans="1:6" x14ac:dyDescent="0.25">
      <c r="A359">
        <f t="shared" si="30"/>
        <v>357</v>
      </c>
      <c r="B359">
        <f t="shared" si="27"/>
        <v>8.9275868661900848E-2</v>
      </c>
      <c r="C359">
        <f t="shared" si="29"/>
        <v>-5.9482570478255815E-2</v>
      </c>
      <c r="D359">
        <f t="shared" si="31"/>
        <v>-2.5874918158041282</v>
      </c>
      <c r="F359">
        <f t="shared" si="28"/>
        <v>6.2308254296197561</v>
      </c>
    </row>
    <row r="360" spans="1:6" x14ac:dyDescent="0.25">
      <c r="A360">
        <f t="shared" si="30"/>
        <v>358</v>
      </c>
      <c r="B360">
        <f t="shared" si="27"/>
        <v>3.9688674865335741E-2</v>
      </c>
      <c r="C360">
        <f t="shared" si="29"/>
        <v>-3.9676061449140543E-2</v>
      </c>
      <c r="D360">
        <f t="shared" si="31"/>
        <v>-1.7259086730376136</v>
      </c>
      <c r="F360">
        <f t="shared" si="28"/>
        <v>6.2482787221397</v>
      </c>
    </row>
    <row r="361" spans="1:6" x14ac:dyDescent="0.25">
      <c r="A361">
        <f>A360+1</f>
        <v>359</v>
      </c>
      <c r="B361">
        <f t="shared" si="27"/>
        <v>9.9237457636197693E-3</v>
      </c>
      <c r="C361">
        <f t="shared" si="29"/>
        <v>-1.984433743266787E-2</v>
      </c>
      <c r="D361">
        <f t="shared" si="31"/>
        <v>-0.86322867832105232</v>
      </c>
      <c r="F361">
        <f t="shared" si="28"/>
        <v>6.2657320146596431</v>
      </c>
    </row>
    <row r="362" spans="1:6" x14ac:dyDescent="0.25">
      <c r="A362">
        <f>A361+1</f>
        <v>360</v>
      </c>
      <c r="B362">
        <f t="shared" si="27"/>
        <v>0</v>
      </c>
      <c r="C362">
        <f t="shared" si="29"/>
        <v>0</v>
      </c>
      <c r="D362">
        <f t="shared" si="31"/>
        <v>0</v>
      </c>
      <c r="F362">
        <f t="shared" si="28"/>
        <v>6.2831853071795862</v>
      </c>
    </row>
    <row r="363" spans="1:6" x14ac:dyDescent="0.25">
      <c r="A363">
        <f t="shared" ref="A363:A426" si="32">A362+1</f>
        <v>361</v>
      </c>
      <c r="B363">
        <f t="shared" si="27"/>
        <v>9.9237457636197693E-3</v>
      </c>
      <c r="C363">
        <f t="shared" si="29"/>
        <v>1.98443374326682E-2</v>
      </c>
      <c r="D363">
        <f t="shared" si="31"/>
        <v>0.86322867832106664</v>
      </c>
      <c r="F363">
        <f t="shared" si="28"/>
        <v>6.3006385996995293</v>
      </c>
    </row>
    <row r="364" spans="1:6" x14ac:dyDescent="0.25">
      <c r="A364">
        <f t="shared" si="32"/>
        <v>362</v>
      </c>
      <c r="B364">
        <f t="shared" si="27"/>
        <v>3.96886748653364E-2</v>
      </c>
      <c r="C364">
        <f t="shared" si="29"/>
        <v>3.967606144914021E-2</v>
      </c>
      <c r="D364">
        <f t="shared" si="31"/>
        <v>1.7259086730375992</v>
      </c>
      <c r="F364">
        <f t="shared" si="28"/>
        <v>6.3180918922194733</v>
      </c>
    </row>
    <row r="365" spans="1:6" x14ac:dyDescent="0.25">
      <c r="A365">
        <f t="shared" si="32"/>
        <v>363</v>
      </c>
      <c r="B365">
        <f t="shared" si="27"/>
        <v>8.9275868661900196E-2</v>
      </c>
      <c r="C365">
        <f t="shared" si="29"/>
        <v>5.9482570478252839E-2</v>
      </c>
      <c r="D365">
        <f t="shared" si="31"/>
        <v>2.5874918158039986</v>
      </c>
      <c r="F365">
        <f t="shared" si="28"/>
        <v>6.3355451847394164</v>
      </c>
    </row>
    <row r="366" spans="1:6" x14ac:dyDescent="0.25">
      <c r="A366">
        <f t="shared" si="32"/>
        <v>364</v>
      </c>
      <c r="B366">
        <f t="shared" si="27"/>
        <v>0.15865381582184207</v>
      </c>
      <c r="C366">
        <f t="shared" si="29"/>
        <v>7.9251286625585504E-2</v>
      </c>
      <c r="D366">
        <f t="shared" si="31"/>
        <v>3.4474309682129691</v>
      </c>
      <c r="F366">
        <f t="shared" si="28"/>
        <v>6.3529984772593595</v>
      </c>
    </row>
    <row r="367" spans="1:6" x14ac:dyDescent="0.25">
      <c r="A367">
        <f t="shared" si="32"/>
        <v>365</v>
      </c>
      <c r="B367">
        <f t="shared" si="27"/>
        <v>0.24777844191307119</v>
      </c>
      <c r="C367">
        <f t="shared" si="29"/>
        <v>9.8969667478422368E-2</v>
      </c>
      <c r="D367">
        <f t="shared" si="31"/>
        <v>4.3051805353113721</v>
      </c>
      <c r="F367">
        <f t="shared" si="28"/>
        <v>6.3704517697793026</v>
      </c>
    </row>
    <row r="368" spans="1:6" x14ac:dyDescent="0.25">
      <c r="A368">
        <f t="shared" si="32"/>
        <v>366</v>
      </c>
      <c r="B368">
        <f t="shared" si="27"/>
        <v>0.35659315077868681</v>
      </c>
      <c r="C368">
        <f t="shared" si="29"/>
        <v>0.11862521787073382</v>
      </c>
      <c r="D368">
        <f t="shared" si="31"/>
        <v>5.1601969773769216</v>
      </c>
      <c r="F368">
        <f t="shared" si="28"/>
        <v>6.3879050622992457</v>
      </c>
    </row>
    <row r="369" spans="1:6" x14ac:dyDescent="0.25">
      <c r="A369">
        <f t="shared" si="32"/>
        <v>367</v>
      </c>
      <c r="B369">
        <f t="shared" si="27"/>
        <v>0.48502887765453884</v>
      </c>
      <c r="C369">
        <f t="shared" si="29"/>
        <v>0.13820550159486805</v>
      </c>
      <c r="D369">
        <f t="shared" si="31"/>
        <v>6.0119393193767596</v>
      </c>
      <c r="F369">
        <f t="shared" si="28"/>
        <v>6.4053583548191897</v>
      </c>
    </row>
    <row r="370" spans="1:6" x14ac:dyDescent="0.25">
      <c r="A370">
        <f t="shared" si="32"/>
        <v>368</v>
      </c>
      <c r="B370">
        <f t="shared" si="27"/>
        <v>0.63300415396842291</v>
      </c>
      <c r="C370">
        <f t="shared" si="29"/>
        <v>0.15769815304678753</v>
      </c>
      <c r="D370">
        <f t="shared" si="31"/>
        <v>6.859869657535258</v>
      </c>
      <c r="F370">
        <f t="shared" si="28"/>
        <v>6.4228116473391328</v>
      </c>
    </row>
    <row r="371" spans="1:6" x14ac:dyDescent="0.25">
      <c r="A371">
        <f t="shared" si="32"/>
        <v>369</v>
      </c>
      <c r="B371">
        <f t="shared" si="27"/>
        <v>0.80042518374811389</v>
      </c>
      <c r="C371">
        <f t="shared" si="29"/>
        <v>0.17709088879170359</v>
      </c>
      <c r="D371">
        <f t="shared" si="31"/>
        <v>7.7034536624391068</v>
      </c>
      <c r="F371">
        <f t="shared" si="28"/>
        <v>6.4402649398590759</v>
      </c>
    </row>
    <row r="372" spans="1:6" x14ac:dyDescent="0.25">
      <c r="A372">
        <f t="shared" si="32"/>
        <v>370</v>
      </c>
      <c r="B372">
        <f t="shared" si="27"/>
        <v>0.9871859315518301</v>
      </c>
      <c r="C372">
        <f t="shared" si="29"/>
        <v>0.19637151903707178</v>
      </c>
      <c r="D372">
        <f t="shared" si="31"/>
        <v>8.5421610781126223</v>
      </c>
      <c r="F372">
        <f t="shared" si="28"/>
        <v>6.457718232379019</v>
      </c>
    </row>
    <row r="373" spans="1:6" x14ac:dyDescent="0.25">
      <c r="A373">
        <f t="shared" si="32"/>
        <v>371</v>
      </c>
      <c r="B373">
        <f t="shared" si="27"/>
        <v>1.1931682218222575</v>
      </c>
      <c r="C373">
        <f t="shared" si="29"/>
        <v>0.21552795900007693</v>
      </c>
      <c r="D373">
        <f t="shared" si="31"/>
        <v>9.3754662165033462</v>
      </c>
      <c r="F373">
        <f t="shared" si="28"/>
        <v>6.475171524898963</v>
      </c>
    </row>
    <row r="374" spans="1:6" x14ac:dyDescent="0.25">
      <c r="A374">
        <f t="shared" si="32"/>
        <v>372</v>
      </c>
      <c r="B374">
        <f t="shared" si="27"/>
        <v>1.418241849551984</v>
      </c>
      <c r="C374">
        <f t="shared" si="29"/>
        <v>0.23454824015680908</v>
      </c>
      <c r="D374">
        <f t="shared" si="31"/>
        <v>10.202848446821195</v>
      </c>
      <c r="F374">
        <f t="shared" si="28"/>
        <v>6.4926248174189061</v>
      </c>
    </row>
    <row r="375" spans="1:6" x14ac:dyDescent="0.25">
      <c r="A375">
        <f t="shared" si="32"/>
        <v>373</v>
      </c>
      <c r="B375">
        <f t="shared" si="27"/>
        <v>1.6622647021358756</v>
      </c>
      <c r="C375">
        <f t="shared" si="29"/>
        <v>0.25342052136046223</v>
      </c>
      <c r="D375">
        <f t="shared" si="31"/>
        <v>11.023792679180108</v>
      </c>
      <c r="F375">
        <f t="shared" si="28"/>
        <v>6.5100781099388492</v>
      </c>
    </row>
    <row r="376" spans="1:6" x14ac:dyDescent="0.25">
      <c r="A376">
        <f t="shared" si="32"/>
        <v>374</v>
      </c>
      <c r="B376">
        <f t="shared" si="27"/>
        <v>1.9250828922729084</v>
      </c>
      <c r="C376">
        <f t="shared" si="29"/>
        <v>0.27213309981604139</v>
      </c>
      <c r="D376">
        <f t="shared" si="31"/>
        <v>11.8377898419978</v>
      </c>
      <c r="F376">
        <f t="shared" si="28"/>
        <v>6.5275314024587923</v>
      </c>
    </row>
    <row r="377" spans="1:6" x14ac:dyDescent="0.25">
      <c r="A377">
        <f t="shared" si="32"/>
        <v>375</v>
      </c>
      <c r="B377">
        <f t="shared" si="27"/>
        <v>2.2065309017679584</v>
      </c>
      <c r="C377">
        <f t="shared" si="29"/>
        <v>0.29067442189934234</v>
      </c>
      <c r="D377">
        <f t="shared" si="31"/>
        <v>12.64433735262139</v>
      </c>
      <c r="F377">
        <f t="shared" si="28"/>
        <v>6.5449846949787354</v>
      </c>
    </row>
    <row r="378" spans="1:6" x14ac:dyDescent="0.25">
      <c r="A378">
        <f t="shared" si="32"/>
        <v>376</v>
      </c>
      <c r="B378">
        <f t="shared" si="27"/>
        <v>2.5064317360715931</v>
      </c>
      <c r="C378">
        <f t="shared" si="29"/>
        <v>0.30903309380796506</v>
      </c>
      <c r="D378">
        <f t="shared" si="31"/>
        <v>13.442939580646479</v>
      </c>
      <c r="F378">
        <f t="shared" si="28"/>
        <v>6.5624379874986793</v>
      </c>
    </row>
    <row r="379" spans="1:6" x14ac:dyDescent="0.25">
      <c r="A379">
        <f t="shared" si="32"/>
        <v>377</v>
      </c>
      <c r="B379">
        <f t="shared" si="27"/>
        <v>2.8245970893838885</v>
      </c>
      <c r="C379">
        <f t="shared" si="29"/>
        <v>0.32719789203256489</v>
      </c>
      <c r="D379">
        <f t="shared" si="31"/>
        <v>14.233108303416573</v>
      </c>
      <c r="F379">
        <f t="shared" si="28"/>
        <v>6.5798912800186224</v>
      </c>
    </row>
    <row r="380" spans="1:6" x14ac:dyDescent="0.25">
      <c r="A380">
        <f t="shared" si="32"/>
        <v>378</v>
      </c>
      <c r="B380">
        <f t="shared" si="27"/>
        <v>3.1608275201367229</v>
      </c>
      <c r="C380">
        <f t="shared" si="29"/>
        <v>0.34515777363646816</v>
      </c>
      <c r="D380">
        <f t="shared" si="31"/>
        <v>15.014363153186364</v>
      </c>
      <c r="F380">
        <f t="shared" si="28"/>
        <v>6.5973445725385655</v>
      </c>
    </row>
    <row r="381" spans="1:6" x14ac:dyDescent="0.25">
      <c r="A381">
        <f t="shared" si="32"/>
        <v>379</v>
      </c>
      <c r="B381">
        <f t="shared" si="27"/>
        <v>3.5149126366568249</v>
      </c>
      <c r="C381">
        <f t="shared" si="29"/>
        <v>0.36290188633223774</v>
      </c>
      <c r="D381">
        <f t="shared" si="31"/>
        <v>15.786232055452341</v>
      </c>
      <c r="F381">
        <f t="shared" si="28"/>
        <v>6.6147978650585086</v>
      </c>
    </row>
    <row r="382" spans="1:6" x14ac:dyDescent="0.25">
      <c r="A382">
        <f t="shared" si="32"/>
        <v>380</v>
      </c>
      <c r="B382">
        <f t="shared" si="27"/>
        <v>3.8866312928011983</v>
      </c>
      <c r="C382">
        <f t="shared" si="29"/>
        <v>0.38041957834395257</v>
      </c>
      <c r="D382">
        <f t="shared" si="31"/>
        <v>16.548251657961938</v>
      </c>
      <c r="F382">
        <f t="shared" si="28"/>
        <v>6.6322511575784526</v>
      </c>
    </row>
    <row r="383" spans="1:6" x14ac:dyDescent="0.25">
      <c r="A383">
        <f t="shared" si="32"/>
        <v>381</v>
      </c>
      <c r="B383">
        <f t="shared" si="27"/>
        <v>4.27575179334473</v>
      </c>
      <c r="C383">
        <f t="shared" si="29"/>
        <v>0.39770040804422346</v>
      </c>
      <c r="D383">
        <f t="shared" si="31"/>
        <v>17.299967749923724</v>
      </c>
      <c r="F383">
        <f t="shared" si="28"/>
        <v>6.6497044500983957</v>
      </c>
    </row>
    <row r="384" spans="1:6" x14ac:dyDescent="0.25">
      <c r="A384">
        <f t="shared" si="32"/>
        <v>382</v>
      </c>
      <c r="B384">
        <f t="shared" si="27"/>
        <v>4.6820321088896453</v>
      </c>
      <c r="C384">
        <f t="shared" si="29"/>
        <v>0.4147341533551665</v>
      </c>
      <c r="D384">
        <f t="shared" si="31"/>
        <v>18.040935670949743</v>
      </c>
      <c r="F384">
        <f t="shared" si="28"/>
        <v>6.6671577426183388</v>
      </c>
    </row>
    <row r="385" spans="1:6" x14ac:dyDescent="0.25">
      <c r="A385">
        <f t="shared" si="32"/>
        <v>383</v>
      </c>
      <c r="B385">
        <f t="shared" si="27"/>
        <v>5.105220100055063</v>
      </c>
      <c r="C385">
        <f t="shared" si="29"/>
        <v>0.43151082090288551</v>
      </c>
      <c r="D385">
        <f t="shared" si="31"/>
        <v>18.770720709275519</v>
      </c>
      <c r="F385">
        <f t="shared" si="28"/>
        <v>6.6846110351382819</v>
      </c>
    </row>
    <row r="386" spans="1:6" x14ac:dyDescent="0.25">
      <c r="A386">
        <f t="shared" si="32"/>
        <v>384</v>
      </c>
      <c r="B386">
        <f t="shared" ref="B386:B449" si="33" xml:space="preserve"> $O$1*(1-COS(RADIANS(A386))) + ($O$1*$O$1 / (2*$O$2)) * (1 - COS(RADIANS(2*A386)))</f>
        <v>5.5450537506954163</v>
      </c>
      <c r="C386">
        <f t="shared" si="29"/>
        <v>0.44802065491535581</v>
      </c>
      <c r="D386">
        <f t="shared" si="31"/>
        <v>19.488898488817977</v>
      </c>
      <c r="F386">
        <f t="shared" ref="F386:F449" si="34">RADIANS((A386))</f>
        <v>6.7020643276582259</v>
      </c>
    </row>
    <row r="387" spans="1:6" x14ac:dyDescent="0.25">
      <c r="A387">
        <f t="shared" si="32"/>
        <v>385</v>
      </c>
      <c r="B387">
        <f t="shared" si="33"/>
        <v>6.0012614098857746</v>
      </c>
      <c r="C387">
        <f t="shared" si="29"/>
        <v>0.46425414585392533</v>
      </c>
      <c r="D387">
        <f t="shared" si="31"/>
        <v>20.195055344645752</v>
      </c>
      <c r="F387">
        <f t="shared" si="34"/>
        <v>6.719517620178169</v>
      </c>
    </row>
    <row r="388" spans="1:6" x14ac:dyDescent="0.25">
      <c r="A388">
        <f t="shared" si="32"/>
        <v>386</v>
      </c>
      <c r="B388">
        <f t="shared" si="33"/>
        <v>6.4735620424032669</v>
      </c>
      <c r="C388">
        <f t="shared" ref="C388:C451" si="35">(B389-B387)/2</f>
        <v>0.48020203876879775</v>
      </c>
      <c r="D388">
        <f t="shared" si="31"/>
        <v>20.888788686442702</v>
      </c>
      <c r="F388">
        <f t="shared" si="34"/>
        <v>6.7369709126981121</v>
      </c>
    </row>
    <row r="389" spans="1:6" x14ac:dyDescent="0.25">
      <c r="A389">
        <f t="shared" si="32"/>
        <v>387</v>
      </c>
      <c r="B389">
        <f t="shared" si="33"/>
        <v>6.9616654874233701</v>
      </c>
      <c r="C389">
        <f t="shared" si="35"/>
        <v>0.49585534136926901</v>
      </c>
      <c r="D389">
        <f t="shared" si="31"/>
        <v>21.569707349563203</v>
      </c>
      <c r="F389">
        <f t="shared" si="34"/>
        <v>6.7544242052180552</v>
      </c>
    </row>
    <row r="390" spans="1:6" x14ac:dyDescent="0.25">
      <c r="A390">
        <f t="shared" si="32"/>
        <v>388</v>
      </c>
      <c r="B390">
        <f t="shared" si="33"/>
        <v>7.465272725141805</v>
      </c>
      <c r="C390">
        <f t="shared" si="35"/>
        <v>0.5112053318000771</v>
      </c>
      <c r="D390">
        <f t="shared" si="31"/>
        <v>22.237431933303352</v>
      </c>
      <c r="F390">
        <f t="shared" si="34"/>
        <v>6.7718774977379983</v>
      </c>
    </row>
    <row r="391" spans="1:6" x14ac:dyDescent="0.25">
      <c r="A391">
        <f t="shared" si="32"/>
        <v>389</v>
      </c>
      <c r="B391">
        <f t="shared" si="33"/>
        <v>7.9840761510235243</v>
      </c>
      <c r="C391">
        <f t="shared" si="35"/>
        <v>0.5262435661150775</v>
      </c>
      <c r="D391">
        <f t="shared" si="31"/>
        <v>22.891595126005871</v>
      </c>
      <c r="F391">
        <f t="shared" si="34"/>
        <v>6.7893307902579423</v>
      </c>
    </row>
    <row r="392" spans="1:6" x14ac:dyDescent="0.25">
      <c r="A392">
        <f t="shared" si="32"/>
        <v>390</v>
      </c>
      <c r="B392">
        <f t="shared" si="33"/>
        <v>8.51775985737196</v>
      </c>
      <c r="C392">
        <f t="shared" si="35"/>
        <v>0.54096188544036838</v>
      </c>
      <c r="D392">
        <f t="shared" si="31"/>
        <v>23.531842016656025</v>
      </c>
      <c r="F392">
        <f t="shared" si="34"/>
        <v>6.8067840827778854</v>
      </c>
    </row>
    <row r="393" spans="1:6" x14ac:dyDescent="0.25">
      <c r="A393">
        <f t="shared" si="32"/>
        <v>391</v>
      </c>
      <c r="B393">
        <f t="shared" si="33"/>
        <v>9.0659999219042611</v>
      </c>
      <c r="C393">
        <f t="shared" si="35"/>
        <v>0.55535242281891328</v>
      </c>
      <c r="D393">
        <f t="shared" si="31"/>
        <v>24.157830392622728</v>
      </c>
      <c r="F393">
        <f t="shared" si="34"/>
        <v>6.8242373752978285</v>
      </c>
    </row>
    <row r="394" spans="1:6" x14ac:dyDescent="0.25">
      <c r="A394">
        <f t="shared" si="32"/>
        <v>392</v>
      </c>
      <c r="B394">
        <f t="shared" si="33"/>
        <v>9.6284647030097865</v>
      </c>
      <c r="C394">
        <f t="shared" si="35"/>
        <v>0.56940760972926441</v>
      </c>
      <c r="D394">
        <f t="shared" ref="D394:D457" si="36" xml:space="preserve"> C394 * 6 * $G$2 / 1000</f>
        <v>24.769231023223</v>
      </c>
      <c r="F394">
        <f t="shared" si="34"/>
        <v>6.8416906678177716</v>
      </c>
    </row>
    <row r="395" spans="1:6" x14ac:dyDescent="0.25">
      <c r="A395">
        <f t="shared" si="32"/>
        <v>393</v>
      </c>
      <c r="B395">
        <f t="shared" si="33"/>
        <v>10.20481514136279</v>
      </c>
      <c r="C395">
        <f t="shared" si="35"/>
        <v>0.58312018227144335</v>
      </c>
      <c r="D395">
        <f t="shared" si="36"/>
        <v>25.365727928807786</v>
      </c>
      <c r="F395">
        <f t="shared" si="34"/>
        <v>6.8591439603377156</v>
      </c>
    </row>
    <row r="396" spans="1:6" x14ac:dyDescent="0.25">
      <c r="A396">
        <f t="shared" si="32"/>
        <v>394</v>
      </c>
      <c r="B396">
        <f t="shared" si="33"/>
        <v>10.794705067552673</v>
      </c>
      <c r="C396">
        <f t="shared" si="35"/>
        <v>0.59648318701344394</v>
      </c>
      <c r="D396">
        <f t="shared" si="36"/>
        <v>25.947018635084813</v>
      </c>
      <c r="F396">
        <f t="shared" si="34"/>
        <v>6.8765972528576587</v>
      </c>
    </row>
    <row r="397" spans="1:6" x14ac:dyDescent="0.25">
      <c r="A397">
        <f t="shared" si="32"/>
        <v>395</v>
      </c>
      <c r="B397">
        <f t="shared" si="33"/>
        <v>11.397781515389678</v>
      </c>
      <c r="C397">
        <f t="shared" si="35"/>
        <v>0.60948998649199737</v>
      </c>
      <c r="D397">
        <f t="shared" si="36"/>
        <v>26.512814412401887</v>
      </c>
      <c r="F397">
        <f t="shared" si="34"/>
        <v>6.8940505453776018</v>
      </c>
    </row>
    <row r="398" spans="1:6" x14ac:dyDescent="0.25">
      <c r="A398">
        <f t="shared" si="32"/>
        <v>396</v>
      </c>
      <c r="B398">
        <f t="shared" si="33"/>
        <v>12.013685040536668</v>
      </c>
      <c r="C398">
        <f t="shared" si="35"/>
        <v>0.62213426436177599</v>
      </c>
      <c r="D398">
        <f t="shared" si="36"/>
        <v>27.062840499737256</v>
      </c>
      <c r="F398">
        <f t="shared" si="34"/>
        <v>6.9115038378975449</v>
      </c>
    </row>
    <row r="399" spans="1:6" x14ac:dyDescent="0.25">
      <c r="A399">
        <f t="shared" si="32"/>
        <v>397</v>
      </c>
      <c r="B399">
        <f t="shared" si="33"/>
        <v>12.64205004411323</v>
      </c>
      <c r="C399">
        <f t="shared" si="35"/>
        <v>0.63441003018790987</v>
      </c>
      <c r="D399">
        <f t="shared" si="36"/>
        <v>27.59683631317408</v>
      </c>
      <c r="F399">
        <f t="shared" si="34"/>
        <v>6.928957130417488</v>
      </c>
    </row>
    <row r="400" spans="1:6" x14ac:dyDescent="0.25">
      <c r="A400">
        <f t="shared" si="32"/>
        <v>398</v>
      </c>
      <c r="B400">
        <f t="shared" si="33"/>
        <v>13.282505100912488</v>
      </c>
      <c r="C400">
        <f t="shared" si="35"/>
        <v>0.64631162387651209</v>
      </c>
      <c r="D400">
        <f t="shared" si="36"/>
        <v>28.114555638628278</v>
      </c>
      <c r="F400">
        <f t="shared" si="34"/>
        <v>6.9464104229374319</v>
      </c>
    </row>
    <row r="401" spans="1:6" x14ac:dyDescent="0.25">
      <c r="A401">
        <f t="shared" si="32"/>
        <v>399</v>
      </c>
      <c r="B401">
        <f t="shared" si="33"/>
        <v>13.934673291866254</v>
      </c>
      <c r="C401">
        <f t="shared" si="35"/>
        <v>0.6578337197390649</v>
      </c>
      <c r="D401">
        <f t="shared" si="36"/>
        <v>28.615766808649326</v>
      </c>
      <c r="F401">
        <f t="shared" si="34"/>
        <v>6.963863715457375</v>
      </c>
    </row>
    <row r="402" spans="1:6" x14ac:dyDescent="0.25">
      <c r="A402">
        <f t="shared" si="32"/>
        <v>400</v>
      </c>
      <c r="B402">
        <f t="shared" si="33"/>
        <v>14.598172540390618</v>
      </c>
      <c r="C402">
        <f t="shared" si="35"/>
        <v>0.66897133018628274</v>
      </c>
      <c r="D402">
        <f t="shared" si="36"/>
        <v>29.100252863103297</v>
      </c>
      <c r="F402">
        <f t="shared" si="34"/>
        <v>6.9813170079773181</v>
      </c>
    </row>
    <row r="403" spans="1:6" x14ac:dyDescent="0.25">
      <c r="A403">
        <f t="shared" si="32"/>
        <v>401</v>
      </c>
      <c r="B403">
        <f t="shared" si="33"/>
        <v>15.272615952238819</v>
      </c>
      <c r="C403">
        <f t="shared" si="35"/>
        <v>0.6797198090478398</v>
      </c>
      <c r="D403">
        <f t="shared" si="36"/>
        <v>29.567811693581032</v>
      </c>
      <c r="F403">
        <f t="shared" si="34"/>
        <v>6.9987703004972612</v>
      </c>
    </row>
    <row r="404" spans="1:6" x14ac:dyDescent="0.25">
      <c r="A404">
        <f t="shared" si="32"/>
        <v>402</v>
      </c>
      <c r="B404">
        <f t="shared" si="33"/>
        <v>15.957612158486297</v>
      </c>
      <c r="C404">
        <f t="shared" si="35"/>
        <v>0.69007485451490425</v>
      </c>
      <c r="D404">
        <f t="shared" si="36"/>
        <v>30.018256171398335</v>
      </c>
      <c r="F404">
        <f t="shared" si="34"/>
        <v>7.0162235930172052</v>
      </c>
    </row>
    <row r="405" spans="1:6" x14ac:dyDescent="0.25">
      <c r="A405">
        <f t="shared" si="32"/>
        <v>403</v>
      </c>
      <c r="B405">
        <f t="shared" si="33"/>
        <v>16.652765661268628</v>
      </c>
      <c r="C405">
        <f t="shared" si="35"/>
        <v>0.70003251170267067</v>
      </c>
      <c r="D405">
        <f t="shared" si="36"/>
        <v>30.451414259066173</v>
      </c>
      <c r="F405">
        <f t="shared" si="34"/>
        <v>7.0336768855371483</v>
      </c>
    </row>
    <row r="406" spans="1:6" x14ac:dyDescent="0.25">
      <c r="A406">
        <f t="shared" si="32"/>
        <v>404</v>
      </c>
      <c r="B406">
        <f t="shared" si="33"/>
        <v>17.357677181891638</v>
      </c>
      <c r="C406">
        <f t="shared" si="35"/>
        <v>0.70958917483054051</v>
      </c>
      <c r="D406">
        <f t="shared" si="36"/>
        <v>30.867129105128512</v>
      </c>
      <c r="F406">
        <f t="shared" si="34"/>
        <v>7.0511301780570914</v>
      </c>
    </row>
    <row r="407" spans="1:6" x14ac:dyDescent="0.25">
      <c r="A407">
        <f t="shared" si="32"/>
        <v>405</v>
      </c>
      <c r="B407">
        <f t="shared" si="33"/>
        <v>18.071944010929709</v>
      </c>
      <c r="C407">
        <f t="shared" si="35"/>
        <v>0.7187415890179718</v>
      </c>
      <c r="D407">
        <f t="shared" si="36"/>
        <v>31.265259122281773</v>
      </c>
      <c r="F407">
        <f t="shared" si="34"/>
        <v>7.0685834705770345</v>
      </c>
    </row>
    <row r="408" spans="1:6" x14ac:dyDescent="0.25">
      <c r="A408">
        <f t="shared" si="32"/>
        <v>406</v>
      </c>
      <c r="B408">
        <f t="shared" si="33"/>
        <v>18.795160359927582</v>
      </c>
      <c r="C408">
        <f t="shared" si="35"/>
        <v>0.72748685169493399</v>
      </c>
      <c r="D408">
        <f t="shared" si="36"/>
        <v>31.645678048729629</v>
      </c>
      <c r="F408">
        <f t="shared" si="34"/>
        <v>7.0860367630969776</v>
      </c>
    </row>
    <row r="409" spans="1:6" x14ac:dyDescent="0.25">
      <c r="A409">
        <f t="shared" si="32"/>
        <v>407</v>
      </c>
      <c r="B409">
        <f t="shared" si="33"/>
        <v>19.526917714319577</v>
      </c>
      <c r="C409">
        <f t="shared" si="35"/>
        <v>0.73582241362568901</v>
      </c>
      <c r="D409">
        <f t="shared" si="36"/>
        <v>32.008274992717475</v>
      </c>
      <c r="F409">
        <f t="shared" si="34"/>
        <v>7.1034900556169216</v>
      </c>
    </row>
    <row r="410" spans="1:6" x14ac:dyDescent="0.25">
      <c r="A410">
        <f t="shared" si="32"/>
        <v>408</v>
      </c>
      <c r="B410">
        <f t="shared" si="33"/>
        <v>20.26680518717896</v>
      </c>
      <c r="C410">
        <f t="shared" si="35"/>
        <v>0.74374607954568361</v>
      </c>
      <c r="D410">
        <f t="shared" si="36"/>
        <v>32.352954460237235</v>
      </c>
      <c r="F410">
        <f t="shared" si="34"/>
        <v>7.1209433481368647</v>
      </c>
    </row>
    <row r="411" spans="1:6" x14ac:dyDescent="0.25">
      <c r="A411">
        <f t="shared" si="32"/>
        <v>409</v>
      </c>
      <c r="B411">
        <f t="shared" si="33"/>
        <v>21.014409873410944</v>
      </c>
      <c r="C411">
        <f t="shared" si="35"/>
        <v>0.75125600841134599</v>
      </c>
      <c r="D411">
        <f t="shared" si="36"/>
        <v>32.67963636589355</v>
      </c>
      <c r="F411">
        <f t="shared" si="34"/>
        <v>7.1383966406568078</v>
      </c>
    </row>
    <row r="412" spans="1:6" x14ac:dyDescent="0.25">
      <c r="A412">
        <f t="shared" si="32"/>
        <v>410</v>
      </c>
      <c r="B412">
        <f t="shared" si="33"/>
        <v>21.769317204001652</v>
      </c>
      <c r="C412">
        <f t="shared" si="35"/>
        <v>0.75835071326323344</v>
      </c>
      <c r="D412">
        <f t="shared" si="36"/>
        <v>32.988256026950658</v>
      </c>
      <c r="F412">
        <f t="shared" si="34"/>
        <v>7.1558499331767509</v>
      </c>
    </row>
    <row r="413" spans="1:6" x14ac:dyDescent="0.25">
      <c r="A413">
        <f t="shared" si="32"/>
        <v>411</v>
      </c>
      <c r="B413">
        <f t="shared" si="33"/>
        <v>22.531111299937411</v>
      </c>
      <c r="C413">
        <f t="shared" si="35"/>
        <v>0.7650290607035064</v>
      </c>
      <c r="D413">
        <f t="shared" si="36"/>
        <v>33.278764140602526</v>
      </c>
      <c r="F413">
        <f t="shared" si="34"/>
        <v>7.1733032256966949</v>
      </c>
    </row>
    <row r="414" spans="1:6" x14ac:dyDescent="0.25">
      <c r="A414">
        <f t="shared" si="32"/>
        <v>412</v>
      </c>
      <c r="B414">
        <f t="shared" si="33"/>
        <v>23.299375325408665</v>
      </c>
      <c r="C414">
        <f t="shared" si="35"/>
        <v>0.77129026998912487</v>
      </c>
      <c r="D414">
        <f t="shared" si="36"/>
        <v>33.551126744526933</v>
      </c>
      <c r="F414">
        <f t="shared" si="34"/>
        <v>7.190756518216638</v>
      </c>
    </row>
    <row r="415" spans="1:6" x14ac:dyDescent="0.25">
      <c r="A415">
        <f t="shared" si="32"/>
        <v>413</v>
      </c>
      <c r="B415">
        <f t="shared" si="33"/>
        <v>24.073691839915661</v>
      </c>
      <c r="C415">
        <f t="shared" si="35"/>
        <v>0.7771339117424283</v>
      </c>
      <c r="D415">
        <f t="shared" si="36"/>
        <v>33.805325160795633</v>
      </c>
      <c r="F415">
        <f t="shared" si="34"/>
        <v>7.2082098107365811</v>
      </c>
    </row>
    <row r="416" spans="1:6" x14ac:dyDescent="0.25">
      <c r="A416">
        <f t="shared" si="32"/>
        <v>414</v>
      </c>
      <c r="B416">
        <f t="shared" si="33"/>
        <v>24.853643148893521</v>
      </c>
      <c r="C416">
        <f t="shared" si="35"/>
        <v>0.78255990628129979</v>
      </c>
      <c r="D416">
        <f t="shared" si="36"/>
        <v>34.041355923236544</v>
      </c>
      <c r="F416">
        <f t="shared" si="34"/>
        <v>7.2256631032565242</v>
      </c>
    </row>
    <row r="417" spans="1:6" x14ac:dyDescent="0.25">
      <c r="A417">
        <f t="shared" si="32"/>
        <v>415</v>
      </c>
      <c r="B417">
        <f t="shared" si="33"/>
        <v>25.63881165247826</v>
      </c>
      <c r="C417">
        <f t="shared" si="35"/>
        <v>0.78756852157192014</v>
      </c>
      <c r="D417">
        <f t="shared" si="36"/>
        <v>34.25923068837853</v>
      </c>
      <c r="F417">
        <f t="shared" si="34"/>
        <v>7.2431163957764673</v>
      </c>
    </row>
    <row r="418" spans="1:6" x14ac:dyDescent="0.25">
      <c r="A418">
        <f t="shared" si="32"/>
        <v>416</v>
      </c>
      <c r="B418">
        <f t="shared" si="33"/>
        <v>26.428780192037362</v>
      </c>
      <c r="C418">
        <f t="shared" si="35"/>
        <v>0.79216037080687585</v>
      </c>
      <c r="D418">
        <f t="shared" si="36"/>
        <v>34.458976130099103</v>
      </c>
      <c r="F418">
        <f t="shared" si="34"/>
        <v>7.2605696882964113</v>
      </c>
    </row>
    <row r="419" spans="1:6" x14ac:dyDescent="0.25">
      <c r="A419">
        <f t="shared" si="32"/>
        <v>417</v>
      </c>
      <c r="B419">
        <f t="shared" si="33"/>
        <v>27.223132394092012</v>
      </c>
      <c r="C419">
        <f t="shared" si="35"/>
        <v>0.79633640961259999</v>
      </c>
      <c r="D419">
        <f t="shared" si="36"/>
        <v>34.640633818148096</v>
      </c>
      <c r="F419">
        <f t="shared" si="34"/>
        <v>7.2780229808163543</v>
      </c>
    </row>
    <row r="420" spans="1:6" x14ac:dyDescent="0.25">
      <c r="A420">
        <f t="shared" si="32"/>
        <v>418</v>
      </c>
      <c r="B420">
        <f t="shared" si="33"/>
        <v>28.021453011262562</v>
      </c>
      <c r="C420">
        <f t="shared" si="35"/>
        <v>0.80009793288986231</v>
      </c>
      <c r="D420">
        <f t="shared" si="36"/>
        <v>34.804260080709014</v>
      </c>
      <c r="F420">
        <f t="shared" si="34"/>
        <v>7.2954762733362974</v>
      </c>
    </row>
    <row r="421" spans="1:6" x14ac:dyDescent="0.25">
      <c r="A421">
        <f t="shared" si="32"/>
        <v>419</v>
      </c>
      <c r="B421">
        <f t="shared" si="33"/>
        <v>28.823328259871737</v>
      </c>
      <c r="C421">
        <f t="shared" si="35"/>
        <v>0.80344657129180241</v>
      </c>
      <c r="D421">
        <f t="shared" si="36"/>
        <v>34.949925851193399</v>
      </c>
      <c r="F421">
        <f t="shared" si="34"/>
        <v>7.3129295658562405</v>
      </c>
    </row>
    <row r="422" spans="1:6" x14ac:dyDescent="0.25">
      <c r="A422">
        <f t="shared" si="32"/>
        <v>420</v>
      </c>
      <c r="B422">
        <f t="shared" si="33"/>
        <v>29.628346153846167</v>
      </c>
      <c r="C422">
        <f t="shared" si="35"/>
        <v>0.80638428734453882</v>
      </c>
      <c r="D422">
        <f t="shared" si="36"/>
        <v>35.077716499487437</v>
      </c>
      <c r="F422">
        <f t="shared" si="34"/>
        <v>7.3303828583761845</v>
      </c>
    </row>
    <row r="423" spans="1:6" x14ac:dyDescent="0.25">
      <c r="A423">
        <f t="shared" si="32"/>
        <v>421</v>
      </c>
      <c r="B423">
        <f t="shared" si="33"/>
        <v>30.436096834560814</v>
      </c>
      <c r="C423">
        <f t="shared" si="35"/>
        <v>0.80891337121568441</v>
      </c>
      <c r="D423">
        <f t="shared" si="36"/>
        <v>35.187731647882266</v>
      </c>
      <c r="F423">
        <f t="shared" si="34"/>
        <v>7.3478361508961276</v>
      </c>
    </row>
    <row r="424" spans="1:6" x14ac:dyDescent="0.25">
      <c r="A424">
        <f t="shared" si="32"/>
        <v>422</v>
      </c>
      <c r="B424">
        <f t="shared" si="33"/>
        <v>31.246172896277535</v>
      </c>
      <c r="C424">
        <f t="shared" si="35"/>
        <v>0.81103643613623788</v>
      </c>
      <c r="D424">
        <f t="shared" si="36"/>
        <v>35.28008497192635</v>
      </c>
      <c r="F424">
        <f t="shared" si="34"/>
        <v>7.3652894434160707</v>
      </c>
    </row>
    <row r="425" spans="1:6" x14ac:dyDescent="0.25">
      <c r="A425">
        <f t="shared" si="32"/>
        <v>423</v>
      </c>
      <c r="B425">
        <f t="shared" si="33"/>
        <v>32.05816970683329</v>
      </c>
      <c r="C425">
        <f t="shared" si="35"/>
        <v>0.81275641348207728</v>
      </c>
      <c r="D425">
        <f t="shared" si="36"/>
        <v>35.354903986470362</v>
      </c>
      <c r="F425">
        <f t="shared" si="34"/>
        <v>7.3827427359360138</v>
      </c>
    </row>
    <row r="426" spans="1:6" x14ac:dyDescent="0.25">
      <c r="A426">
        <f t="shared" si="32"/>
        <v>424</v>
      </c>
      <c r="B426">
        <f t="shared" si="33"/>
        <v>32.87168572324169</v>
      </c>
      <c r="C426">
        <f t="shared" si="35"/>
        <v>0.81407654752180747</v>
      </c>
      <c r="D426">
        <f t="shared" si="36"/>
        <v>35.412329817198625</v>
      </c>
      <c r="F426">
        <f t="shared" si="34"/>
        <v>7.4001960284559569</v>
      </c>
    </row>
    <row r="427" spans="1:6" x14ac:dyDescent="0.25">
      <c r="A427">
        <f t="shared" ref="A427:A490" si="37">A426+1</f>
        <v>425</v>
      </c>
      <c r="B427">
        <f t="shared" si="33"/>
        <v>33.686322801876905</v>
      </c>
      <c r="C427">
        <f t="shared" si="35"/>
        <v>0.8150003898374365</v>
      </c>
      <c r="D427">
        <f t="shared" si="36"/>
        <v>35.452516957928488</v>
      </c>
      <c r="F427">
        <f t="shared" si="34"/>
        <v>7.4176493209759009</v>
      </c>
    </row>
    <row r="428" spans="1:6" x14ac:dyDescent="0.25">
      <c r="A428">
        <f t="shared" si="37"/>
        <v>426</v>
      </c>
      <c r="B428">
        <f t="shared" si="33"/>
        <v>34.501686502916563</v>
      </c>
      <c r="C428">
        <f t="shared" si="35"/>
        <v>0.81553179342566295</v>
      </c>
      <c r="D428">
        <f t="shared" si="36"/>
        <v>35.475633014016339</v>
      </c>
      <c r="F428">
        <f t="shared" si="34"/>
        <v>7.435102613495844</v>
      </c>
    </row>
    <row r="429" spans="1:6" x14ac:dyDescent="0.25">
      <c r="A429">
        <f t="shared" si="37"/>
        <v>427</v>
      </c>
      <c r="B429">
        <f t="shared" si="33"/>
        <v>35.317386388728231</v>
      </c>
      <c r="C429">
        <f t="shared" si="35"/>
        <v>0.81567490648707164</v>
      </c>
      <c r="D429">
        <f t="shared" si="36"/>
        <v>35.481858432187622</v>
      </c>
      <c r="F429">
        <f t="shared" si="34"/>
        <v>7.4525559060157871</v>
      </c>
    </row>
    <row r="430" spans="1:6" x14ac:dyDescent="0.25">
      <c r="A430">
        <f t="shared" si="37"/>
        <v>428</v>
      </c>
      <c r="B430">
        <f t="shared" si="33"/>
        <v>36.133036315890706</v>
      </c>
      <c r="C430">
        <f t="shared" si="35"/>
        <v>0.81543416591131646</v>
      </c>
      <c r="D430">
        <f t="shared" si="36"/>
        <v>35.471386217142268</v>
      </c>
      <c r="F430">
        <f t="shared" si="34"/>
        <v>7.4700091985357302</v>
      </c>
    </row>
    <row r="431" spans="1:6" x14ac:dyDescent="0.25">
      <c r="A431">
        <f t="shared" si="37"/>
        <v>429</v>
      </c>
      <c r="B431">
        <f t="shared" si="33"/>
        <v>36.948254720550864</v>
      </c>
      <c r="C431">
        <f t="shared" si="35"/>
        <v>0.81481429046680631</v>
      </c>
      <c r="D431">
        <f t="shared" si="36"/>
        <v>35.444421635306078</v>
      </c>
      <c r="F431">
        <f t="shared" si="34"/>
        <v>7.4874624910556742</v>
      </c>
    </row>
    <row r="432" spans="1:6" x14ac:dyDescent="0.25">
      <c r="A432">
        <f t="shared" si="37"/>
        <v>430</v>
      </c>
      <c r="B432">
        <f t="shared" si="33"/>
        <v>37.762664896824319</v>
      </c>
      <c r="C432">
        <f t="shared" si="35"/>
        <v>0.81382027370367993</v>
      </c>
      <c r="D432">
        <f t="shared" si="36"/>
        <v>35.401181906110075</v>
      </c>
      <c r="F432">
        <f t="shared" si="34"/>
        <v>7.5049157835756173</v>
      </c>
    </row>
    <row r="433" spans="1:6" x14ac:dyDescent="0.25">
      <c r="A433">
        <f t="shared" si="37"/>
        <v>431</v>
      </c>
      <c r="B433">
        <f t="shared" si="33"/>
        <v>38.575895267958224</v>
      </c>
      <c r="C433">
        <f t="shared" si="35"/>
        <v>0.81245737657889094</v>
      </c>
      <c r="D433">
        <f t="shared" si="36"/>
        <v>35.341895881181756</v>
      </c>
      <c r="F433">
        <f t="shared" si="34"/>
        <v>7.5223690760955604</v>
      </c>
    </row>
    <row r="434" spans="1:6" x14ac:dyDescent="0.25">
      <c r="A434">
        <f t="shared" si="37"/>
        <v>432</v>
      </c>
      <c r="B434">
        <f t="shared" si="33"/>
        <v>39.387579649982101</v>
      </c>
      <c r="C434">
        <f t="shared" si="35"/>
        <v>0.81073111981278245</v>
      </c>
      <c r="D434">
        <f t="shared" si="36"/>
        <v>35.266803711856042</v>
      </c>
      <c r="F434">
        <f t="shared" si="34"/>
        <v>7.5398223686155035</v>
      </c>
    </row>
    <row r="435" spans="1:6" x14ac:dyDescent="0.25">
      <c r="A435">
        <f t="shared" si="37"/>
        <v>433</v>
      </c>
      <c r="B435">
        <f t="shared" si="33"/>
        <v>40.197357507583789</v>
      </c>
      <c r="C435">
        <f t="shared" si="35"/>
        <v>0.80864727598719455</v>
      </c>
      <c r="D435">
        <f t="shared" si="36"/>
        <v>35.176156505442961</v>
      </c>
      <c r="F435">
        <f t="shared" si="34"/>
        <v>7.5572756611354466</v>
      </c>
    </row>
    <row r="436" spans="1:6" x14ac:dyDescent="0.25">
      <c r="A436">
        <f t="shared" si="37"/>
        <v>434</v>
      </c>
      <c r="B436">
        <f t="shared" si="33"/>
        <v>41.00487420195649</v>
      </c>
      <c r="C436">
        <f t="shared" si="35"/>
        <v>0.80621186139462964</v>
      </c>
      <c r="D436">
        <f t="shared" si="36"/>
        <v>35.070215970666389</v>
      </c>
      <c r="F436">
        <f t="shared" si="34"/>
        <v>7.5747289536553906</v>
      </c>
    </row>
    <row r="437" spans="1:6" x14ac:dyDescent="0.25">
      <c r="A437">
        <f t="shared" si="37"/>
        <v>435</v>
      </c>
      <c r="B437">
        <f t="shared" si="33"/>
        <v>41.809781230373048</v>
      </c>
      <c r="C437">
        <f t="shared" si="35"/>
        <v>0.80343112764913727</v>
      </c>
      <c r="D437">
        <f t="shared" si="36"/>
        <v>34.949254052737473</v>
      </c>
      <c r="F437">
        <f t="shared" si="34"/>
        <v>7.5921822461753337</v>
      </c>
    </row>
    <row r="438" spans="1:6" x14ac:dyDescent="0.25">
      <c r="A438">
        <f t="shared" si="37"/>
        <v>436</v>
      </c>
      <c r="B438">
        <f t="shared" si="33"/>
        <v>42.611736457254764</v>
      </c>
      <c r="C438">
        <f t="shared" si="35"/>
        <v>0.80031155306923907</v>
      </c>
      <c r="D438">
        <f t="shared" si="36"/>
        <v>34.813552558511901</v>
      </c>
      <c r="F438">
        <f t="shared" si="34"/>
        <v>7.6096355386952768</v>
      </c>
    </row>
    <row r="439" spans="1:6" x14ac:dyDescent="0.25">
      <c r="A439">
        <f t="shared" si="37"/>
        <v>437</v>
      </c>
      <c r="B439">
        <f t="shared" si="33"/>
        <v>43.410404336511526</v>
      </c>
      <c r="C439">
        <f t="shared" si="35"/>
        <v>0.79685983384364079</v>
      </c>
      <c r="D439">
        <f t="shared" si="36"/>
        <v>34.663402772198374</v>
      </c>
      <c r="F439">
        <f t="shared" si="34"/>
        <v>7.6270888312152199</v>
      </c>
    </row>
    <row r="440" spans="1:6" x14ac:dyDescent="0.25">
      <c r="A440">
        <f t="shared" si="37"/>
        <v>438</v>
      </c>
      <c r="B440">
        <f t="shared" si="33"/>
        <v>44.205456124942046</v>
      </c>
      <c r="C440">
        <f t="shared" si="35"/>
        <v>0.79308287499094376</v>
      </c>
      <c r="D440">
        <f t="shared" si="36"/>
        <v>34.499105062106054</v>
      </c>
      <c r="F440">
        <f t="shared" si="34"/>
        <v>7.6445421237351638</v>
      </c>
    </row>
    <row r="441" spans="1:6" x14ac:dyDescent="0.25">
      <c r="A441">
        <f t="shared" si="37"/>
        <v>439</v>
      </c>
      <c r="B441">
        <f t="shared" si="33"/>
        <v>44.996570086493413</v>
      </c>
      <c r="C441">
        <f t="shared" si="35"/>
        <v>0.78898778112472456</v>
      </c>
      <c r="D441">
        <f t="shared" si="36"/>
        <v>34.320968478925522</v>
      </c>
      <c r="F441">
        <f t="shared" si="34"/>
        <v>7.6619954162551069</v>
      </c>
    </row>
    <row r="442" spans="1:6" x14ac:dyDescent="0.25">
      <c r="A442">
        <f t="shared" si="37"/>
        <v>440</v>
      </c>
      <c r="B442">
        <f t="shared" si="33"/>
        <v>45.783431687191495</v>
      </c>
      <c r="C442">
        <f t="shared" si="35"/>
        <v>0.78458184703521283</v>
      </c>
      <c r="D442">
        <f t="shared" si="36"/>
        <v>34.129310346031758</v>
      </c>
      <c r="F442">
        <f t="shared" si="34"/>
        <v>7.67944870877505</v>
      </c>
    </row>
    <row r="443" spans="1:6" x14ac:dyDescent="0.25">
      <c r="A443">
        <f t="shared" si="37"/>
        <v>441</v>
      </c>
      <c r="B443">
        <f t="shared" si="33"/>
        <v>46.565733780563839</v>
      </c>
      <c r="C443">
        <f t="shared" si="35"/>
        <v>0.77987254809931272</v>
      </c>
      <c r="D443">
        <f t="shared" si="36"/>
        <v>33.9244558423201</v>
      </c>
      <c r="F443">
        <f t="shared" si="34"/>
        <v>7.6969020012949931</v>
      </c>
    </row>
    <row r="444" spans="1:6" x14ac:dyDescent="0.25">
      <c r="A444">
        <f t="shared" si="37"/>
        <v>442</v>
      </c>
      <c r="B444">
        <f t="shared" si="33"/>
        <v>47.34317678339012</v>
      </c>
      <c r="C444">
        <f t="shared" si="35"/>
        <v>0.77486753053117852</v>
      </c>
      <c r="D444">
        <f t="shared" si="36"/>
        <v>33.706737578106264</v>
      </c>
      <c r="F444">
        <f t="shared" si="34"/>
        <v>7.7143552938149362</v>
      </c>
    </row>
    <row r="445" spans="1:6" x14ac:dyDescent="0.25">
      <c r="A445">
        <f t="shared" si="37"/>
        <v>443</v>
      </c>
      <c r="B445">
        <f t="shared" si="33"/>
        <v>48.115468841626196</v>
      </c>
      <c r="C445">
        <f t="shared" si="35"/>
        <v>0.76957460148497958</v>
      </c>
      <c r="D445">
        <f t="shared" si="36"/>
        <v>33.476495164596614</v>
      </c>
      <c r="F445">
        <f t="shared" si="34"/>
        <v>7.7318085863348802</v>
      </c>
    </row>
    <row r="446" spans="1:6" x14ac:dyDescent="0.25">
      <c r="A446">
        <f t="shared" si="37"/>
        <v>444</v>
      </c>
      <c r="B446">
        <f t="shared" si="33"/>
        <v>48.88232598636008</v>
      </c>
      <c r="C446">
        <f t="shared" si="35"/>
        <v>0.76400171902251657</v>
      </c>
      <c r="D446">
        <f t="shared" si="36"/>
        <v>33.234074777479471</v>
      </c>
      <c r="F446">
        <f t="shared" si="34"/>
        <v>7.7492618788548233</v>
      </c>
    </row>
    <row r="447" spans="1:6" x14ac:dyDescent="0.25">
      <c r="A447">
        <f t="shared" si="37"/>
        <v>445</v>
      </c>
      <c r="B447">
        <f t="shared" si="33"/>
        <v>49.643472279671229</v>
      </c>
      <c r="C447">
        <f t="shared" si="35"/>
        <v>0.75815698195774317</v>
      </c>
      <c r="D447">
        <f t="shared" si="36"/>
        <v>32.97982871516183</v>
      </c>
      <c r="F447">
        <f t="shared" si="34"/>
        <v>7.7667151713747664</v>
      </c>
    </row>
    <row r="448" spans="1:6" x14ac:dyDescent="0.25">
      <c r="A448">
        <f t="shared" si="37"/>
        <v>446</v>
      </c>
      <c r="B448">
        <f t="shared" si="33"/>
        <v>50.398639950275566</v>
      </c>
      <c r="C448">
        <f t="shared" si="35"/>
        <v>0.75204861959078073</v>
      </c>
      <c r="D448">
        <f t="shared" si="36"/>
        <v>32.714114952198962</v>
      </c>
      <c r="F448">
        <f t="shared" si="34"/>
        <v>7.7841684638947095</v>
      </c>
    </row>
    <row r="449" spans="1:6" x14ac:dyDescent="0.25">
      <c r="A449">
        <f t="shared" si="37"/>
        <v>447</v>
      </c>
      <c r="B449">
        <f t="shared" si="33"/>
        <v>51.147569518852791</v>
      </c>
      <c r="C449">
        <f t="shared" si="35"/>
        <v>0.7456849813441444</v>
      </c>
      <c r="D449">
        <f t="shared" si="36"/>
        <v>32.437296688470283</v>
      </c>
      <c r="F449">
        <f t="shared" si="34"/>
        <v>7.8016217564146535</v>
      </c>
    </row>
    <row r="450" spans="1:6" x14ac:dyDescent="0.25">
      <c r="A450">
        <f t="shared" si="37"/>
        <v>448</v>
      </c>
      <c r="B450">
        <f t="shared" ref="B450:B513" si="38" xml:space="preserve"> $O$1*(1-COS(RADIANS(A450))) + ($O$1*$O$1 / (2*$O$2)) * (1 - COS(RADIANS(2*A450)))</f>
        <v>51.890009912963855</v>
      </c>
      <c r="C450">
        <f t="shared" si="35"/>
        <v>0.73907452631396353</v>
      </c>
      <c r="D450">
        <f t="shared" si="36"/>
        <v>32.149741894657417</v>
      </c>
      <c r="F450">
        <f t="shared" ref="F450:F513" si="39">RADIANS((A450))</f>
        <v>7.8190750489345966</v>
      </c>
    </row>
    <row r="451" spans="1:6" x14ac:dyDescent="0.25">
      <c r="A451">
        <f t="shared" si="37"/>
        <v>449</v>
      </c>
      <c r="B451">
        <f t="shared" si="38"/>
        <v>52.625718571480718</v>
      </c>
      <c r="C451">
        <f t="shared" si="35"/>
        <v>0.73222581274883325</v>
      </c>
      <c r="D451">
        <f t="shared" si="36"/>
        <v>31.851822854574245</v>
      </c>
      <c r="F451">
        <f t="shared" si="39"/>
        <v>7.8365283414545397</v>
      </c>
    </row>
    <row r="452" spans="1:6" x14ac:dyDescent="0.25">
      <c r="A452">
        <f t="shared" si="37"/>
        <v>450</v>
      </c>
      <c r="B452">
        <f t="shared" si="38"/>
        <v>53.354461538461521</v>
      </c>
      <c r="C452">
        <f t="shared" ref="C452:C515" si="40">(B453-B451)/2</f>
        <v>0.72514748746912261</v>
      </c>
      <c r="D452">
        <f t="shared" si="36"/>
        <v>31.543915704906833</v>
      </c>
      <c r="F452">
        <f t="shared" si="39"/>
        <v>7.8539816339744828</v>
      </c>
    </row>
    <row r="453" spans="1:6" x14ac:dyDescent="0.25">
      <c r="A453">
        <f t="shared" si="37"/>
        <v>451</v>
      </c>
      <c r="B453">
        <f t="shared" si="38"/>
        <v>54.076013546418963</v>
      </c>
      <c r="C453">
        <f t="shared" si="40"/>
        <v>0.71784827524008676</v>
      </c>
      <c r="D453">
        <f t="shared" si="36"/>
        <v>31.226399972943774</v>
      </c>
      <c r="F453">
        <f t="shared" si="39"/>
        <v>7.8714349264944259</v>
      </c>
    </row>
    <row r="454" spans="1:6" x14ac:dyDescent="0.25">
      <c r="A454">
        <f t="shared" si="37"/>
        <v>452</v>
      </c>
      <c r="B454">
        <f t="shared" si="38"/>
        <v>54.790158088941695</v>
      </c>
      <c r="C454">
        <f t="shared" si="40"/>
        <v>0.71033696811122127</v>
      </c>
      <c r="D454">
        <f t="shared" si="36"/>
        <v>30.899658112838125</v>
      </c>
      <c r="F454">
        <f t="shared" si="39"/>
        <v>7.8888882190143699</v>
      </c>
    </row>
    <row r="455" spans="1:6" x14ac:dyDescent="0.25">
      <c r="A455">
        <f t="shared" si="37"/>
        <v>453</v>
      </c>
      <c r="B455">
        <f t="shared" si="38"/>
        <v>55.496687482641406</v>
      </c>
      <c r="C455">
        <f t="shared" si="40"/>
        <v>0.70262241473534814</v>
      </c>
      <c r="D455">
        <f t="shared" si="36"/>
        <v>30.564075040987646</v>
      </c>
      <c r="F455">
        <f t="shared" si="39"/>
        <v>7.906341511534313</v>
      </c>
    </row>
    <row r="456" spans="1:6" x14ac:dyDescent="0.25">
      <c r="A456">
        <f t="shared" si="37"/>
        <v>454</v>
      </c>
      <c r="B456">
        <f t="shared" si="38"/>
        <v>56.195402918412391</v>
      </c>
      <c r="C456">
        <f t="shared" si="40"/>
        <v>0.69471350968010626</v>
      </c>
      <c r="D456">
        <f t="shared" si="36"/>
        <v>30.220037671084622</v>
      </c>
      <c r="F456">
        <f t="shared" si="39"/>
        <v>7.9237948040542561</v>
      </c>
    </row>
    <row r="457" spans="1:6" x14ac:dyDescent="0.25">
      <c r="A457">
        <f t="shared" si="37"/>
        <v>455</v>
      </c>
      <c r="B457">
        <f t="shared" si="38"/>
        <v>56.886114502001618</v>
      </c>
      <c r="C457">
        <f t="shared" si="40"/>
        <v>0.68661918274485245</v>
      </c>
      <c r="D457">
        <f t="shared" si="36"/>
        <v>29.86793444940108</v>
      </c>
      <c r="F457">
        <f t="shared" si="39"/>
        <v>7.9412480965741992</v>
      </c>
    </row>
    <row r="458" spans="1:6" x14ac:dyDescent="0.25">
      <c r="A458">
        <f t="shared" si="37"/>
        <v>456</v>
      </c>
      <c r="B458">
        <f t="shared" si="38"/>
        <v>57.568641283902096</v>
      </c>
      <c r="C458">
        <f t="shared" si="40"/>
        <v>0.67834838829616473</v>
      </c>
      <c r="D458">
        <f t="shared" ref="D458:D521" si="41" xml:space="preserve"> C458 * 6 * $G$2 / 1000</f>
        <v>29.508154890883166</v>
      </c>
      <c r="F458">
        <f t="shared" si="39"/>
        <v>7.9587013890941432</v>
      </c>
    </row>
    <row r="459" spans="1:6" x14ac:dyDescent="0.25">
      <c r="A459">
        <f t="shared" si="37"/>
        <v>457</v>
      </c>
      <c r="B459">
        <f t="shared" si="38"/>
        <v>58.242811278593948</v>
      </c>
      <c r="C459">
        <f t="shared" si="40"/>
        <v>0.66991009463474072</v>
      </c>
      <c r="D459">
        <f t="shared" si="41"/>
        <v>29.141089116611219</v>
      </c>
      <c r="F459">
        <f t="shared" si="39"/>
        <v>7.9761546816140863</v>
      </c>
    </row>
    <row r="460" spans="1:6" x14ac:dyDescent="0.25">
      <c r="A460">
        <f t="shared" si="37"/>
        <v>458</v>
      </c>
      <c r="B460">
        <f t="shared" si="38"/>
        <v>58.908461473171577</v>
      </c>
      <c r="C460">
        <f t="shared" si="40"/>
        <v>0.66131327340655588</v>
      </c>
      <c r="D460">
        <f t="shared" si="41"/>
        <v>28.767127393185181</v>
      </c>
      <c r="F460">
        <f t="shared" si="39"/>
        <v>7.9936079741340293</v>
      </c>
    </row>
    <row r="461" spans="1:6" x14ac:dyDescent="0.25">
      <c r="A461">
        <f t="shared" si="37"/>
        <v>459</v>
      </c>
      <c r="B461">
        <f t="shared" si="38"/>
        <v>59.565437825407059</v>
      </c>
      <c r="C461">
        <f t="shared" si="40"/>
        <v>0.65256688907090776</v>
      </c>
      <c r="D461">
        <f t="shared" si="41"/>
        <v>28.386659674584486</v>
      </c>
      <c r="F461">
        <f t="shared" si="39"/>
        <v>8.0110612666539733</v>
      </c>
    </row>
    <row r="462" spans="1:6" x14ac:dyDescent="0.25">
      <c r="A462">
        <f t="shared" si="37"/>
        <v>460</v>
      </c>
      <c r="B462">
        <f t="shared" si="38"/>
        <v>60.213595251313393</v>
      </c>
      <c r="C462">
        <f t="shared" si="40"/>
        <v>0.64367988843861568</v>
      </c>
      <c r="D462">
        <f t="shared" si="41"/>
        <v>28.00007514707978</v>
      </c>
      <c r="F462">
        <f t="shared" si="39"/>
        <v>8.0285145591739155</v>
      </c>
    </row>
    <row r="463" spans="1:6" x14ac:dyDescent="0.25">
      <c r="A463">
        <f t="shared" si="37"/>
        <v>461</v>
      </c>
      <c r="B463">
        <f t="shared" si="38"/>
        <v>60.852797602284291</v>
      </c>
      <c r="C463">
        <f t="shared" si="40"/>
        <v>0.6346611902922028</v>
      </c>
      <c r="D463">
        <f t="shared" si="41"/>
        <v>27.60776177771082</v>
      </c>
      <c r="F463">
        <f t="shared" si="39"/>
        <v>8.0459678516938595</v>
      </c>
    </row>
    <row r="464" spans="1:6" x14ac:dyDescent="0.25">
      <c r="A464">
        <f t="shared" si="37"/>
        <v>462</v>
      </c>
      <c r="B464">
        <f t="shared" si="38"/>
        <v>61.482917631897799</v>
      </c>
      <c r="C464">
        <f t="shared" si="40"/>
        <v>0.62551967510121287</v>
      </c>
      <c r="D464">
        <f t="shared" si="41"/>
        <v>27.210105866902758</v>
      </c>
      <c r="F464">
        <f t="shared" si="39"/>
        <v>8.0634211442138017</v>
      </c>
    </row>
    <row r="465" spans="1:6" x14ac:dyDescent="0.25">
      <c r="A465">
        <f t="shared" si="37"/>
        <v>463</v>
      </c>
      <c r="B465">
        <f t="shared" si="38"/>
        <v>62.103836952486716</v>
      </c>
      <c r="C465">
        <f t="shared" si="40"/>
        <v>0.61626417484469087</v>
      </c>
      <c r="D465">
        <f t="shared" si="41"/>
        <v>26.807491605744055</v>
      </c>
      <c r="F465">
        <f t="shared" si="39"/>
        <v>8.0808744367337457</v>
      </c>
    </row>
    <row r="466" spans="1:6" x14ac:dyDescent="0.25">
      <c r="A466">
        <f t="shared" si="37"/>
        <v>464</v>
      </c>
      <c r="B466">
        <f t="shared" si="38"/>
        <v>62.71544598158718</v>
      </c>
      <c r="C466">
        <f t="shared" si="40"/>
        <v>0.60690346295289288</v>
      </c>
      <c r="D466">
        <f t="shared" si="41"/>
        <v>26.40030063845084</v>
      </c>
      <c r="F466">
        <f t="shared" si="39"/>
        <v>8.0983277292536897</v>
      </c>
    </row>
    <row r="467" spans="1:6" x14ac:dyDescent="0.25">
      <c r="A467">
        <f t="shared" si="37"/>
        <v>465</v>
      </c>
      <c r="B467">
        <f t="shared" si="38"/>
        <v>63.317643878392502</v>
      </c>
      <c r="C467">
        <f t="shared" si="40"/>
        <v>0.59744624438096849</v>
      </c>
      <c r="D467">
        <f t="shared" si="41"/>
        <v>25.988911630572129</v>
      </c>
      <c r="F467">
        <f t="shared" si="39"/>
        <v>8.1157810217736319</v>
      </c>
    </row>
    <row r="468" spans="1:6" x14ac:dyDescent="0.25">
      <c r="A468">
        <f t="shared" si="37"/>
        <v>466</v>
      </c>
      <c r="B468">
        <f t="shared" si="38"/>
        <v>63.910338470349117</v>
      </c>
      <c r="C468">
        <f t="shared" si="40"/>
        <v>0.58790114582534869</v>
      </c>
      <c r="D468">
        <f t="shared" si="41"/>
        <v>25.573699843402668</v>
      </c>
      <c r="F468">
        <f t="shared" si="39"/>
        <v>8.1332343142935759</v>
      </c>
    </row>
    <row r="469" spans="1:6" x14ac:dyDescent="0.25">
      <c r="A469">
        <f t="shared" si="37"/>
        <v>467</v>
      </c>
      <c r="B469">
        <f t="shared" si="38"/>
        <v>64.4934461700432</v>
      </c>
      <c r="C469">
        <f t="shared" si="40"/>
        <v>0.57827670609555071</v>
      </c>
      <c r="D469">
        <f t="shared" si="41"/>
        <v>25.155036715156456</v>
      </c>
      <c r="F469">
        <f t="shared" si="39"/>
        <v>8.1506876068135181</v>
      </c>
    </row>
    <row r="470" spans="1:6" x14ac:dyDescent="0.25">
      <c r="A470">
        <f t="shared" si="37"/>
        <v>468</v>
      </c>
      <c r="B470">
        <f t="shared" si="38"/>
        <v>65.066891882540219</v>
      </c>
      <c r="C470">
        <f t="shared" si="40"/>
        <v>0.56858136665237424</v>
      </c>
      <c r="D470">
        <f t="shared" si="41"/>
        <v>24.73328944937828</v>
      </c>
      <c r="F470">
        <f t="shared" si="39"/>
        <v>8.1681408993334621</v>
      </c>
    </row>
    <row r="471" spans="1:6" x14ac:dyDescent="0.25">
      <c r="A471">
        <f t="shared" si="37"/>
        <v>469</v>
      </c>
      <c r="B471">
        <f t="shared" si="38"/>
        <v>65.630608903347948</v>
      </c>
      <c r="C471">
        <f t="shared" si="40"/>
        <v>0.55882346232356639</v>
      </c>
      <c r="D471">
        <f t="shared" si="41"/>
        <v>24.308820611075138</v>
      </c>
      <c r="F471">
        <f t="shared" si="39"/>
        <v>8.1855941918534061</v>
      </c>
    </row>
    <row r="472" spans="1:6" x14ac:dyDescent="0.25">
      <c r="A472">
        <f t="shared" si="37"/>
        <v>470</v>
      </c>
      <c r="B472">
        <f t="shared" si="38"/>
        <v>66.184538807187351</v>
      </c>
      <c r="C472">
        <f t="shared" si="40"/>
        <v>0.54901121220867566</v>
      </c>
      <c r="D472">
        <f t="shared" si="41"/>
        <v>23.881987731077391</v>
      </c>
      <c r="F472">
        <f t="shared" si="39"/>
        <v>8.2030474843733483</v>
      </c>
    </row>
    <row r="473" spans="1:6" x14ac:dyDescent="0.25">
      <c r="A473">
        <f t="shared" si="37"/>
        <v>471</v>
      </c>
      <c r="B473">
        <f t="shared" si="38"/>
        <v>66.728631327765299</v>
      </c>
      <c r="C473">
        <f t="shared" si="40"/>
        <v>0.53915271078283666</v>
      </c>
      <c r="D473">
        <f t="shared" si="41"/>
        <v>23.453142919053395</v>
      </c>
      <c r="F473">
        <f t="shared" si="39"/>
        <v>8.2205007768932923</v>
      </c>
    </row>
    <row r="474" spans="1:6" x14ac:dyDescent="0.25">
      <c r="A474">
        <f t="shared" si="37"/>
        <v>472</v>
      </c>
      <c r="B474">
        <f t="shared" si="38"/>
        <v>67.262844228753025</v>
      </c>
      <c r="C474">
        <f t="shared" si="40"/>
        <v>0.52925591921079018</v>
      </c>
      <c r="D474">
        <f t="shared" si="41"/>
        <v>23.022632485669373</v>
      </c>
      <c r="F474">
        <f t="shared" si="39"/>
        <v>8.2379540694132363</v>
      </c>
    </row>
    <row r="475" spans="1:6" x14ac:dyDescent="0.25">
      <c r="A475">
        <f t="shared" si="37"/>
        <v>473</v>
      </c>
      <c r="B475">
        <f t="shared" si="38"/>
        <v>67.78714316618688</v>
      </c>
      <c r="C475">
        <f t="shared" si="40"/>
        <v>0.51932865688127094</v>
      </c>
      <c r="D475">
        <f t="shared" si="41"/>
        <v>22.590796574335286</v>
      </c>
      <c r="F475">
        <f t="shared" si="39"/>
        <v>8.2554073619331785</v>
      </c>
    </row>
    <row r="476" spans="1:6" x14ac:dyDescent="0.25">
      <c r="A476">
        <f t="shared" si="37"/>
        <v>474</v>
      </c>
      <c r="B476">
        <f t="shared" si="38"/>
        <v>68.301501542515567</v>
      </c>
      <c r="C476">
        <f t="shared" si="40"/>
        <v>0.50937859317105705</v>
      </c>
      <c r="D476">
        <f t="shared" si="41"/>
        <v>22.157968802940982</v>
      </c>
      <c r="F476">
        <f t="shared" si="39"/>
        <v>8.2728606544531225</v>
      </c>
    </row>
    <row r="477" spans="1:6" x14ac:dyDescent="0.25">
      <c r="A477">
        <f t="shared" si="37"/>
        <v>475</v>
      </c>
      <c r="B477">
        <f t="shared" si="38"/>
        <v>68.805900352528994</v>
      </c>
      <c r="C477">
        <f t="shared" si="40"/>
        <v>0.49941323944923965</v>
      </c>
      <c r="D477">
        <f t="shared" si="41"/>
        <v>21.724475916041925</v>
      </c>
      <c r="F477">
        <f t="shared" si="39"/>
        <v>8.2903139469730647</v>
      </c>
    </row>
    <row r="478" spans="1:6" x14ac:dyDescent="0.25">
      <c r="A478">
        <f t="shared" si="37"/>
        <v>476</v>
      </c>
      <c r="B478">
        <f t="shared" si="38"/>
        <v>69.300328021414046</v>
      </c>
      <c r="C478">
        <f t="shared" si="40"/>
        <v>0.48943994133033186</v>
      </c>
      <c r="D478">
        <f t="shared" si="41"/>
        <v>21.290637447869436</v>
      </c>
      <c r="F478">
        <f t="shared" si="39"/>
        <v>8.3077672394930087</v>
      </c>
    </row>
    <row r="479" spans="1:6" x14ac:dyDescent="0.25">
      <c r="A479">
        <f t="shared" si="37"/>
        <v>477</v>
      </c>
      <c r="B479">
        <f t="shared" si="38"/>
        <v>69.784780235189658</v>
      </c>
      <c r="C479">
        <f t="shared" si="40"/>
        <v>0.47946587118549644</v>
      </c>
      <c r="D479">
        <f t="shared" si="41"/>
        <v>20.856765396569095</v>
      </c>
      <c r="F479">
        <f t="shared" si="39"/>
        <v>8.3252205320129526</v>
      </c>
    </row>
    <row r="480" spans="1:6" x14ac:dyDescent="0.25">
      <c r="A480">
        <f t="shared" si="37"/>
        <v>478</v>
      </c>
      <c r="B480">
        <f t="shared" si="38"/>
        <v>70.259259763785039</v>
      </c>
      <c r="C480">
        <f t="shared" si="40"/>
        <v>0.46949802092088078</v>
      </c>
      <c r="D480">
        <f t="shared" si="41"/>
        <v>20.423163910058314</v>
      </c>
      <c r="F480">
        <f t="shared" si="39"/>
        <v>8.3426738245328949</v>
      </c>
    </row>
    <row r="481" spans="1:6" x14ac:dyDescent="0.25">
      <c r="A481">
        <f t="shared" si="37"/>
        <v>479</v>
      </c>
      <c r="B481">
        <f t="shared" si="38"/>
        <v>70.723776277031419</v>
      </c>
      <c r="C481">
        <f t="shared" si="40"/>
        <v>0.45954319503054109</v>
      </c>
      <c r="D481">
        <f t="shared" si="41"/>
        <v>19.990128983828537</v>
      </c>
      <c r="F481">
        <f t="shared" si="39"/>
        <v>8.3601271170528388</v>
      </c>
    </row>
    <row r="482" spans="1:6" x14ac:dyDescent="0.25">
      <c r="A482">
        <f t="shared" si="37"/>
        <v>480</v>
      </c>
      <c r="B482">
        <f t="shared" si="38"/>
        <v>71.178346153846121</v>
      </c>
      <c r="C482">
        <f t="shared" si="40"/>
        <v>0.44960800393291578</v>
      </c>
      <c r="D482">
        <f t="shared" si="41"/>
        <v>19.557948171081836</v>
      </c>
      <c r="F482">
        <f t="shared" si="39"/>
        <v>8.3775804095727811</v>
      </c>
    </row>
    <row r="483" spans="1:6" x14ac:dyDescent="0.25">
      <c r="A483">
        <f t="shared" si="37"/>
        <v>481</v>
      </c>
      <c r="B483">
        <f t="shared" si="38"/>
        <v>71.622992284897251</v>
      </c>
      <c r="C483">
        <f t="shared" si="40"/>
        <v>0.43969885759789662</v>
      </c>
      <c r="D483">
        <f t="shared" si="41"/>
        <v>19.126900305508503</v>
      </c>
      <c r="F483">
        <f t="shared" si="39"/>
        <v>8.395033702092725</v>
      </c>
    </row>
    <row r="484" spans="1:6" x14ac:dyDescent="0.25">
      <c r="A484">
        <f t="shared" si="37"/>
        <v>482</v>
      </c>
      <c r="B484">
        <f t="shared" si="38"/>
        <v>72.057743869041914</v>
      </c>
      <c r="C484">
        <f t="shared" si="40"/>
        <v>0.42982195947174517</v>
      </c>
      <c r="D484">
        <f t="shared" si="41"/>
        <v>18.697255237020915</v>
      </c>
      <c r="F484">
        <f t="shared" si="39"/>
        <v>8.412486994612669</v>
      </c>
    </row>
    <row r="485" spans="1:6" x14ac:dyDescent="0.25">
      <c r="A485">
        <f t="shared" si="37"/>
        <v>483</v>
      </c>
      <c r="B485">
        <f t="shared" si="38"/>
        <v>72.482636203840741</v>
      </c>
      <c r="C485">
        <f t="shared" si="40"/>
        <v>0.41998330070725132</v>
      </c>
      <c r="D485">
        <f t="shared" si="41"/>
        <v>18.269273580765432</v>
      </c>
      <c r="F485">
        <f t="shared" si="39"/>
        <v>8.4299402871326112</v>
      </c>
    </row>
    <row r="486" spans="1:6" x14ac:dyDescent="0.25">
      <c r="A486">
        <f t="shared" si="37"/>
        <v>484</v>
      </c>
      <c r="B486">
        <f t="shared" si="38"/>
        <v>72.897710470456417</v>
      </c>
      <c r="C486">
        <f t="shared" si="40"/>
        <v>0.41018865470471866</v>
      </c>
      <c r="D486">
        <f t="shared" si="41"/>
        <v>17.843206479655262</v>
      </c>
      <c r="F486">
        <f t="shared" si="39"/>
        <v>8.4473935796525552</v>
      </c>
    </row>
    <row r="487" spans="1:6" x14ac:dyDescent="0.25">
      <c r="A487">
        <f t="shared" si="37"/>
        <v>485</v>
      </c>
      <c r="B487">
        <f t="shared" si="38"/>
        <v>73.303013513250178</v>
      </c>
      <c r="C487">
        <f t="shared" si="40"/>
        <v>0.40044357197081126</v>
      </c>
      <c r="D487">
        <f t="shared" si="41"/>
        <v>17.41929538073029</v>
      </c>
      <c r="F487">
        <f t="shared" si="39"/>
        <v>8.4648468721724974</v>
      </c>
    </row>
    <row r="488" spans="1:6" x14ac:dyDescent="0.25">
      <c r="A488">
        <f t="shared" si="37"/>
        <v>486</v>
      </c>
      <c r="B488">
        <f t="shared" si="38"/>
        <v>73.698597614398039</v>
      </c>
      <c r="C488">
        <f t="shared" si="40"/>
        <v>0.39075337530034915</v>
      </c>
      <c r="D488">
        <f t="shared" si="41"/>
        <v>16.997771825565188</v>
      </c>
      <c r="F488">
        <f t="shared" si="39"/>
        <v>8.4823001646924414</v>
      </c>
    </row>
    <row r="489" spans="1:6" x14ac:dyDescent="0.25">
      <c r="A489">
        <f t="shared" si="37"/>
        <v>487</v>
      </c>
      <c r="B489">
        <f t="shared" si="38"/>
        <v>74.084520263850877</v>
      </c>
      <c r="C489">
        <f t="shared" si="40"/>
        <v>0.38112315528639584</v>
      </c>
      <c r="D489">
        <f t="shared" si="41"/>
        <v>16.578857254958219</v>
      </c>
      <c r="F489">
        <f t="shared" si="39"/>
        <v>8.4997534572123854</v>
      </c>
    </row>
    <row r="490" spans="1:6" x14ac:dyDescent="0.25">
      <c r="A490">
        <f t="shared" si="37"/>
        <v>488</v>
      </c>
      <c r="B490">
        <f t="shared" si="38"/>
        <v>74.460843924970831</v>
      </c>
      <c r="C490">
        <f t="shared" si="40"/>
        <v>0.3715577661640026</v>
      </c>
      <c r="D490">
        <f t="shared" si="41"/>
        <v>16.162762828134113</v>
      </c>
      <c r="F490">
        <f t="shared" si="39"/>
        <v>8.5172067497323276</v>
      </c>
    </row>
    <row r="491" spans="1:6" x14ac:dyDescent="0.25">
      <c r="A491">
        <f t="shared" ref="A491:A554" si="42">A490+1</f>
        <v>489</v>
      </c>
      <c r="B491">
        <f t="shared" si="38"/>
        <v>74.827635796178882</v>
      </c>
      <c r="C491">
        <f t="shared" si="40"/>
        <v>0.36206182199112646</v>
      </c>
      <c r="D491">
        <f t="shared" si="41"/>
        <v>15.749689256614001</v>
      </c>
      <c r="F491">
        <f t="shared" si="39"/>
        <v>8.5346600422522716</v>
      </c>
    </row>
    <row r="492" spans="1:6" x14ac:dyDescent="0.25">
      <c r="A492">
        <f t="shared" si="42"/>
        <v>490</v>
      </c>
      <c r="B492">
        <f t="shared" si="38"/>
        <v>75.184967568953084</v>
      </c>
      <c r="C492">
        <f t="shared" si="40"/>
        <v>0.3526396931716036</v>
      </c>
      <c r="D492">
        <f t="shared" si="41"/>
        <v>15.339826652964756</v>
      </c>
      <c r="F492">
        <f t="shared" si="39"/>
        <v>8.5521133347722156</v>
      </c>
    </row>
    <row r="493" spans="1:6" x14ac:dyDescent="0.25">
      <c r="A493">
        <f t="shared" si="42"/>
        <v>491</v>
      </c>
      <c r="B493">
        <f t="shared" si="38"/>
        <v>75.532915182522089</v>
      </c>
      <c r="C493">
        <f t="shared" si="40"/>
        <v>0.34329550332349612</v>
      </c>
      <c r="D493">
        <f t="shared" si="41"/>
        <v>14.933354394572081</v>
      </c>
      <c r="F493">
        <f t="shared" si="39"/>
        <v>8.5695666272921578</v>
      </c>
    </row>
    <row r="494" spans="1:6" x14ac:dyDescent="0.25">
      <c r="A494">
        <f t="shared" si="42"/>
        <v>492</v>
      </c>
      <c r="B494">
        <f t="shared" si="38"/>
        <v>75.871558575600076</v>
      </c>
      <c r="C494">
        <f t="shared" si="40"/>
        <v>0.33403312649554096</v>
      </c>
      <c r="D494">
        <f t="shared" si="41"/>
        <v>14.530441002556032</v>
      </c>
      <c r="F494">
        <f t="shared" si="39"/>
        <v>8.5870199198121018</v>
      </c>
    </row>
    <row r="495" spans="1:6" x14ac:dyDescent="0.25">
      <c r="A495">
        <f t="shared" si="42"/>
        <v>493</v>
      </c>
      <c r="B495">
        <f t="shared" si="38"/>
        <v>76.200981435513171</v>
      </c>
      <c r="C495">
        <f t="shared" si="40"/>
        <v>0.32485618473509703</v>
      </c>
      <c r="D495">
        <f t="shared" si="41"/>
        <v>14.131244035976721</v>
      </c>
      <c r="F495">
        <f t="shared" si="39"/>
        <v>8.604473212332044</v>
      </c>
    </row>
    <row r="496" spans="1:6" x14ac:dyDescent="0.25">
      <c r="A496">
        <f t="shared" si="42"/>
        <v>494</v>
      </c>
      <c r="B496">
        <f t="shared" si="38"/>
        <v>76.52127094507027</v>
      </c>
      <c r="C496">
        <f t="shared" si="40"/>
        <v>0.31576804600932462</v>
      </c>
      <c r="D496">
        <f t="shared" si="41"/>
        <v>13.735910001405621</v>
      </c>
      <c r="F496">
        <f t="shared" si="39"/>
        <v>8.621926504851988</v>
      </c>
    </row>
    <row r="497" spans="1:6" x14ac:dyDescent="0.25">
      <c r="A497">
        <f t="shared" si="42"/>
        <v>495</v>
      </c>
      <c r="B497">
        <f t="shared" si="38"/>
        <v>76.83251752753182</v>
      </c>
      <c r="C497">
        <f t="shared" si="40"/>
        <v>0.30677182248163604</v>
      </c>
      <c r="D497">
        <f t="shared" si="41"/>
        <v>13.344574277951168</v>
      </c>
      <c r="F497">
        <f t="shared" si="39"/>
        <v>8.639379797371932</v>
      </c>
    </row>
    <row r="498" spans="1:6" x14ac:dyDescent="0.25">
      <c r="A498">
        <f t="shared" si="42"/>
        <v>496</v>
      </c>
      <c r="B498">
        <f t="shared" si="38"/>
        <v>77.134814590033542</v>
      </c>
      <c r="C498">
        <f t="shared" si="40"/>
        <v>0.29787036914493115</v>
      </c>
      <c r="D498">
        <f t="shared" si="41"/>
        <v>12.957361057804505</v>
      </c>
      <c r="F498">
        <f t="shared" si="39"/>
        <v>8.6568330898918742</v>
      </c>
    </row>
    <row r="499" spans="1:6" x14ac:dyDescent="0.25">
      <c r="A499">
        <f t="shared" si="42"/>
        <v>497</v>
      </c>
      <c r="B499">
        <f t="shared" si="38"/>
        <v>77.428258265821682</v>
      </c>
      <c r="C499">
        <f t="shared" si="40"/>
        <v>0.28906628281208668</v>
      </c>
      <c r="D499">
        <f t="shared" si="41"/>
        <v>12.574383302325771</v>
      </c>
      <c r="F499">
        <f t="shared" si="39"/>
        <v>8.6742863824118182</v>
      </c>
    </row>
    <row r="500" spans="1:6" x14ac:dyDescent="0.25">
      <c r="A500">
        <f t="shared" si="42"/>
        <v>498</v>
      </c>
      <c r="B500">
        <f t="shared" si="38"/>
        <v>77.712947155657716</v>
      </c>
      <c r="C500">
        <f t="shared" si="40"/>
        <v>0.28036190146474382</v>
      </c>
      <c r="D500">
        <f t="shared" si="41"/>
        <v>12.195742713716356</v>
      </c>
      <c r="F500">
        <f t="shared" si="39"/>
        <v>8.6917396749317604</v>
      </c>
    </row>
    <row r="501" spans="1:6" x14ac:dyDescent="0.25">
      <c r="A501">
        <f t="shared" si="42"/>
        <v>499</v>
      </c>
      <c r="B501">
        <f t="shared" si="38"/>
        <v>77.98898206875117</v>
      </c>
      <c r="C501">
        <f t="shared" si="40"/>
        <v>0.27175930395998904</v>
      </c>
      <c r="D501">
        <f t="shared" si="41"/>
        <v>11.821529722259523</v>
      </c>
      <c r="F501">
        <f t="shared" si="39"/>
        <v>8.7091929674517043</v>
      </c>
    </row>
    <row r="502" spans="1:6" x14ac:dyDescent="0.25">
      <c r="A502">
        <f t="shared" si="42"/>
        <v>500</v>
      </c>
      <c r="B502">
        <f t="shared" si="38"/>
        <v>78.256465763577694</v>
      </c>
      <c r="C502">
        <f t="shared" si="40"/>
        <v>0.26326031009467243</v>
      </c>
      <c r="D502">
        <f t="shared" si="41"/>
        <v>11.451823489118251</v>
      </c>
      <c r="F502">
        <f t="shared" si="39"/>
        <v>8.7266462599716483</v>
      </c>
    </row>
    <row r="503" spans="1:6" x14ac:dyDescent="0.25">
      <c r="A503">
        <f t="shared" si="42"/>
        <v>501</v>
      </c>
      <c r="B503">
        <f t="shared" si="38"/>
        <v>78.515502688940515</v>
      </c>
      <c r="C503">
        <f t="shared" si="40"/>
        <v>0.25486648102668852</v>
      </c>
      <c r="D503">
        <f t="shared" si="41"/>
        <v>11.086691924660951</v>
      </c>
      <c r="F503">
        <f t="shared" si="39"/>
        <v>8.7440995524915905</v>
      </c>
    </row>
    <row r="504" spans="1:6" x14ac:dyDescent="0.25">
      <c r="A504">
        <f t="shared" si="42"/>
        <v>502</v>
      </c>
      <c r="B504">
        <f t="shared" si="38"/>
        <v>78.766198725631071</v>
      </c>
      <c r="C504">
        <f t="shared" si="40"/>
        <v>0.24657912005137916</v>
      </c>
      <c r="D504">
        <f t="shared" si="41"/>
        <v>10.726191722234994</v>
      </c>
      <c r="F504">
        <f t="shared" si="39"/>
        <v>8.7615528450115345</v>
      </c>
    </row>
    <row r="505" spans="1:6" x14ac:dyDescent="0.25">
      <c r="A505">
        <f t="shared" si="42"/>
        <v>503</v>
      </c>
      <c r="B505">
        <f t="shared" si="38"/>
        <v>79.008660929043273</v>
      </c>
      <c r="C505">
        <f t="shared" si="40"/>
        <v>0.23839927373186498</v>
      </c>
      <c r="D505">
        <f t="shared" si="41"/>
        <v>10.370368407336127</v>
      </c>
      <c r="F505">
        <f t="shared" si="39"/>
        <v>8.7790061375314767</v>
      </c>
    </row>
    <row r="506" spans="1:6" x14ac:dyDescent="0.25">
      <c r="A506">
        <f t="shared" si="42"/>
        <v>504</v>
      </c>
      <c r="B506">
        <f t="shared" si="38"/>
        <v>79.242997273094801</v>
      </c>
      <c r="C506">
        <f t="shared" si="40"/>
        <v>0.23032773338081114</v>
      </c>
      <c r="D506">
        <f t="shared" si="41"/>
        <v>10.019256402065285</v>
      </c>
      <c r="F506">
        <f t="shared" si="39"/>
        <v>8.7964594300514207</v>
      </c>
    </row>
    <row r="507" spans="1:6" x14ac:dyDescent="0.25">
      <c r="A507">
        <f t="shared" si="42"/>
        <v>505</v>
      </c>
      <c r="B507">
        <f t="shared" si="38"/>
        <v>79.469316395804896</v>
      </c>
      <c r="C507">
        <f t="shared" si="40"/>
        <v>0.22236503689091336</v>
      </c>
      <c r="D507">
        <f t="shared" si="41"/>
        <v>9.6728791047547311</v>
      </c>
      <c r="F507">
        <f t="shared" si="39"/>
        <v>8.8139127225713647</v>
      </c>
    </row>
    <row r="508" spans="1:6" x14ac:dyDescent="0.25">
      <c r="A508">
        <f t="shared" si="42"/>
        <v>506</v>
      </c>
      <c r="B508">
        <f t="shared" si="38"/>
        <v>79.687727346876628</v>
      </c>
      <c r="C508">
        <f t="shared" si="40"/>
        <v>0.21451147091131162</v>
      </c>
      <c r="D508">
        <f t="shared" si="41"/>
        <v>9.3312489846420554</v>
      </c>
      <c r="F508">
        <f t="shared" si="39"/>
        <v>8.8313660150913069</v>
      </c>
    </row>
    <row r="509" spans="1:6" x14ac:dyDescent="0.25">
      <c r="A509">
        <f t="shared" si="42"/>
        <v>507</v>
      </c>
      <c r="B509">
        <f t="shared" si="38"/>
        <v>79.898339337627519</v>
      </c>
      <c r="C509">
        <f t="shared" si="40"/>
        <v>0.20676707336608757</v>
      </c>
      <c r="D509">
        <f t="shared" si="41"/>
        <v>8.9943676914248094</v>
      </c>
      <c r="F509">
        <f t="shared" si="39"/>
        <v>8.8488193076112509</v>
      </c>
    </row>
    <row r="510" spans="1:6" x14ac:dyDescent="0.25">
      <c r="A510">
        <f t="shared" si="42"/>
        <v>508</v>
      </c>
      <c r="B510">
        <f t="shared" si="38"/>
        <v>80.101261493608803</v>
      </c>
      <c r="C510">
        <f t="shared" si="40"/>
        <v>0.19913163631112951</v>
      </c>
      <c r="D510">
        <f t="shared" si="41"/>
        <v>8.6622261795341338</v>
      </c>
      <c r="F510">
        <f t="shared" si="39"/>
        <v>8.8662726001311949</v>
      </c>
    </row>
    <row r="511" spans="1:6" x14ac:dyDescent="0.25">
      <c r="A511">
        <f t="shared" si="42"/>
        <v>509</v>
      </c>
      <c r="B511">
        <f t="shared" si="38"/>
        <v>80.296602610249778</v>
      </c>
      <c r="C511">
        <f t="shared" si="40"/>
        <v>0.19160470912500216</v>
      </c>
      <c r="D511">
        <f t="shared" si="41"/>
        <v>8.3348048469375939</v>
      </c>
      <c r="F511">
        <f t="shared" si="39"/>
        <v>8.8837258926511371</v>
      </c>
    </row>
    <row r="512" spans="1:6" x14ac:dyDescent="0.25">
      <c r="A512">
        <f t="shared" si="42"/>
        <v>510</v>
      </c>
      <c r="B512">
        <f t="shared" si="38"/>
        <v>80.484470911858807</v>
      </c>
      <c r="C512">
        <f t="shared" si="40"/>
        <v>0.18418560202876222</v>
      </c>
      <c r="D512">
        <f t="shared" si="41"/>
        <v>8.0120736882511565</v>
      </c>
      <c r="F512">
        <f t="shared" si="39"/>
        <v>8.9011791851710811</v>
      </c>
    </row>
    <row r="513" spans="1:6" x14ac:dyDescent="0.25">
      <c r="A513">
        <f t="shared" si="42"/>
        <v>511</v>
      </c>
      <c r="B513">
        <f t="shared" si="38"/>
        <v>80.664973814307302</v>
      </c>
      <c r="C513">
        <f t="shared" si="40"/>
        <v>0.17687338992991641</v>
      </c>
      <c r="D513">
        <f t="shared" si="41"/>
        <v>7.693992461951364</v>
      </c>
      <c r="F513">
        <f t="shared" si="39"/>
        <v>8.9186324776910233</v>
      </c>
    </row>
    <row r="514" spans="1:6" x14ac:dyDescent="0.25">
      <c r="A514">
        <f t="shared" si="42"/>
        <v>512</v>
      </c>
      <c r="B514">
        <f t="shared" ref="B514:B577" si="43" xml:space="preserve"> $O$1*(1-COS(RADIANS(A514))) + ($O$1*$O$1 / (2*$O$2)) * (1 - COS(RADIANS(2*A514)))</f>
        <v>80.83821769171864</v>
      </c>
      <c r="C514">
        <f t="shared" si="40"/>
        <v>0.16966691658472399</v>
      </c>
      <c r="D514">
        <f t="shared" si="41"/>
        <v>7.3805108714354937</v>
      </c>
      <c r="F514">
        <f t="shared" ref="F514:F577" si="44">RADIANS((A514))</f>
        <v>8.9360857702109673</v>
      </c>
    </row>
    <row r="515" spans="1:6" x14ac:dyDescent="0.25">
      <c r="A515">
        <f t="shared" si="42"/>
        <v>513</v>
      </c>
      <c r="B515">
        <f t="shared" si="43"/>
        <v>81.00430764747675</v>
      </c>
      <c r="C515">
        <f t="shared" si="40"/>
        <v>0.1625647990726975</v>
      </c>
      <c r="D515">
        <f t="shared" si="41"/>
        <v>7.0715687596623411</v>
      </c>
      <c r="F515">
        <f t="shared" si="44"/>
        <v>8.9535390627309113</v>
      </c>
    </row>
    <row r="516" spans="1:6" x14ac:dyDescent="0.25">
      <c r="A516">
        <f t="shared" si="42"/>
        <v>514</v>
      </c>
      <c r="B516">
        <f t="shared" si="43"/>
        <v>81.163347289864035</v>
      </c>
      <c r="C516">
        <f t="shared" ref="C516:C579" si="45">(B517-B515)/2</f>
        <v>0.15556543257731903</v>
      </c>
      <c r="D516">
        <f t="shared" si="41"/>
        <v>6.7670963171133778</v>
      </c>
      <c r="F516">
        <f t="shared" si="44"/>
        <v>8.9709923552508535</v>
      </c>
    </row>
    <row r="517" spans="1:6" x14ac:dyDescent="0.25">
      <c r="A517">
        <f t="shared" si="42"/>
        <v>515</v>
      </c>
      <c r="B517">
        <f t="shared" si="43"/>
        <v>81.315438512631388</v>
      </c>
      <c r="C517">
        <f t="shared" si="45"/>
        <v>0.1486669954657458</v>
      </c>
      <c r="D517">
        <f t="shared" si="41"/>
        <v>6.4670143027599423</v>
      </c>
      <c r="F517">
        <f t="shared" si="44"/>
        <v>8.9884456477707975</v>
      </c>
    </row>
    <row r="518" spans="1:6" x14ac:dyDescent="0.25">
      <c r="A518">
        <f t="shared" si="42"/>
        <v>516</v>
      </c>
      <c r="B518">
        <f t="shared" si="43"/>
        <v>81.460681280795527</v>
      </c>
      <c r="C518">
        <f t="shared" si="45"/>
        <v>0.14186745466073347</v>
      </c>
      <c r="D518">
        <f t="shared" si="41"/>
        <v>6.171234277741906</v>
      </c>
      <c r="F518">
        <f t="shared" si="44"/>
        <v>9.0058989402907397</v>
      </c>
    </row>
    <row r="519" spans="1:6" x14ac:dyDescent="0.25">
      <c r="A519">
        <f t="shared" si="42"/>
        <v>517</v>
      </c>
      <c r="B519">
        <f t="shared" si="43"/>
        <v>81.599173421952855</v>
      </c>
      <c r="C519">
        <f t="shared" si="45"/>
        <v>0.13516457129707504</v>
      </c>
      <c r="D519">
        <f t="shared" si="41"/>
        <v>5.8796588514227643</v>
      </c>
      <c r="F519">
        <f t="shared" si="44"/>
        <v>9.0233522328106837</v>
      </c>
    </row>
    <row r="520" spans="1:6" x14ac:dyDescent="0.25">
      <c r="A520">
        <f t="shared" si="42"/>
        <v>518</v>
      </c>
      <c r="B520">
        <f t="shared" si="43"/>
        <v>81.731010423389677</v>
      </c>
      <c r="C520">
        <f t="shared" si="45"/>
        <v>0.12855590665466821</v>
      </c>
      <c r="D520">
        <f t="shared" si="41"/>
        <v>5.592181939478067</v>
      </c>
      <c r="F520">
        <f t="shared" si="44"/>
        <v>9.0408055253306276</v>
      </c>
    </row>
    <row r="521" spans="1:6" x14ac:dyDescent="0.25">
      <c r="A521">
        <f t="shared" si="42"/>
        <v>519</v>
      </c>
      <c r="B521">
        <f t="shared" si="43"/>
        <v>81.856285235262192</v>
      </c>
      <c r="C521">
        <f t="shared" si="45"/>
        <v>0.12203882836025315</v>
      </c>
      <c r="D521">
        <f t="shared" si="41"/>
        <v>5.308689033671012</v>
      </c>
      <c r="F521">
        <f t="shared" si="44"/>
        <v>9.0582588178505699</v>
      </c>
    </row>
    <row r="522" spans="1:6" x14ac:dyDescent="0.25">
      <c r="A522">
        <f t="shared" si="42"/>
        <v>520</v>
      </c>
      <c r="B522">
        <f t="shared" si="43"/>
        <v>81.975088080110183</v>
      </c>
      <c r="C522">
        <f t="shared" si="45"/>
        <v>0.11561051684893187</v>
      </c>
      <c r="D522">
        <f t="shared" ref="D522:D585" si="46" xml:space="preserve"> C522 * 6 * $G$2 / 1000</f>
        <v>5.0290574829285362</v>
      </c>
      <c r="F522">
        <f t="shared" si="44"/>
        <v>9.0757121103705138</v>
      </c>
    </row>
    <row r="523" spans="1:6" x14ac:dyDescent="0.25">
      <c r="A523">
        <f t="shared" si="42"/>
        <v>521</v>
      </c>
      <c r="B523">
        <f t="shared" si="43"/>
        <v>82.087506268960055</v>
      </c>
      <c r="C523">
        <f t="shared" si="45"/>
        <v>0.10926797207689987</v>
      </c>
      <c r="D523">
        <f t="shared" si="46"/>
        <v>4.7531567853451442</v>
      </c>
      <c r="F523">
        <f t="shared" si="44"/>
        <v>9.0931654028904578</v>
      </c>
    </row>
    <row r="524" spans="1:6" x14ac:dyDescent="0.25">
      <c r="A524">
        <f t="shared" si="42"/>
        <v>522</v>
      </c>
      <c r="B524">
        <f t="shared" si="43"/>
        <v>82.193624024263983</v>
      </c>
      <c r="C524">
        <f t="shared" si="45"/>
        <v>0.10300802047603952</v>
      </c>
      <c r="D524">
        <f t="shared" si="46"/>
        <v>4.4808488907077191</v>
      </c>
      <c r="F524">
        <f t="shared" si="44"/>
        <v>9.1106186954104</v>
      </c>
    </row>
    <row r="525" spans="1:6" x14ac:dyDescent="0.25">
      <c r="A525">
        <f t="shared" si="42"/>
        <v>523</v>
      </c>
      <c r="B525">
        <f t="shared" si="43"/>
        <v>82.293522309912134</v>
      </c>
      <c r="C525">
        <f t="shared" si="45"/>
        <v>9.6827322140946137E-2</v>
      </c>
      <c r="D525">
        <f t="shared" si="46"/>
        <v>4.211988513131157</v>
      </c>
      <c r="F525">
        <f t="shared" si="44"/>
        <v>9.128071987930344</v>
      </c>
    </row>
    <row r="526" spans="1:6" x14ac:dyDescent="0.25">
      <c r="A526">
        <f t="shared" si="42"/>
        <v>524</v>
      </c>
      <c r="B526">
        <f t="shared" si="43"/>
        <v>82.387278668545875</v>
      </c>
      <c r="C526">
        <f t="shared" si="45"/>
        <v>9.0722378238702106E-2</v>
      </c>
      <c r="D526">
        <f t="shared" si="46"/>
        <v>3.9464234533835416</v>
      </c>
      <c r="F526">
        <f t="shared" si="44"/>
        <v>9.1455252804502862</v>
      </c>
    </row>
    <row r="527" spans="1:6" x14ac:dyDescent="0.25">
      <c r="A527">
        <f t="shared" si="42"/>
        <v>525</v>
      </c>
      <c r="B527">
        <f t="shared" si="43"/>
        <v>82.474967066389539</v>
      </c>
      <c r="C527">
        <f t="shared" si="45"/>
        <v>8.4689538631174344E-2</v>
      </c>
      <c r="D527">
        <f t="shared" si="46"/>
        <v>3.6839949304560839</v>
      </c>
      <c r="F527">
        <f t="shared" si="44"/>
        <v>9.1629785729702302</v>
      </c>
    </row>
    <row r="528" spans="1:6" x14ac:dyDescent="0.25">
      <c r="A528">
        <f t="shared" si="42"/>
        <v>526</v>
      </c>
      <c r="B528">
        <f t="shared" si="43"/>
        <v>82.556657745808224</v>
      </c>
      <c r="C528">
        <f t="shared" si="45"/>
        <v>7.8725009699688542E-2</v>
      </c>
      <c r="D528">
        <f t="shared" si="46"/>
        <v>3.4245379219364516</v>
      </c>
      <c r="F528">
        <f t="shared" si="44"/>
        <v>9.1804318654901742</v>
      </c>
    </row>
    <row r="529" spans="1:6" x14ac:dyDescent="0.25">
      <c r="A529">
        <f t="shared" si="42"/>
        <v>527</v>
      </c>
      <c r="B529">
        <f t="shared" si="43"/>
        <v>82.632417085788916</v>
      </c>
      <c r="C529">
        <f t="shared" si="45"/>
        <v>7.2824862361500209E-2</v>
      </c>
      <c r="D529">
        <f t="shared" si="46"/>
        <v>3.1678815127252591</v>
      </c>
      <c r="F529">
        <f t="shared" si="44"/>
        <v>9.1978851580101164</v>
      </c>
    </row>
    <row r="530" spans="1:6" x14ac:dyDescent="0.25">
      <c r="A530">
        <f t="shared" si="42"/>
        <v>528</v>
      </c>
      <c r="B530">
        <f t="shared" si="43"/>
        <v>82.702307470531224</v>
      </c>
      <c r="C530">
        <f t="shared" si="45"/>
        <v>6.6985040267105944E-2</v>
      </c>
      <c r="D530">
        <f t="shared" si="46"/>
        <v>2.9138492516191086</v>
      </c>
      <c r="F530">
        <f t="shared" si="44"/>
        <v>9.2153384505300604</v>
      </c>
    </row>
    <row r="531" spans="1:6" x14ac:dyDescent="0.25">
      <c r="A531">
        <f t="shared" si="42"/>
        <v>529</v>
      </c>
      <c r="B531">
        <f t="shared" si="43"/>
        <v>82.766387166323128</v>
      </c>
      <c r="C531">
        <f t="shared" si="45"/>
        <v>6.1201368167544956E-2</v>
      </c>
      <c r="D531">
        <f t="shared" si="46"/>
        <v>2.6622595152882056</v>
      </c>
      <c r="F531">
        <f t="shared" si="44"/>
        <v>9.2327917430500026</v>
      </c>
    </row>
    <row r="532" spans="1:6" x14ac:dyDescent="0.25">
      <c r="A532">
        <f t="shared" si="42"/>
        <v>530</v>
      </c>
      <c r="B532">
        <f t="shared" si="43"/>
        <v>82.824710206866314</v>
      </c>
      <c r="C532">
        <f t="shared" si="45"/>
        <v>5.5469560440464249E-2</v>
      </c>
      <c r="D532">
        <f t="shared" si="46"/>
        <v>2.4129258791601949</v>
      </c>
      <c r="F532">
        <f t="shared" si="44"/>
        <v>9.2502450355699466</v>
      </c>
    </row>
    <row r="533" spans="1:6" x14ac:dyDescent="0.25">
      <c r="A533">
        <f t="shared" si="42"/>
        <v>531</v>
      </c>
      <c r="B533">
        <f t="shared" si="43"/>
        <v>82.877326287204056</v>
      </c>
      <c r="C533">
        <f t="shared" si="45"/>
        <v>4.9785229763294581E-2</v>
      </c>
      <c r="D533">
        <f t="shared" si="46"/>
        <v>2.1656574947033143</v>
      </c>
      <c r="F533">
        <f t="shared" si="44"/>
        <v>9.2676983280898906</v>
      </c>
    </row>
    <row r="534" spans="1:6" x14ac:dyDescent="0.25">
      <c r="A534">
        <f t="shared" si="42"/>
        <v>532</v>
      </c>
      <c r="B534">
        <f t="shared" si="43"/>
        <v>82.924280666392903</v>
      </c>
      <c r="C534">
        <f t="shared" si="45"/>
        <v>4.4143895922168497E-2</v>
      </c>
      <c r="D534">
        <f t="shared" si="46"/>
        <v>1.9202594726143296</v>
      </c>
      <c r="F534">
        <f t="shared" si="44"/>
        <v>9.2851516206098328</v>
      </c>
    </row>
    <row r="535" spans="1:6" x14ac:dyDescent="0.25">
      <c r="A535">
        <f t="shared" si="42"/>
        <v>533</v>
      </c>
      <c r="B535">
        <f t="shared" si="43"/>
        <v>82.965614079048393</v>
      </c>
      <c r="C535">
        <f t="shared" si="45"/>
        <v>3.8540994744650448E-2</v>
      </c>
      <c r="D535">
        <f t="shared" si="46"/>
        <v>1.6765332713922945</v>
      </c>
      <c r="F535">
        <f t="shared" si="44"/>
        <v>9.3026049131297768</v>
      </c>
    </row>
    <row r="536" spans="1:6" x14ac:dyDescent="0.25">
      <c r="A536">
        <f t="shared" si="42"/>
        <v>534</v>
      </c>
      <c r="B536">
        <f t="shared" si="43"/>
        <v>83.001362655882204</v>
      </c>
      <c r="C536">
        <f t="shared" si="45"/>
        <v>3.2971887144363166E-2</v>
      </c>
      <c r="D536">
        <f t="shared" si="46"/>
        <v>1.4342770907797977</v>
      </c>
      <c r="F536">
        <f t="shared" si="44"/>
        <v>9.320058205649719</v>
      </c>
    </row>
    <row r="537" spans="1:6" x14ac:dyDescent="0.25">
      <c r="A537">
        <f t="shared" si="42"/>
        <v>535</v>
      </c>
      <c r="B537">
        <f t="shared" si="43"/>
        <v>83.031557853337119</v>
      </c>
      <c r="C537">
        <f t="shared" si="45"/>
        <v>2.7431868265523462E-2</v>
      </c>
      <c r="D537">
        <f t="shared" si="46"/>
        <v>1.1932862695502706</v>
      </c>
      <c r="F537">
        <f t="shared" si="44"/>
        <v>9.337511498169663</v>
      </c>
    </row>
    <row r="538" spans="1:6" x14ac:dyDescent="0.25">
      <c r="A538">
        <f t="shared" si="42"/>
        <v>536</v>
      </c>
      <c r="B538">
        <f t="shared" si="43"/>
        <v>83.056226392413251</v>
      </c>
      <c r="C538">
        <f t="shared" si="45"/>
        <v>2.1916176714924518E-2</v>
      </c>
      <c r="D538">
        <f t="shared" si="46"/>
        <v>0.95335368709921664</v>
      </c>
      <c r="F538">
        <f t="shared" si="44"/>
        <v>9.354964790689607</v>
      </c>
    </row>
    <row r="539" spans="1:6" x14ac:dyDescent="0.25">
      <c r="A539">
        <f t="shared" si="42"/>
        <v>537</v>
      </c>
      <c r="B539">
        <f t="shared" si="43"/>
        <v>83.075390206766969</v>
      </c>
      <c r="C539">
        <f t="shared" si="45"/>
        <v>1.6420003869470179E-2</v>
      </c>
      <c r="D539">
        <f t="shared" si="46"/>
        <v>0.71427016832195267</v>
      </c>
      <c r="F539">
        <f t="shared" si="44"/>
        <v>9.3724180832095492</v>
      </c>
    </row>
    <row r="540" spans="1:6" x14ac:dyDescent="0.25">
      <c r="A540">
        <f t="shared" si="42"/>
        <v>538</v>
      </c>
      <c r="B540">
        <f t="shared" si="43"/>
        <v>83.089066400152191</v>
      </c>
      <c r="C540">
        <f t="shared" si="45"/>
        <v>1.0938503246379128E-2</v>
      </c>
      <c r="D540">
        <f t="shared" si="46"/>
        <v>0.47582489121749205</v>
      </c>
      <c r="F540">
        <f t="shared" si="44"/>
        <v>9.3898713757294932</v>
      </c>
    </row>
    <row r="541" spans="1:6" x14ac:dyDescent="0.25">
      <c r="A541">
        <f t="shared" si="42"/>
        <v>539</v>
      </c>
      <c r="B541">
        <f t="shared" si="43"/>
        <v>83.097267213259727</v>
      </c>
      <c r="C541">
        <f t="shared" si="45"/>
        <v>5.466799923901533E-3</v>
      </c>
      <c r="D541">
        <f t="shared" si="46"/>
        <v>0.23780579668971669</v>
      </c>
      <c r="F541">
        <f t="shared" si="44"/>
        <v>9.4073246682494371</v>
      </c>
    </row>
    <row r="542" spans="1:6" x14ac:dyDescent="0.25">
      <c r="A542">
        <f t="shared" si="42"/>
        <v>540</v>
      </c>
      <c r="B542">
        <f t="shared" si="43"/>
        <v>83.1</v>
      </c>
      <c r="C542">
        <f t="shared" si="45"/>
        <v>0</v>
      </c>
      <c r="D542">
        <f t="shared" si="46"/>
        <v>0</v>
      </c>
      <c r="F542">
        <f t="shared" si="44"/>
        <v>9.4247779607693793</v>
      </c>
    </row>
    <row r="543" spans="1:6" x14ac:dyDescent="0.25">
      <c r="A543">
        <f t="shared" si="42"/>
        <v>541</v>
      </c>
      <c r="B543">
        <f t="shared" si="43"/>
        <v>83.097267213259727</v>
      </c>
      <c r="C543">
        <f t="shared" si="45"/>
        <v>-5.466799923901533E-3</v>
      </c>
      <c r="D543">
        <f t="shared" si="46"/>
        <v>-0.23780579668971669</v>
      </c>
      <c r="F543">
        <f t="shared" si="44"/>
        <v>9.4422312532893233</v>
      </c>
    </row>
    <row r="544" spans="1:6" x14ac:dyDescent="0.25">
      <c r="A544">
        <f t="shared" si="42"/>
        <v>542</v>
      </c>
      <c r="B544">
        <f t="shared" si="43"/>
        <v>83.089066400152191</v>
      </c>
      <c r="C544">
        <f t="shared" si="45"/>
        <v>-1.0938503246379128E-2</v>
      </c>
      <c r="D544">
        <f t="shared" si="46"/>
        <v>-0.47582489121749205</v>
      </c>
      <c r="F544">
        <f t="shared" si="44"/>
        <v>9.4596845458092655</v>
      </c>
    </row>
    <row r="545" spans="1:6" x14ac:dyDescent="0.25">
      <c r="A545">
        <f t="shared" si="42"/>
        <v>543</v>
      </c>
      <c r="B545">
        <f t="shared" si="43"/>
        <v>83.075390206766969</v>
      </c>
      <c r="C545">
        <f t="shared" si="45"/>
        <v>-1.6420003869477284E-2</v>
      </c>
      <c r="D545">
        <f t="shared" si="46"/>
        <v>-0.71427016832226187</v>
      </c>
      <c r="F545">
        <f t="shared" si="44"/>
        <v>9.4771378383292095</v>
      </c>
    </row>
    <row r="546" spans="1:6" x14ac:dyDescent="0.25">
      <c r="A546">
        <f t="shared" si="42"/>
        <v>544</v>
      </c>
      <c r="B546">
        <f t="shared" si="43"/>
        <v>83.056226392413237</v>
      </c>
      <c r="C546">
        <f t="shared" si="45"/>
        <v>-2.1916176714924518E-2</v>
      </c>
      <c r="D546">
        <f t="shared" si="46"/>
        <v>-0.95335368709921664</v>
      </c>
      <c r="F546">
        <f t="shared" si="44"/>
        <v>9.4945911308491535</v>
      </c>
    </row>
    <row r="547" spans="1:6" x14ac:dyDescent="0.25">
      <c r="A547">
        <f t="shared" si="42"/>
        <v>545</v>
      </c>
      <c r="B547">
        <f t="shared" si="43"/>
        <v>83.031557853337119</v>
      </c>
      <c r="C547">
        <f t="shared" si="45"/>
        <v>-2.7431868265516357E-2</v>
      </c>
      <c r="D547">
        <f t="shared" si="46"/>
        <v>-1.1932862695499615</v>
      </c>
      <c r="F547">
        <f t="shared" si="44"/>
        <v>9.5120444233690957</v>
      </c>
    </row>
    <row r="548" spans="1:6" x14ac:dyDescent="0.25">
      <c r="A548">
        <f t="shared" si="42"/>
        <v>546</v>
      </c>
      <c r="B548">
        <f t="shared" si="43"/>
        <v>83.001362655882204</v>
      </c>
      <c r="C548">
        <f t="shared" si="45"/>
        <v>-3.2971887144363166E-2</v>
      </c>
      <c r="D548">
        <f t="shared" si="46"/>
        <v>-1.4342770907797977</v>
      </c>
      <c r="F548">
        <f t="shared" si="44"/>
        <v>9.5294977158890397</v>
      </c>
    </row>
    <row r="549" spans="1:6" x14ac:dyDescent="0.25">
      <c r="A549">
        <f t="shared" si="42"/>
        <v>547</v>
      </c>
      <c r="B549">
        <f t="shared" si="43"/>
        <v>82.965614079048393</v>
      </c>
      <c r="C549">
        <f t="shared" si="45"/>
        <v>-3.8540994744643342E-2</v>
      </c>
      <c r="D549">
        <f t="shared" si="46"/>
        <v>-1.6765332713919854</v>
      </c>
      <c r="F549">
        <f t="shared" si="44"/>
        <v>9.5469510084089819</v>
      </c>
    </row>
    <row r="550" spans="1:6" x14ac:dyDescent="0.25">
      <c r="A550">
        <f t="shared" si="42"/>
        <v>548</v>
      </c>
      <c r="B550">
        <f t="shared" si="43"/>
        <v>82.924280666392917</v>
      </c>
      <c r="C550">
        <f t="shared" si="45"/>
        <v>-4.4143895922161391E-2</v>
      </c>
      <c r="D550">
        <f t="shared" si="46"/>
        <v>-1.9202594726140205</v>
      </c>
      <c r="F550">
        <f t="shared" si="44"/>
        <v>9.5644043009289259</v>
      </c>
    </row>
    <row r="551" spans="1:6" x14ac:dyDescent="0.25">
      <c r="A551">
        <f t="shared" si="42"/>
        <v>549</v>
      </c>
      <c r="B551">
        <f t="shared" si="43"/>
        <v>82.87732628720407</v>
      </c>
      <c r="C551">
        <f t="shared" si="45"/>
        <v>-4.9785229763301686E-2</v>
      </c>
      <c r="D551">
        <f t="shared" si="46"/>
        <v>-2.1656574947036233</v>
      </c>
      <c r="F551">
        <f t="shared" si="44"/>
        <v>9.5818575934488699</v>
      </c>
    </row>
    <row r="552" spans="1:6" x14ac:dyDescent="0.25">
      <c r="A552">
        <f t="shared" si="42"/>
        <v>550</v>
      </c>
      <c r="B552">
        <f t="shared" si="43"/>
        <v>82.824710206866314</v>
      </c>
      <c r="C552">
        <f t="shared" si="45"/>
        <v>-5.546956044047846E-2</v>
      </c>
      <c r="D552">
        <f t="shared" si="46"/>
        <v>-2.412925879160813</v>
      </c>
      <c r="F552">
        <f t="shared" si="44"/>
        <v>9.5993108859688121</v>
      </c>
    </row>
    <row r="553" spans="1:6" x14ac:dyDescent="0.25">
      <c r="A553">
        <f t="shared" si="42"/>
        <v>551</v>
      </c>
      <c r="B553">
        <f t="shared" si="43"/>
        <v>82.766387166323113</v>
      </c>
      <c r="C553">
        <f t="shared" si="45"/>
        <v>-6.1201368167544956E-2</v>
      </c>
      <c r="D553">
        <f t="shared" si="46"/>
        <v>-2.6622595152882056</v>
      </c>
      <c r="F553">
        <f t="shared" si="44"/>
        <v>9.6167641784887561</v>
      </c>
    </row>
    <row r="554" spans="1:6" x14ac:dyDescent="0.25">
      <c r="A554">
        <f t="shared" si="42"/>
        <v>552</v>
      </c>
      <c r="B554">
        <f t="shared" si="43"/>
        <v>82.702307470531224</v>
      </c>
      <c r="C554">
        <f t="shared" si="45"/>
        <v>-6.6985040267098839E-2</v>
      </c>
      <c r="D554">
        <f t="shared" si="46"/>
        <v>-2.9138492516187995</v>
      </c>
      <c r="F554">
        <f t="shared" si="44"/>
        <v>9.6342174710086983</v>
      </c>
    </row>
    <row r="555" spans="1:6" x14ac:dyDescent="0.25">
      <c r="A555">
        <f t="shared" ref="A555:A618" si="47">A554+1</f>
        <v>553</v>
      </c>
      <c r="B555">
        <f t="shared" si="43"/>
        <v>82.632417085788916</v>
      </c>
      <c r="C555">
        <f t="shared" si="45"/>
        <v>-7.2824862361507314E-2</v>
      </c>
      <c r="D555">
        <f t="shared" si="46"/>
        <v>-3.1678815127255682</v>
      </c>
      <c r="F555">
        <f t="shared" si="44"/>
        <v>9.6516707635286423</v>
      </c>
    </row>
    <row r="556" spans="1:6" x14ac:dyDescent="0.25">
      <c r="A556">
        <f t="shared" si="47"/>
        <v>554</v>
      </c>
      <c r="B556">
        <f t="shared" si="43"/>
        <v>82.556657745808209</v>
      </c>
      <c r="C556">
        <f t="shared" si="45"/>
        <v>-7.8725009699688542E-2</v>
      </c>
      <c r="D556">
        <f t="shared" si="46"/>
        <v>-3.4245379219364516</v>
      </c>
      <c r="F556">
        <f t="shared" si="44"/>
        <v>9.6691240560485863</v>
      </c>
    </row>
    <row r="557" spans="1:6" x14ac:dyDescent="0.25">
      <c r="A557">
        <f t="shared" si="47"/>
        <v>555</v>
      </c>
      <c r="B557">
        <f t="shared" si="43"/>
        <v>82.474967066389539</v>
      </c>
      <c r="C557">
        <f t="shared" si="45"/>
        <v>-8.4689538631160133E-2</v>
      </c>
      <c r="D557">
        <f t="shared" si="46"/>
        <v>-3.6839949304554658</v>
      </c>
      <c r="F557">
        <f t="shared" si="44"/>
        <v>9.6865773485685285</v>
      </c>
    </row>
    <row r="558" spans="1:6" x14ac:dyDescent="0.25">
      <c r="A558">
        <f t="shared" si="47"/>
        <v>556</v>
      </c>
      <c r="B558">
        <f t="shared" si="43"/>
        <v>82.387278668545889</v>
      </c>
      <c r="C558">
        <f t="shared" si="45"/>
        <v>-9.0722378238702106E-2</v>
      </c>
      <c r="D558">
        <f t="shared" si="46"/>
        <v>-3.9464234533835416</v>
      </c>
      <c r="F558">
        <f t="shared" si="44"/>
        <v>9.7040306410884725</v>
      </c>
    </row>
    <row r="559" spans="1:6" x14ac:dyDescent="0.25">
      <c r="A559">
        <f t="shared" si="47"/>
        <v>557</v>
      </c>
      <c r="B559">
        <f t="shared" si="43"/>
        <v>82.293522309912134</v>
      </c>
      <c r="C559">
        <f t="shared" si="45"/>
        <v>-9.6827322140946137E-2</v>
      </c>
      <c r="D559">
        <f t="shared" si="46"/>
        <v>-4.211988513131157</v>
      </c>
      <c r="F559">
        <f t="shared" si="44"/>
        <v>9.7214839336084165</v>
      </c>
    </row>
    <row r="560" spans="1:6" x14ac:dyDescent="0.25">
      <c r="A560">
        <f t="shared" si="47"/>
        <v>558</v>
      </c>
      <c r="B560">
        <f t="shared" si="43"/>
        <v>82.193624024263997</v>
      </c>
      <c r="C560">
        <f t="shared" si="45"/>
        <v>-0.10300802047603952</v>
      </c>
      <c r="D560">
        <f t="shared" si="46"/>
        <v>-4.4808488907077191</v>
      </c>
      <c r="F560">
        <f t="shared" si="44"/>
        <v>9.7389372261283587</v>
      </c>
    </row>
    <row r="561" spans="1:6" x14ac:dyDescent="0.25">
      <c r="A561">
        <f t="shared" si="47"/>
        <v>559</v>
      </c>
      <c r="B561">
        <f t="shared" si="43"/>
        <v>82.087506268960055</v>
      </c>
      <c r="C561">
        <f t="shared" si="45"/>
        <v>-0.10926797207690697</v>
      </c>
      <c r="D561">
        <f t="shared" si="46"/>
        <v>-4.7531567853454533</v>
      </c>
      <c r="F561">
        <f t="shared" si="44"/>
        <v>9.7563905186483026</v>
      </c>
    </row>
    <row r="562" spans="1:6" x14ac:dyDescent="0.25">
      <c r="A562">
        <f t="shared" si="47"/>
        <v>560</v>
      </c>
      <c r="B562">
        <f t="shared" si="43"/>
        <v>81.975088080110183</v>
      </c>
      <c r="C562">
        <f t="shared" si="45"/>
        <v>-0.11561051684893187</v>
      </c>
      <c r="D562">
        <f t="shared" si="46"/>
        <v>-5.0290574829285362</v>
      </c>
      <c r="F562">
        <f t="shared" si="44"/>
        <v>9.7738438111682449</v>
      </c>
    </row>
    <row r="563" spans="1:6" x14ac:dyDescent="0.25">
      <c r="A563">
        <f t="shared" si="47"/>
        <v>561</v>
      </c>
      <c r="B563">
        <f t="shared" si="43"/>
        <v>81.856285235262192</v>
      </c>
      <c r="C563">
        <f t="shared" si="45"/>
        <v>-0.12203882836026025</v>
      </c>
      <c r="D563">
        <f t="shared" si="46"/>
        <v>-5.3086890336713211</v>
      </c>
      <c r="F563">
        <f t="shared" si="44"/>
        <v>9.7912971036881888</v>
      </c>
    </row>
    <row r="564" spans="1:6" x14ac:dyDescent="0.25">
      <c r="A564">
        <f t="shared" si="47"/>
        <v>562</v>
      </c>
      <c r="B564">
        <f t="shared" si="43"/>
        <v>81.731010423389662</v>
      </c>
      <c r="C564">
        <f t="shared" si="45"/>
        <v>-0.1285559066546611</v>
      </c>
      <c r="D564">
        <f t="shared" si="46"/>
        <v>-5.5921819394777579</v>
      </c>
      <c r="F564">
        <f t="shared" si="44"/>
        <v>9.8087503962081328</v>
      </c>
    </row>
    <row r="565" spans="1:6" x14ac:dyDescent="0.25">
      <c r="A565">
        <f t="shared" si="47"/>
        <v>563</v>
      </c>
      <c r="B565">
        <f t="shared" si="43"/>
        <v>81.599173421952869</v>
      </c>
      <c r="C565">
        <f t="shared" si="45"/>
        <v>-0.13516457129706083</v>
      </c>
      <c r="D565">
        <f t="shared" si="46"/>
        <v>-5.8796588514221462</v>
      </c>
      <c r="F565">
        <f t="shared" si="44"/>
        <v>9.826203688728075</v>
      </c>
    </row>
    <row r="566" spans="1:6" x14ac:dyDescent="0.25">
      <c r="A566">
        <f t="shared" si="47"/>
        <v>564</v>
      </c>
      <c r="B566">
        <f t="shared" si="43"/>
        <v>81.460681280795541</v>
      </c>
      <c r="C566">
        <f t="shared" si="45"/>
        <v>-0.14186745466074058</v>
      </c>
      <c r="D566">
        <f t="shared" si="46"/>
        <v>-6.1712342777422151</v>
      </c>
      <c r="F566">
        <f t="shared" si="44"/>
        <v>9.843656981248019</v>
      </c>
    </row>
    <row r="567" spans="1:6" x14ac:dyDescent="0.25">
      <c r="A567">
        <f t="shared" si="47"/>
        <v>565</v>
      </c>
      <c r="B567">
        <f t="shared" si="43"/>
        <v>81.315438512631388</v>
      </c>
      <c r="C567">
        <f t="shared" si="45"/>
        <v>-0.1486669954657529</v>
      </c>
      <c r="D567">
        <f t="shared" si="46"/>
        <v>-6.4670143027602514</v>
      </c>
      <c r="F567">
        <f t="shared" si="44"/>
        <v>9.8611102737679612</v>
      </c>
    </row>
    <row r="568" spans="1:6" x14ac:dyDescent="0.25">
      <c r="A568">
        <f t="shared" si="47"/>
        <v>566</v>
      </c>
      <c r="B568">
        <f t="shared" si="43"/>
        <v>81.163347289864035</v>
      </c>
      <c r="C568">
        <f t="shared" si="45"/>
        <v>-0.15556543257731903</v>
      </c>
      <c r="D568">
        <f t="shared" si="46"/>
        <v>-6.7670963171133778</v>
      </c>
      <c r="F568">
        <f t="shared" si="44"/>
        <v>9.8785635662879052</v>
      </c>
    </row>
    <row r="569" spans="1:6" x14ac:dyDescent="0.25">
      <c r="A569">
        <f t="shared" si="47"/>
        <v>567</v>
      </c>
      <c r="B569">
        <f t="shared" si="43"/>
        <v>81.00430764747675</v>
      </c>
      <c r="C569">
        <f t="shared" si="45"/>
        <v>-0.16256479907269039</v>
      </c>
      <c r="D569">
        <f t="shared" si="46"/>
        <v>-7.071568759662032</v>
      </c>
      <c r="F569">
        <f t="shared" si="44"/>
        <v>9.8960168588078492</v>
      </c>
    </row>
    <row r="570" spans="1:6" x14ac:dyDescent="0.25">
      <c r="A570">
        <f t="shared" si="47"/>
        <v>568</v>
      </c>
      <c r="B570">
        <f t="shared" si="43"/>
        <v>80.838217691718654</v>
      </c>
      <c r="C570">
        <f t="shared" si="45"/>
        <v>-0.16966691658472399</v>
      </c>
      <c r="D570">
        <f t="shared" si="46"/>
        <v>-7.3805108714354937</v>
      </c>
      <c r="F570">
        <f t="shared" si="44"/>
        <v>9.9134701513277914</v>
      </c>
    </row>
    <row r="571" spans="1:6" x14ac:dyDescent="0.25">
      <c r="A571">
        <f t="shared" si="47"/>
        <v>569</v>
      </c>
      <c r="B571">
        <f t="shared" si="43"/>
        <v>80.664973814307302</v>
      </c>
      <c r="C571">
        <f t="shared" si="45"/>
        <v>-0.17687338992991641</v>
      </c>
      <c r="D571">
        <f t="shared" si="46"/>
        <v>-7.693992461951364</v>
      </c>
      <c r="F571">
        <f t="shared" si="44"/>
        <v>9.9309234438477354</v>
      </c>
    </row>
    <row r="572" spans="1:6" x14ac:dyDescent="0.25">
      <c r="A572">
        <f t="shared" si="47"/>
        <v>570</v>
      </c>
      <c r="B572">
        <f t="shared" si="43"/>
        <v>80.484470911858821</v>
      </c>
      <c r="C572">
        <f t="shared" si="45"/>
        <v>-0.18418560202874801</v>
      </c>
      <c r="D572">
        <f t="shared" si="46"/>
        <v>-8.0120736882505383</v>
      </c>
      <c r="F572">
        <f t="shared" si="44"/>
        <v>9.9483767363676776</v>
      </c>
    </row>
    <row r="573" spans="1:6" x14ac:dyDescent="0.25">
      <c r="A573">
        <f t="shared" si="47"/>
        <v>571</v>
      </c>
      <c r="B573">
        <f t="shared" si="43"/>
        <v>80.296602610249806</v>
      </c>
      <c r="C573">
        <f t="shared" si="45"/>
        <v>-0.19160470912501637</v>
      </c>
      <c r="D573">
        <f t="shared" si="46"/>
        <v>-8.3348048469382121</v>
      </c>
      <c r="F573">
        <f t="shared" si="44"/>
        <v>9.9658300288876216</v>
      </c>
    </row>
    <row r="574" spans="1:6" x14ac:dyDescent="0.25">
      <c r="A574">
        <f t="shared" si="47"/>
        <v>572</v>
      </c>
      <c r="B574">
        <f t="shared" si="43"/>
        <v>80.101261493608789</v>
      </c>
      <c r="C574">
        <f t="shared" si="45"/>
        <v>-0.19913163631114372</v>
      </c>
      <c r="D574">
        <f t="shared" si="46"/>
        <v>-8.6622261795347519</v>
      </c>
      <c r="F574">
        <f t="shared" si="44"/>
        <v>9.9832833214075656</v>
      </c>
    </row>
    <row r="575" spans="1:6" x14ac:dyDescent="0.25">
      <c r="A575">
        <f t="shared" si="47"/>
        <v>573</v>
      </c>
      <c r="B575">
        <f t="shared" si="43"/>
        <v>79.898339337627519</v>
      </c>
      <c r="C575">
        <f t="shared" si="45"/>
        <v>-0.20676707336608047</v>
      </c>
      <c r="D575">
        <f t="shared" si="46"/>
        <v>-8.9943676914245003</v>
      </c>
      <c r="F575">
        <f t="shared" si="44"/>
        <v>10.000736613927508</v>
      </c>
    </row>
    <row r="576" spans="1:6" x14ac:dyDescent="0.25">
      <c r="A576">
        <f t="shared" si="47"/>
        <v>574</v>
      </c>
      <c r="B576">
        <f t="shared" si="43"/>
        <v>79.687727346876628</v>
      </c>
      <c r="C576">
        <f t="shared" si="45"/>
        <v>-0.21451147091131872</v>
      </c>
      <c r="D576">
        <f t="shared" si="46"/>
        <v>-9.3312489846423645</v>
      </c>
      <c r="F576">
        <f t="shared" si="44"/>
        <v>10.018189906447452</v>
      </c>
    </row>
    <row r="577" spans="1:6" x14ac:dyDescent="0.25">
      <c r="A577">
        <f t="shared" si="47"/>
        <v>575</v>
      </c>
      <c r="B577">
        <f t="shared" si="43"/>
        <v>79.469316395804881</v>
      </c>
      <c r="C577">
        <f t="shared" si="45"/>
        <v>-0.22236503689090625</v>
      </c>
      <c r="D577">
        <f t="shared" si="46"/>
        <v>-9.672879104754422</v>
      </c>
      <c r="F577">
        <f t="shared" si="44"/>
        <v>10.035643198967396</v>
      </c>
    </row>
    <row r="578" spans="1:6" x14ac:dyDescent="0.25">
      <c r="A578">
        <f t="shared" si="47"/>
        <v>576</v>
      </c>
      <c r="B578">
        <f t="shared" ref="B578:B641" si="48" xml:space="preserve"> $O$1*(1-COS(RADIANS(A578))) + ($O$1*$O$1 / (2*$O$2)) * (1 - COS(RADIANS(2*A578)))</f>
        <v>79.242997273094815</v>
      </c>
      <c r="C578">
        <f t="shared" si="45"/>
        <v>-0.23032773338080403</v>
      </c>
      <c r="D578">
        <f t="shared" si="46"/>
        <v>-10.019256402064975</v>
      </c>
      <c r="F578">
        <f t="shared" ref="F578:F641" si="49">RADIANS((A578))</f>
        <v>10.053096491487338</v>
      </c>
    </row>
    <row r="579" spans="1:6" x14ac:dyDescent="0.25">
      <c r="A579">
        <f t="shared" si="47"/>
        <v>577</v>
      </c>
      <c r="B579">
        <f t="shared" si="48"/>
        <v>79.008660929043273</v>
      </c>
      <c r="C579">
        <f t="shared" si="45"/>
        <v>-0.23839927373187209</v>
      </c>
      <c r="D579">
        <f t="shared" si="46"/>
        <v>-10.370368407336436</v>
      </c>
      <c r="F579">
        <f t="shared" si="49"/>
        <v>10.070549784007282</v>
      </c>
    </row>
    <row r="580" spans="1:6" x14ac:dyDescent="0.25">
      <c r="A580">
        <f t="shared" si="47"/>
        <v>578</v>
      </c>
      <c r="B580">
        <f t="shared" si="48"/>
        <v>78.766198725631071</v>
      </c>
      <c r="C580">
        <f t="shared" ref="C580:C643" si="50">(B581-B579)/2</f>
        <v>-0.24657912005137206</v>
      </c>
      <c r="D580">
        <f t="shared" si="46"/>
        <v>-10.726191722234685</v>
      </c>
      <c r="F580">
        <f t="shared" si="49"/>
        <v>10.088003076527224</v>
      </c>
    </row>
    <row r="581" spans="1:6" x14ac:dyDescent="0.25">
      <c r="A581">
        <f t="shared" si="47"/>
        <v>579</v>
      </c>
      <c r="B581">
        <f t="shared" si="48"/>
        <v>78.515502688940529</v>
      </c>
      <c r="C581">
        <f t="shared" si="50"/>
        <v>-0.25486648102669562</v>
      </c>
      <c r="D581">
        <f t="shared" si="46"/>
        <v>-11.08669192466126</v>
      </c>
      <c r="F581">
        <f t="shared" si="49"/>
        <v>10.105456369047168</v>
      </c>
    </row>
    <row r="582" spans="1:6" x14ac:dyDescent="0.25">
      <c r="A582">
        <f t="shared" si="47"/>
        <v>580</v>
      </c>
      <c r="B582">
        <f t="shared" si="48"/>
        <v>78.25646576357768</v>
      </c>
      <c r="C582">
        <f t="shared" si="50"/>
        <v>-0.26326031009467243</v>
      </c>
      <c r="D582">
        <f t="shared" si="46"/>
        <v>-11.451823489118251</v>
      </c>
      <c r="F582">
        <f t="shared" si="49"/>
        <v>10.122909661567112</v>
      </c>
    </row>
    <row r="583" spans="1:6" x14ac:dyDescent="0.25">
      <c r="A583">
        <f t="shared" si="47"/>
        <v>581</v>
      </c>
      <c r="B583">
        <f t="shared" si="48"/>
        <v>77.988982068751184</v>
      </c>
      <c r="C583">
        <f t="shared" si="50"/>
        <v>-0.27175930395996772</v>
      </c>
      <c r="D583">
        <f t="shared" si="46"/>
        <v>-11.821529722258596</v>
      </c>
      <c r="F583">
        <f t="shared" si="49"/>
        <v>10.140362954087054</v>
      </c>
    </row>
    <row r="584" spans="1:6" x14ac:dyDescent="0.25">
      <c r="A584">
        <f t="shared" si="47"/>
        <v>582</v>
      </c>
      <c r="B584">
        <f t="shared" si="48"/>
        <v>77.712947155657744</v>
      </c>
      <c r="C584">
        <f t="shared" si="50"/>
        <v>-0.28036190146474382</v>
      </c>
      <c r="D584">
        <f t="shared" si="46"/>
        <v>-12.195742713716356</v>
      </c>
      <c r="F584">
        <f t="shared" si="49"/>
        <v>10.157816246606998</v>
      </c>
    </row>
    <row r="585" spans="1:6" x14ac:dyDescent="0.25">
      <c r="A585">
        <f t="shared" si="47"/>
        <v>583</v>
      </c>
      <c r="B585">
        <f t="shared" si="48"/>
        <v>77.428258265821697</v>
      </c>
      <c r="C585">
        <f t="shared" si="50"/>
        <v>-0.28906628281209379</v>
      </c>
      <c r="D585">
        <f t="shared" si="46"/>
        <v>-12.57438330232608</v>
      </c>
      <c r="F585">
        <f t="shared" si="49"/>
        <v>10.175269539126941</v>
      </c>
    </row>
    <row r="586" spans="1:6" x14ac:dyDescent="0.25">
      <c r="A586">
        <f t="shared" si="47"/>
        <v>584</v>
      </c>
      <c r="B586">
        <f t="shared" si="48"/>
        <v>77.134814590033557</v>
      </c>
      <c r="C586">
        <f t="shared" si="50"/>
        <v>-0.29787036914495246</v>
      </c>
      <c r="D586">
        <f t="shared" ref="D586:D649" si="51" xml:space="preserve"> C586 * 6 * $G$2 / 1000</f>
        <v>-12.957361057805432</v>
      </c>
      <c r="F586">
        <f t="shared" si="49"/>
        <v>10.192722831646885</v>
      </c>
    </row>
    <row r="587" spans="1:6" x14ac:dyDescent="0.25">
      <c r="A587">
        <f t="shared" si="47"/>
        <v>585</v>
      </c>
      <c r="B587">
        <f t="shared" si="48"/>
        <v>76.832517527531792</v>
      </c>
      <c r="C587">
        <f t="shared" si="50"/>
        <v>-0.30677182248164314</v>
      </c>
      <c r="D587">
        <f t="shared" si="51"/>
        <v>-13.344574277951477</v>
      </c>
      <c r="F587">
        <f t="shared" si="49"/>
        <v>10.210176124166829</v>
      </c>
    </row>
    <row r="588" spans="1:6" x14ac:dyDescent="0.25">
      <c r="A588">
        <f t="shared" si="47"/>
        <v>586</v>
      </c>
      <c r="B588">
        <f t="shared" si="48"/>
        <v>76.52127094507027</v>
      </c>
      <c r="C588">
        <f t="shared" si="50"/>
        <v>-0.3157680460093033</v>
      </c>
      <c r="D588">
        <f t="shared" si="51"/>
        <v>-13.735910001404694</v>
      </c>
      <c r="F588">
        <f t="shared" si="49"/>
        <v>10.227629416686771</v>
      </c>
    </row>
    <row r="589" spans="1:6" x14ac:dyDescent="0.25">
      <c r="A589">
        <f t="shared" si="47"/>
        <v>587</v>
      </c>
      <c r="B589">
        <f t="shared" si="48"/>
        <v>76.200981435513185</v>
      </c>
      <c r="C589">
        <f t="shared" si="50"/>
        <v>-0.32485618473508993</v>
      </c>
      <c r="D589">
        <f t="shared" si="51"/>
        <v>-14.131244035976412</v>
      </c>
      <c r="F589">
        <f t="shared" si="49"/>
        <v>10.245082709206715</v>
      </c>
    </row>
    <row r="590" spans="1:6" x14ac:dyDescent="0.25">
      <c r="A590">
        <f t="shared" si="47"/>
        <v>588</v>
      </c>
      <c r="B590">
        <f t="shared" si="48"/>
        <v>75.871558575600091</v>
      </c>
      <c r="C590">
        <f t="shared" si="50"/>
        <v>-0.33403312649554096</v>
      </c>
      <c r="D590">
        <f t="shared" si="51"/>
        <v>-14.530441002556032</v>
      </c>
      <c r="F590">
        <f t="shared" si="49"/>
        <v>10.262536001726657</v>
      </c>
    </row>
    <row r="591" spans="1:6" x14ac:dyDescent="0.25">
      <c r="A591">
        <f t="shared" si="47"/>
        <v>589</v>
      </c>
      <c r="B591">
        <f t="shared" si="48"/>
        <v>75.532915182522103</v>
      </c>
      <c r="C591">
        <f t="shared" si="50"/>
        <v>-0.34329550332350323</v>
      </c>
      <c r="D591">
        <f t="shared" si="51"/>
        <v>-14.93335439457239</v>
      </c>
      <c r="F591">
        <f t="shared" si="49"/>
        <v>10.279989294246601</v>
      </c>
    </row>
    <row r="592" spans="1:6" x14ac:dyDescent="0.25">
      <c r="A592">
        <f t="shared" si="47"/>
        <v>590</v>
      </c>
      <c r="B592">
        <f t="shared" si="48"/>
        <v>75.184967568953084</v>
      </c>
      <c r="C592">
        <f t="shared" si="50"/>
        <v>-0.3526396931716036</v>
      </c>
      <c r="D592">
        <f t="shared" si="51"/>
        <v>-15.339826652964756</v>
      </c>
      <c r="F592">
        <f t="shared" si="49"/>
        <v>10.297442586766545</v>
      </c>
    </row>
    <row r="593" spans="1:6" x14ac:dyDescent="0.25">
      <c r="A593">
        <f t="shared" si="47"/>
        <v>591</v>
      </c>
      <c r="B593">
        <f t="shared" si="48"/>
        <v>74.827635796178896</v>
      </c>
      <c r="C593">
        <f t="shared" si="50"/>
        <v>-0.36206182199111225</v>
      </c>
      <c r="D593">
        <f t="shared" si="51"/>
        <v>-15.749689256613383</v>
      </c>
      <c r="F593">
        <f t="shared" si="49"/>
        <v>10.314895879286487</v>
      </c>
    </row>
    <row r="594" spans="1:6" x14ac:dyDescent="0.25">
      <c r="A594">
        <f t="shared" si="47"/>
        <v>592</v>
      </c>
      <c r="B594">
        <f t="shared" si="48"/>
        <v>74.46084392497086</v>
      </c>
      <c r="C594">
        <f t="shared" si="50"/>
        <v>-0.37155776616402392</v>
      </c>
      <c r="D594">
        <f t="shared" si="51"/>
        <v>-16.16276282813504</v>
      </c>
      <c r="F594">
        <f t="shared" si="49"/>
        <v>10.332349171806431</v>
      </c>
    </row>
    <row r="595" spans="1:6" x14ac:dyDescent="0.25">
      <c r="A595">
        <f t="shared" si="47"/>
        <v>593</v>
      </c>
      <c r="B595">
        <f t="shared" si="48"/>
        <v>74.084520263850848</v>
      </c>
      <c r="C595">
        <f t="shared" si="50"/>
        <v>-0.38112315528640295</v>
      </c>
      <c r="D595">
        <f t="shared" si="51"/>
        <v>-16.578857254958528</v>
      </c>
      <c r="F595">
        <f t="shared" si="49"/>
        <v>10.349802464326375</v>
      </c>
    </row>
    <row r="596" spans="1:6" x14ac:dyDescent="0.25">
      <c r="A596">
        <f t="shared" si="47"/>
        <v>594</v>
      </c>
      <c r="B596">
        <f t="shared" si="48"/>
        <v>73.698597614398054</v>
      </c>
      <c r="C596">
        <f t="shared" si="50"/>
        <v>-0.39075337530032783</v>
      </c>
      <c r="D596">
        <f t="shared" si="51"/>
        <v>-16.997771825564261</v>
      </c>
      <c r="F596">
        <f t="shared" si="49"/>
        <v>10.367255756846317</v>
      </c>
    </row>
    <row r="597" spans="1:6" x14ac:dyDescent="0.25">
      <c r="A597">
        <f t="shared" si="47"/>
        <v>595</v>
      </c>
      <c r="B597">
        <f t="shared" si="48"/>
        <v>73.303013513250193</v>
      </c>
      <c r="C597">
        <f t="shared" si="50"/>
        <v>-0.40044357197081126</v>
      </c>
      <c r="D597">
        <f t="shared" si="51"/>
        <v>-17.41929538073029</v>
      </c>
      <c r="F597">
        <f t="shared" si="49"/>
        <v>10.384709049366261</v>
      </c>
    </row>
    <row r="598" spans="1:6" x14ac:dyDescent="0.25">
      <c r="A598">
        <f t="shared" si="47"/>
        <v>596</v>
      </c>
      <c r="B598">
        <f t="shared" si="48"/>
        <v>72.897710470456431</v>
      </c>
      <c r="C598">
        <f t="shared" si="50"/>
        <v>-0.41018865470471155</v>
      </c>
      <c r="D598">
        <f t="shared" si="51"/>
        <v>-17.843206479654953</v>
      </c>
      <c r="F598">
        <f t="shared" si="49"/>
        <v>10.402162341886203</v>
      </c>
    </row>
    <row r="599" spans="1:6" x14ac:dyDescent="0.25">
      <c r="A599">
        <f t="shared" si="47"/>
        <v>597</v>
      </c>
      <c r="B599">
        <f t="shared" si="48"/>
        <v>72.482636203840769</v>
      </c>
      <c r="C599">
        <f t="shared" si="50"/>
        <v>-0.41998330070727263</v>
      </c>
      <c r="D599">
        <f t="shared" si="51"/>
        <v>-18.26927358076636</v>
      </c>
      <c r="F599">
        <f t="shared" si="49"/>
        <v>10.419615634406147</v>
      </c>
    </row>
    <row r="600" spans="1:6" x14ac:dyDescent="0.25">
      <c r="A600">
        <f t="shared" si="47"/>
        <v>598</v>
      </c>
      <c r="B600">
        <f t="shared" si="48"/>
        <v>72.057743869041886</v>
      </c>
      <c r="C600">
        <f t="shared" si="50"/>
        <v>-0.42982195947174517</v>
      </c>
      <c r="D600">
        <f t="shared" si="51"/>
        <v>-18.697255237020915</v>
      </c>
      <c r="F600">
        <f t="shared" si="49"/>
        <v>10.437068926926091</v>
      </c>
    </row>
    <row r="601" spans="1:6" x14ac:dyDescent="0.25">
      <c r="A601">
        <f t="shared" si="47"/>
        <v>599</v>
      </c>
      <c r="B601">
        <f t="shared" si="48"/>
        <v>71.622992284897279</v>
      </c>
      <c r="C601">
        <f t="shared" si="50"/>
        <v>-0.4396988575978682</v>
      </c>
      <c r="D601">
        <f t="shared" si="51"/>
        <v>-19.126900305507267</v>
      </c>
      <c r="F601">
        <f t="shared" si="49"/>
        <v>10.454522219446034</v>
      </c>
    </row>
    <row r="602" spans="1:6" x14ac:dyDescent="0.25">
      <c r="A602">
        <f t="shared" si="47"/>
        <v>600</v>
      </c>
      <c r="B602">
        <f t="shared" si="48"/>
        <v>71.178346153846149</v>
      </c>
      <c r="C602">
        <f t="shared" si="50"/>
        <v>-0.44960800393291578</v>
      </c>
      <c r="D602">
        <f t="shared" si="51"/>
        <v>-19.557948171081836</v>
      </c>
      <c r="F602">
        <f t="shared" si="49"/>
        <v>10.471975511965978</v>
      </c>
    </row>
    <row r="603" spans="1:6" x14ac:dyDescent="0.25">
      <c r="A603">
        <f t="shared" si="47"/>
        <v>601</v>
      </c>
      <c r="B603">
        <f t="shared" si="48"/>
        <v>70.723776277031448</v>
      </c>
      <c r="C603">
        <f t="shared" si="50"/>
        <v>-0.45954319503054109</v>
      </c>
      <c r="D603">
        <f t="shared" si="51"/>
        <v>-19.990128983828537</v>
      </c>
      <c r="F603">
        <f t="shared" si="49"/>
        <v>10.48942880448592</v>
      </c>
    </row>
    <row r="604" spans="1:6" x14ac:dyDescent="0.25">
      <c r="A604">
        <f t="shared" si="47"/>
        <v>602</v>
      </c>
      <c r="B604">
        <f t="shared" si="48"/>
        <v>70.259259763785067</v>
      </c>
      <c r="C604">
        <f t="shared" si="50"/>
        <v>-0.4694980209209163</v>
      </c>
      <c r="D604">
        <f t="shared" si="51"/>
        <v>-20.423163910059859</v>
      </c>
      <c r="F604">
        <f t="shared" si="49"/>
        <v>10.506882097005864</v>
      </c>
    </row>
    <row r="605" spans="1:6" x14ac:dyDescent="0.25">
      <c r="A605">
        <f t="shared" si="47"/>
        <v>603</v>
      </c>
      <c r="B605">
        <f t="shared" si="48"/>
        <v>69.784780235189615</v>
      </c>
      <c r="C605">
        <f t="shared" si="50"/>
        <v>-0.47946587118551065</v>
      </c>
      <c r="D605">
        <f t="shared" si="51"/>
        <v>-20.856765396569713</v>
      </c>
      <c r="F605">
        <f t="shared" si="49"/>
        <v>10.524335389525808</v>
      </c>
    </row>
    <row r="606" spans="1:6" x14ac:dyDescent="0.25">
      <c r="A606">
        <f t="shared" si="47"/>
        <v>604</v>
      </c>
      <c r="B606">
        <f t="shared" si="48"/>
        <v>69.300328021414046</v>
      </c>
      <c r="C606">
        <f t="shared" si="50"/>
        <v>-0.48943994133030344</v>
      </c>
      <c r="D606">
        <f t="shared" si="51"/>
        <v>-21.2906374478682</v>
      </c>
      <c r="F606">
        <f t="shared" si="49"/>
        <v>10.54178868204575</v>
      </c>
    </row>
    <row r="607" spans="1:6" x14ac:dyDescent="0.25">
      <c r="A607">
        <f t="shared" si="47"/>
        <v>605</v>
      </c>
      <c r="B607">
        <f t="shared" si="48"/>
        <v>68.805900352529008</v>
      </c>
      <c r="C607">
        <f t="shared" si="50"/>
        <v>-0.49941323944923255</v>
      </c>
      <c r="D607">
        <f t="shared" si="51"/>
        <v>-21.724475916041616</v>
      </c>
      <c r="F607">
        <f t="shared" si="49"/>
        <v>10.559241974565694</v>
      </c>
    </row>
    <row r="608" spans="1:6" x14ac:dyDescent="0.25">
      <c r="A608">
        <f t="shared" si="47"/>
        <v>606</v>
      </c>
      <c r="B608">
        <f t="shared" si="48"/>
        <v>68.301501542515581</v>
      </c>
      <c r="C608">
        <f t="shared" si="50"/>
        <v>-0.50937859317105705</v>
      </c>
      <c r="D608">
        <f t="shared" si="51"/>
        <v>-22.157968802940982</v>
      </c>
      <c r="F608">
        <f t="shared" si="49"/>
        <v>10.576695267085636</v>
      </c>
    </row>
    <row r="609" spans="1:6" x14ac:dyDescent="0.25">
      <c r="A609">
        <f t="shared" si="47"/>
        <v>607</v>
      </c>
      <c r="B609">
        <f t="shared" si="48"/>
        <v>67.787143166186894</v>
      </c>
      <c r="C609">
        <f t="shared" si="50"/>
        <v>-0.51932865688128516</v>
      </c>
      <c r="D609">
        <f t="shared" si="51"/>
        <v>-22.590796574335904</v>
      </c>
      <c r="F609">
        <f t="shared" si="49"/>
        <v>10.59414855960558</v>
      </c>
    </row>
    <row r="610" spans="1:6" x14ac:dyDescent="0.25">
      <c r="A610">
        <f t="shared" si="47"/>
        <v>608</v>
      </c>
      <c r="B610">
        <f t="shared" si="48"/>
        <v>67.262844228753011</v>
      </c>
      <c r="C610">
        <f t="shared" si="50"/>
        <v>-0.52925591921079018</v>
      </c>
      <c r="D610">
        <f t="shared" si="51"/>
        <v>-23.022632485669373</v>
      </c>
      <c r="F610">
        <f t="shared" si="49"/>
        <v>10.611601852125524</v>
      </c>
    </row>
    <row r="611" spans="1:6" x14ac:dyDescent="0.25">
      <c r="A611">
        <f t="shared" si="47"/>
        <v>609</v>
      </c>
      <c r="B611">
        <f t="shared" si="48"/>
        <v>66.728631327765314</v>
      </c>
      <c r="C611">
        <f t="shared" si="50"/>
        <v>-0.53915271078281535</v>
      </c>
      <c r="D611">
        <f t="shared" si="51"/>
        <v>-23.453142919052468</v>
      </c>
      <c r="F611">
        <f t="shared" si="49"/>
        <v>10.629055144645466</v>
      </c>
    </row>
    <row r="612" spans="1:6" x14ac:dyDescent="0.25">
      <c r="A612">
        <f t="shared" si="47"/>
        <v>610</v>
      </c>
      <c r="B612">
        <f t="shared" si="48"/>
        <v>66.18453880718738</v>
      </c>
      <c r="C612">
        <f t="shared" si="50"/>
        <v>-0.54901121220869697</v>
      </c>
      <c r="D612">
        <f t="shared" si="51"/>
        <v>-23.881987731078318</v>
      </c>
      <c r="F612">
        <f t="shared" si="49"/>
        <v>10.64650843716541</v>
      </c>
    </row>
    <row r="613" spans="1:6" x14ac:dyDescent="0.25">
      <c r="A613">
        <f t="shared" si="47"/>
        <v>611</v>
      </c>
      <c r="B613">
        <f t="shared" si="48"/>
        <v>65.63060890334792</v>
      </c>
      <c r="C613">
        <f t="shared" si="50"/>
        <v>-0.55882346232355928</v>
      </c>
      <c r="D613">
        <f t="shared" si="51"/>
        <v>-24.308820611074829</v>
      </c>
      <c r="F613">
        <f t="shared" si="49"/>
        <v>10.663961729685354</v>
      </c>
    </row>
    <row r="614" spans="1:6" x14ac:dyDescent="0.25">
      <c r="A614">
        <f t="shared" si="47"/>
        <v>612</v>
      </c>
      <c r="B614">
        <f t="shared" si="48"/>
        <v>65.066891882540261</v>
      </c>
      <c r="C614">
        <f t="shared" si="50"/>
        <v>-0.56858136665234582</v>
      </c>
      <c r="D614">
        <f t="shared" si="51"/>
        <v>-24.733289449377043</v>
      </c>
      <c r="F614">
        <f t="shared" si="49"/>
        <v>10.681415022205297</v>
      </c>
    </row>
    <row r="615" spans="1:6" x14ac:dyDescent="0.25">
      <c r="A615">
        <f t="shared" si="47"/>
        <v>613</v>
      </c>
      <c r="B615">
        <f t="shared" si="48"/>
        <v>64.493446170043228</v>
      </c>
      <c r="C615">
        <f t="shared" si="50"/>
        <v>-0.57827670609556492</v>
      </c>
      <c r="D615">
        <f t="shared" si="51"/>
        <v>-25.155036715157074</v>
      </c>
      <c r="F615">
        <f t="shared" si="49"/>
        <v>10.698868314725241</v>
      </c>
    </row>
    <row r="616" spans="1:6" x14ac:dyDescent="0.25">
      <c r="A616">
        <f t="shared" si="47"/>
        <v>614</v>
      </c>
      <c r="B616">
        <f t="shared" si="48"/>
        <v>63.910338470349132</v>
      </c>
      <c r="C616">
        <f t="shared" si="50"/>
        <v>-0.58790114582534869</v>
      </c>
      <c r="D616">
        <f t="shared" si="51"/>
        <v>-25.573699843402668</v>
      </c>
      <c r="F616">
        <f t="shared" si="49"/>
        <v>10.716321607245183</v>
      </c>
    </row>
    <row r="617" spans="1:6" x14ac:dyDescent="0.25">
      <c r="A617">
        <f t="shared" si="47"/>
        <v>615</v>
      </c>
      <c r="B617">
        <f t="shared" si="48"/>
        <v>63.317643878392531</v>
      </c>
      <c r="C617">
        <f t="shared" si="50"/>
        <v>-0.59744624438099692</v>
      </c>
      <c r="D617">
        <f t="shared" si="51"/>
        <v>-25.988911630573366</v>
      </c>
      <c r="F617">
        <f t="shared" si="49"/>
        <v>10.733774899765127</v>
      </c>
    </row>
    <row r="618" spans="1:6" x14ac:dyDescent="0.25">
      <c r="A618">
        <f t="shared" si="47"/>
        <v>616</v>
      </c>
      <c r="B618">
        <f t="shared" si="48"/>
        <v>62.715445981587138</v>
      </c>
      <c r="C618">
        <f t="shared" si="50"/>
        <v>-0.60690346295289288</v>
      </c>
      <c r="D618">
        <f t="shared" si="51"/>
        <v>-26.40030063845084</v>
      </c>
      <c r="F618">
        <f t="shared" si="49"/>
        <v>10.751228192285071</v>
      </c>
    </row>
    <row r="619" spans="1:6" x14ac:dyDescent="0.25">
      <c r="A619">
        <f t="shared" ref="A619:A682" si="52">A618+1</f>
        <v>617</v>
      </c>
      <c r="B619">
        <f t="shared" si="48"/>
        <v>62.103836952486745</v>
      </c>
      <c r="C619">
        <f t="shared" si="50"/>
        <v>-0.6162641748446589</v>
      </c>
      <c r="D619">
        <f t="shared" si="51"/>
        <v>-26.807491605742662</v>
      </c>
      <c r="F619">
        <f t="shared" si="49"/>
        <v>10.768681484805013</v>
      </c>
    </row>
    <row r="620" spans="1:6" x14ac:dyDescent="0.25">
      <c r="A620">
        <f t="shared" si="52"/>
        <v>618</v>
      </c>
      <c r="B620">
        <f t="shared" si="48"/>
        <v>61.48291763189782</v>
      </c>
      <c r="C620">
        <f t="shared" si="50"/>
        <v>-0.62551967510121642</v>
      </c>
      <c r="D620">
        <f t="shared" si="51"/>
        <v>-27.210105866902914</v>
      </c>
      <c r="F620">
        <f t="shared" si="49"/>
        <v>10.786134777324957</v>
      </c>
    </row>
    <row r="621" spans="1:6" x14ac:dyDescent="0.25">
      <c r="A621">
        <f t="shared" si="52"/>
        <v>619</v>
      </c>
      <c r="B621">
        <f t="shared" si="48"/>
        <v>60.852797602284312</v>
      </c>
      <c r="C621">
        <f t="shared" si="50"/>
        <v>-0.6346611902922028</v>
      </c>
      <c r="D621">
        <f t="shared" si="51"/>
        <v>-27.60776177771082</v>
      </c>
      <c r="F621">
        <f t="shared" si="49"/>
        <v>10.803588069844899</v>
      </c>
    </row>
    <row r="622" spans="1:6" x14ac:dyDescent="0.25">
      <c r="A622">
        <f t="shared" si="52"/>
        <v>620</v>
      </c>
      <c r="B622">
        <f t="shared" si="48"/>
        <v>60.213595251313414</v>
      </c>
      <c r="C622">
        <f t="shared" si="50"/>
        <v>-0.64367988843864765</v>
      </c>
      <c r="D622">
        <f t="shared" si="51"/>
        <v>-28.000075147081173</v>
      </c>
      <c r="F622">
        <f t="shared" si="49"/>
        <v>10.821041362364843</v>
      </c>
    </row>
    <row r="623" spans="1:6" x14ac:dyDescent="0.25">
      <c r="A623">
        <f t="shared" si="52"/>
        <v>621</v>
      </c>
      <c r="B623">
        <f t="shared" si="48"/>
        <v>59.565437825407017</v>
      </c>
      <c r="C623">
        <f t="shared" si="50"/>
        <v>-0.65256688907090421</v>
      </c>
      <c r="D623">
        <f t="shared" si="51"/>
        <v>-28.386659674584333</v>
      </c>
      <c r="F623">
        <f t="shared" si="49"/>
        <v>10.838494654884787</v>
      </c>
    </row>
    <row r="624" spans="1:6" x14ac:dyDescent="0.25">
      <c r="A624">
        <f t="shared" si="52"/>
        <v>622</v>
      </c>
      <c r="B624">
        <f t="shared" si="48"/>
        <v>58.908461473171606</v>
      </c>
      <c r="C624">
        <f t="shared" si="50"/>
        <v>-0.66131327340653812</v>
      </c>
      <c r="D624">
        <f t="shared" si="51"/>
        <v>-28.767127393184406</v>
      </c>
      <c r="F624">
        <f t="shared" si="49"/>
        <v>10.855947947404729</v>
      </c>
    </row>
    <row r="625" spans="1:6" x14ac:dyDescent="0.25">
      <c r="A625">
        <f t="shared" si="52"/>
        <v>623</v>
      </c>
      <c r="B625">
        <f t="shared" si="48"/>
        <v>58.24281127859394</v>
      </c>
      <c r="C625">
        <f t="shared" si="50"/>
        <v>-0.66991009463474072</v>
      </c>
      <c r="D625">
        <f t="shared" si="51"/>
        <v>-29.141089116611219</v>
      </c>
      <c r="F625">
        <f t="shared" si="49"/>
        <v>10.873401239924673</v>
      </c>
    </row>
    <row r="626" spans="1:6" x14ac:dyDescent="0.25">
      <c r="A626">
        <f t="shared" si="52"/>
        <v>624</v>
      </c>
      <c r="B626">
        <f t="shared" si="48"/>
        <v>57.568641283902124</v>
      </c>
      <c r="C626">
        <f t="shared" si="50"/>
        <v>-0.67834838829614696</v>
      </c>
      <c r="D626">
        <f t="shared" si="51"/>
        <v>-29.508154890882395</v>
      </c>
      <c r="F626">
        <f t="shared" si="49"/>
        <v>10.890854532444616</v>
      </c>
    </row>
    <row r="627" spans="1:6" x14ac:dyDescent="0.25">
      <c r="A627">
        <f t="shared" si="52"/>
        <v>625</v>
      </c>
      <c r="B627">
        <f t="shared" si="48"/>
        <v>56.886114502001647</v>
      </c>
      <c r="C627">
        <f t="shared" si="50"/>
        <v>-0.68661918274487022</v>
      </c>
      <c r="D627">
        <f t="shared" si="51"/>
        <v>-29.867934449401854</v>
      </c>
      <c r="F627">
        <f t="shared" si="49"/>
        <v>10.90830782496456</v>
      </c>
    </row>
    <row r="628" spans="1:6" x14ac:dyDescent="0.25">
      <c r="A628">
        <f t="shared" si="52"/>
        <v>626</v>
      </c>
      <c r="B628">
        <f t="shared" si="48"/>
        <v>56.195402918412384</v>
      </c>
      <c r="C628">
        <f t="shared" si="50"/>
        <v>-0.6947135096801027</v>
      </c>
      <c r="D628">
        <f t="shared" si="51"/>
        <v>-30.220037671084469</v>
      </c>
      <c r="F628">
        <f t="shared" si="49"/>
        <v>10.925761117484504</v>
      </c>
    </row>
    <row r="629" spans="1:6" x14ac:dyDescent="0.25">
      <c r="A629">
        <f t="shared" si="52"/>
        <v>627</v>
      </c>
      <c r="B629">
        <f t="shared" si="48"/>
        <v>55.496687482641441</v>
      </c>
      <c r="C629">
        <f t="shared" si="50"/>
        <v>-0.7026224147353517</v>
      </c>
      <c r="D629">
        <f t="shared" si="51"/>
        <v>-30.564075040987799</v>
      </c>
      <c r="F629">
        <f t="shared" si="49"/>
        <v>10.943214410004446</v>
      </c>
    </row>
    <row r="630" spans="1:6" x14ac:dyDescent="0.25">
      <c r="A630">
        <f t="shared" si="52"/>
        <v>628</v>
      </c>
      <c r="B630">
        <f t="shared" si="48"/>
        <v>54.790158088941681</v>
      </c>
      <c r="C630">
        <f t="shared" si="50"/>
        <v>-0.71033696811123903</v>
      </c>
      <c r="D630">
        <f t="shared" si="51"/>
        <v>-30.899658112838896</v>
      </c>
      <c r="F630">
        <f t="shared" si="49"/>
        <v>10.96066770252439</v>
      </c>
    </row>
    <row r="631" spans="1:6" x14ac:dyDescent="0.25">
      <c r="A631">
        <f t="shared" si="52"/>
        <v>629</v>
      </c>
      <c r="B631">
        <f t="shared" si="48"/>
        <v>54.076013546418963</v>
      </c>
      <c r="C631">
        <f t="shared" si="50"/>
        <v>-0.71784827524006189</v>
      </c>
      <c r="D631">
        <f t="shared" si="51"/>
        <v>-31.226399972942694</v>
      </c>
      <c r="F631">
        <f t="shared" si="49"/>
        <v>10.978120995044334</v>
      </c>
    </row>
    <row r="632" spans="1:6" x14ac:dyDescent="0.25">
      <c r="A632">
        <f t="shared" si="52"/>
        <v>630</v>
      </c>
      <c r="B632">
        <f t="shared" si="48"/>
        <v>53.354461538461557</v>
      </c>
      <c r="C632">
        <f t="shared" si="50"/>
        <v>-0.72514748746912261</v>
      </c>
      <c r="D632">
        <f t="shared" si="51"/>
        <v>-31.543915704906833</v>
      </c>
      <c r="F632">
        <f t="shared" si="49"/>
        <v>10.995574287564276</v>
      </c>
    </row>
    <row r="633" spans="1:6" x14ac:dyDescent="0.25">
      <c r="A633">
        <f t="shared" si="52"/>
        <v>631</v>
      </c>
      <c r="B633">
        <f t="shared" si="48"/>
        <v>52.625718571480718</v>
      </c>
      <c r="C633">
        <f t="shared" si="50"/>
        <v>-0.73222581274883325</v>
      </c>
      <c r="D633">
        <f t="shared" si="51"/>
        <v>-31.851822854574245</v>
      </c>
      <c r="F633">
        <f t="shared" si="49"/>
        <v>11.01302758008422</v>
      </c>
    </row>
    <row r="634" spans="1:6" x14ac:dyDescent="0.25">
      <c r="A634">
        <f t="shared" si="52"/>
        <v>632</v>
      </c>
      <c r="B634">
        <f t="shared" si="48"/>
        <v>51.89000991296389</v>
      </c>
      <c r="C634">
        <f t="shared" si="50"/>
        <v>-0.73907452631397064</v>
      </c>
      <c r="D634">
        <f t="shared" si="51"/>
        <v>-32.149741894657723</v>
      </c>
      <c r="F634">
        <f t="shared" si="49"/>
        <v>11.030480872604162</v>
      </c>
    </row>
    <row r="635" spans="1:6" x14ac:dyDescent="0.25">
      <c r="A635">
        <f t="shared" si="52"/>
        <v>633</v>
      </c>
      <c r="B635">
        <f t="shared" si="48"/>
        <v>51.147569518852777</v>
      </c>
      <c r="C635">
        <f t="shared" si="50"/>
        <v>-0.74568498134416572</v>
      </c>
      <c r="D635">
        <f t="shared" si="51"/>
        <v>-32.437296688471207</v>
      </c>
      <c r="F635">
        <f t="shared" si="49"/>
        <v>11.047934165124106</v>
      </c>
    </row>
    <row r="636" spans="1:6" x14ac:dyDescent="0.25">
      <c r="A636">
        <f t="shared" si="52"/>
        <v>634</v>
      </c>
      <c r="B636">
        <f t="shared" si="48"/>
        <v>50.398639950275559</v>
      </c>
      <c r="C636">
        <f t="shared" si="50"/>
        <v>-0.75204861959075942</v>
      </c>
      <c r="D636">
        <f t="shared" si="51"/>
        <v>-32.714114952198031</v>
      </c>
      <c r="F636">
        <f t="shared" si="49"/>
        <v>11.06538745764405</v>
      </c>
    </row>
    <row r="637" spans="1:6" x14ac:dyDescent="0.25">
      <c r="A637">
        <f t="shared" si="52"/>
        <v>635</v>
      </c>
      <c r="B637">
        <f t="shared" si="48"/>
        <v>49.643472279671258</v>
      </c>
      <c r="C637">
        <f t="shared" si="50"/>
        <v>-0.75815698195774317</v>
      </c>
      <c r="D637">
        <f t="shared" si="51"/>
        <v>-32.97982871516183</v>
      </c>
      <c r="F637">
        <f t="shared" si="49"/>
        <v>11.082840750163992</v>
      </c>
    </row>
    <row r="638" spans="1:6" x14ac:dyDescent="0.25">
      <c r="A638">
        <f t="shared" si="52"/>
        <v>636</v>
      </c>
      <c r="B638">
        <f t="shared" si="48"/>
        <v>48.882325986360073</v>
      </c>
      <c r="C638">
        <f t="shared" si="50"/>
        <v>-0.76400171902251657</v>
      </c>
      <c r="D638">
        <f t="shared" si="51"/>
        <v>-33.234074777479471</v>
      </c>
      <c r="F638">
        <f t="shared" si="49"/>
        <v>11.100294042683936</v>
      </c>
    </row>
    <row r="639" spans="1:6" x14ac:dyDescent="0.25">
      <c r="A639">
        <f t="shared" si="52"/>
        <v>637</v>
      </c>
      <c r="B639">
        <f t="shared" si="48"/>
        <v>48.115468841626225</v>
      </c>
      <c r="C639">
        <f t="shared" si="50"/>
        <v>-0.76957460148496182</v>
      </c>
      <c r="D639">
        <f t="shared" si="51"/>
        <v>-33.476495164595846</v>
      </c>
      <c r="F639">
        <f t="shared" si="49"/>
        <v>11.117747335203878</v>
      </c>
    </row>
    <row r="640" spans="1:6" x14ac:dyDescent="0.25">
      <c r="A640">
        <f t="shared" si="52"/>
        <v>638</v>
      </c>
      <c r="B640">
        <f t="shared" si="48"/>
        <v>47.343176783390149</v>
      </c>
      <c r="C640">
        <f t="shared" si="50"/>
        <v>-0.77486753053119628</v>
      </c>
      <c r="D640">
        <f t="shared" si="51"/>
        <v>-33.706737578107038</v>
      </c>
      <c r="F640">
        <f t="shared" si="49"/>
        <v>11.135200627723822</v>
      </c>
    </row>
    <row r="641" spans="1:6" x14ac:dyDescent="0.25">
      <c r="A641">
        <f t="shared" si="52"/>
        <v>639</v>
      </c>
      <c r="B641">
        <f t="shared" si="48"/>
        <v>46.565733780563832</v>
      </c>
      <c r="C641">
        <f t="shared" si="50"/>
        <v>-0.77987254809930917</v>
      </c>
      <c r="D641">
        <f t="shared" si="51"/>
        <v>-33.924455842319951</v>
      </c>
      <c r="F641">
        <f t="shared" si="49"/>
        <v>11.152653920243766</v>
      </c>
    </row>
    <row r="642" spans="1:6" x14ac:dyDescent="0.25">
      <c r="A642">
        <f t="shared" si="52"/>
        <v>640</v>
      </c>
      <c r="B642">
        <f t="shared" ref="B642:B705" si="53" xml:space="preserve"> $O$1*(1-COS(RADIANS(A642))) + ($O$1*$O$1 / (2*$O$2)) * (1 - COS(RADIANS(2*A642)))</f>
        <v>45.783431687191531</v>
      </c>
      <c r="C642">
        <f t="shared" si="50"/>
        <v>-0.78458184703521283</v>
      </c>
      <c r="D642">
        <f t="shared" si="51"/>
        <v>-34.129310346031758</v>
      </c>
      <c r="F642">
        <f t="shared" ref="F642:F705" si="54">RADIANS((A642))</f>
        <v>11.170107212763709</v>
      </c>
    </row>
    <row r="643" spans="1:6" x14ac:dyDescent="0.25">
      <c r="A643">
        <f t="shared" si="52"/>
        <v>641</v>
      </c>
      <c r="B643">
        <f t="shared" si="53"/>
        <v>44.996570086493406</v>
      </c>
      <c r="C643">
        <f t="shared" si="50"/>
        <v>-0.78898778112472812</v>
      </c>
      <c r="D643">
        <f t="shared" si="51"/>
        <v>-34.320968478925671</v>
      </c>
      <c r="F643">
        <f t="shared" si="54"/>
        <v>11.187560505283653</v>
      </c>
    </row>
    <row r="644" spans="1:6" x14ac:dyDescent="0.25">
      <c r="A644">
        <f t="shared" si="52"/>
        <v>642</v>
      </c>
      <c r="B644">
        <f t="shared" si="53"/>
        <v>44.205456124942074</v>
      </c>
      <c r="C644">
        <f t="shared" ref="C644:C707" si="55">(B645-B643)/2</f>
        <v>-0.793082874990926</v>
      </c>
      <c r="D644">
        <f t="shared" si="51"/>
        <v>-34.499105062105279</v>
      </c>
      <c r="F644">
        <f t="shared" si="54"/>
        <v>11.205013797803595</v>
      </c>
    </row>
    <row r="645" spans="1:6" x14ac:dyDescent="0.25">
      <c r="A645">
        <f t="shared" si="52"/>
        <v>643</v>
      </c>
      <c r="B645">
        <f t="shared" si="53"/>
        <v>43.410404336511554</v>
      </c>
      <c r="C645">
        <f t="shared" si="55"/>
        <v>-0.79685983384365855</v>
      </c>
      <c r="D645">
        <f t="shared" si="51"/>
        <v>-34.663402772199142</v>
      </c>
      <c r="F645">
        <f t="shared" si="54"/>
        <v>11.222467090323539</v>
      </c>
    </row>
    <row r="646" spans="1:6" x14ac:dyDescent="0.25">
      <c r="A646">
        <f t="shared" si="52"/>
        <v>644</v>
      </c>
      <c r="B646">
        <f t="shared" si="53"/>
        <v>42.611736457254757</v>
      </c>
      <c r="C646">
        <f t="shared" si="55"/>
        <v>-0.80031155306923907</v>
      </c>
      <c r="D646">
        <f t="shared" si="51"/>
        <v>-34.813552558511901</v>
      </c>
      <c r="F646">
        <f t="shared" si="54"/>
        <v>11.239920382843483</v>
      </c>
    </row>
    <row r="647" spans="1:6" x14ac:dyDescent="0.25">
      <c r="A647">
        <f t="shared" si="52"/>
        <v>645</v>
      </c>
      <c r="B647">
        <f t="shared" si="53"/>
        <v>41.809781230373076</v>
      </c>
      <c r="C647">
        <f t="shared" si="55"/>
        <v>-0.80343112764913727</v>
      </c>
      <c r="D647">
        <f t="shared" si="51"/>
        <v>-34.949254052737473</v>
      </c>
      <c r="F647">
        <f t="shared" si="54"/>
        <v>11.257373675363425</v>
      </c>
    </row>
    <row r="648" spans="1:6" x14ac:dyDescent="0.25">
      <c r="A648">
        <f t="shared" si="52"/>
        <v>646</v>
      </c>
      <c r="B648">
        <f t="shared" si="53"/>
        <v>41.004874201956483</v>
      </c>
      <c r="C648">
        <f t="shared" si="55"/>
        <v>-0.8062118613946474</v>
      </c>
      <c r="D648">
        <f t="shared" si="51"/>
        <v>-35.070215970667157</v>
      </c>
      <c r="F648">
        <f t="shared" si="54"/>
        <v>11.274826967883369</v>
      </c>
    </row>
    <row r="649" spans="1:6" x14ac:dyDescent="0.25">
      <c r="A649">
        <f t="shared" si="52"/>
        <v>647</v>
      </c>
      <c r="B649">
        <f t="shared" si="53"/>
        <v>40.197357507583781</v>
      </c>
      <c r="C649">
        <f t="shared" si="55"/>
        <v>-0.80864727598717678</v>
      </c>
      <c r="D649">
        <f t="shared" si="51"/>
        <v>-35.176156505442187</v>
      </c>
      <c r="F649">
        <f t="shared" si="54"/>
        <v>11.292280260403313</v>
      </c>
    </row>
    <row r="650" spans="1:6" x14ac:dyDescent="0.25">
      <c r="A650">
        <f t="shared" si="52"/>
        <v>648</v>
      </c>
      <c r="B650">
        <f t="shared" si="53"/>
        <v>39.387579649982129</v>
      </c>
      <c r="C650">
        <f t="shared" si="55"/>
        <v>-0.81073111981278245</v>
      </c>
      <c r="D650">
        <f t="shared" ref="D650:D713" si="56" xml:space="preserve"> C650 * 6 * $G$2 / 1000</f>
        <v>-35.266803711856042</v>
      </c>
      <c r="F650">
        <f t="shared" si="54"/>
        <v>11.309733552923255</v>
      </c>
    </row>
    <row r="651" spans="1:6" x14ac:dyDescent="0.25">
      <c r="A651">
        <f t="shared" si="52"/>
        <v>649</v>
      </c>
      <c r="B651">
        <f t="shared" si="53"/>
        <v>38.575895267958217</v>
      </c>
      <c r="C651">
        <f t="shared" si="55"/>
        <v>-0.81245737657889094</v>
      </c>
      <c r="D651">
        <f t="shared" si="56"/>
        <v>-35.341895881181756</v>
      </c>
      <c r="F651">
        <f t="shared" si="54"/>
        <v>11.327186845443199</v>
      </c>
    </row>
    <row r="652" spans="1:6" x14ac:dyDescent="0.25">
      <c r="A652">
        <f t="shared" si="52"/>
        <v>650</v>
      </c>
      <c r="B652">
        <f t="shared" si="53"/>
        <v>37.762664896824347</v>
      </c>
      <c r="C652">
        <f t="shared" si="55"/>
        <v>-0.81382027370368348</v>
      </c>
      <c r="D652">
        <f t="shared" si="56"/>
        <v>-35.401181906110232</v>
      </c>
      <c r="F652">
        <f t="shared" si="54"/>
        <v>11.344640137963141</v>
      </c>
    </row>
    <row r="653" spans="1:6" x14ac:dyDescent="0.25">
      <c r="A653">
        <f t="shared" si="52"/>
        <v>651</v>
      </c>
      <c r="B653">
        <f t="shared" si="53"/>
        <v>36.94825472055085</v>
      </c>
      <c r="C653">
        <f t="shared" si="55"/>
        <v>-0.81481429046682052</v>
      </c>
      <c r="D653">
        <f t="shared" si="56"/>
        <v>-35.444421635306696</v>
      </c>
      <c r="F653">
        <f t="shared" si="54"/>
        <v>11.362093430483085</v>
      </c>
    </row>
    <row r="654" spans="1:6" x14ac:dyDescent="0.25">
      <c r="A654">
        <f t="shared" si="52"/>
        <v>652</v>
      </c>
      <c r="B654">
        <f t="shared" si="53"/>
        <v>36.133036315890706</v>
      </c>
      <c r="C654">
        <f t="shared" si="55"/>
        <v>-0.81543416591129159</v>
      </c>
      <c r="D654">
        <f t="shared" si="56"/>
        <v>-35.47138621714118</v>
      </c>
      <c r="F654">
        <f t="shared" si="54"/>
        <v>11.379546723003029</v>
      </c>
    </row>
    <row r="655" spans="1:6" x14ac:dyDescent="0.25">
      <c r="A655">
        <f t="shared" si="52"/>
        <v>653</v>
      </c>
      <c r="B655">
        <f t="shared" si="53"/>
        <v>35.317386388728266</v>
      </c>
      <c r="C655">
        <f t="shared" si="55"/>
        <v>-0.81567490648707519</v>
      </c>
      <c r="D655">
        <f t="shared" si="56"/>
        <v>-35.481858432187771</v>
      </c>
      <c r="F655">
        <f t="shared" si="54"/>
        <v>11.397000015522972</v>
      </c>
    </row>
    <row r="656" spans="1:6" x14ac:dyDescent="0.25">
      <c r="A656">
        <f t="shared" si="52"/>
        <v>654</v>
      </c>
      <c r="B656">
        <f t="shared" si="53"/>
        <v>34.501686502916556</v>
      </c>
      <c r="C656">
        <f t="shared" si="55"/>
        <v>-0.81553179342566295</v>
      </c>
      <c r="D656">
        <f t="shared" si="56"/>
        <v>-35.475633014016339</v>
      </c>
      <c r="F656">
        <f t="shared" si="54"/>
        <v>11.414453308042916</v>
      </c>
    </row>
    <row r="657" spans="1:6" x14ac:dyDescent="0.25">
      <c r="A657">
        <f t="shared" si="52"/>
        <v>655</v>
      </c>
      <c r="B657">
        <f t="shared" si="53"/>
        <v>33.686322801876941</v>
      </c>
      <c r="C657">
        <f t="shared" si="55"/>
        <v>-0.81500038983741874</v>
      </c>
      <c r="D657">
        <f t="shared" si="56"/>
        <v>-35.452516957927713</v>
      </c>
      <c r="F657">
        <f t="shared" si="54"/>
        <v>11.431906600562858</v>
      </c>
    </row>
    <row r="658" spans="1:6" x14ac:dyDescent="0.25">
      <c r="A658">
        <f t="shared" si="52"/>
        <v>656</v>
      </c>
      <c r="B658">
        <f t="shared" si="53"/>
        <v>32.871685723241718</v>
      </c>
      <c r="C658">
        <f t="shared" si="55"/>
        <v>-0.81407654752182879</v>
      </c>
      <c r="D658">
        <f t="shared" si="56"/>
        <v>-35.412329817199556</v>
      </c>
      <c r="F658">
        <f t="shared" si="54"/>
        <v>11.449359893082802</v>
      </c>
    </row>
    <row r="659" spans="1:6" x14ac:dyDescent="0.25">
      <c r="A659">
        <f t="shared" si="52"/>
        <v>657</v>
      </c>
      <c r="B659">
        <f t="shared" si="53"/>
        <v>32.058169706833283</v>
      </c>
      <c r="C659">
        <f t="shared" si="55"/>
        <v>-0.8127564134820755</v>
      </c>
      <c r="D659">
        <f t="shared" si="56"/>
        <v>-35.354903986470283</v>
      </c>
      <c r="F659">
        <f t="shared" si="54"/>
        <v>11.466813185602746</v>
      </c>
    </row>
    <row r="660" spans="1:6" x14ac:dyDescent="0.25">
      <c r="A660">
        <f t="shared" si="52"/>
        <v>658</v>
      </c>
      <c r="B660">
        <f t="shared" si="53"/>
        <v>31.246172896277567</v>
      </c>
      <c r="C660">
        <f t="shared" si="55"/>
        <v>-0.81103643613623433</v>
      </c>
      <c r="D660">
        <f t="shared" si="56"/>
        <v>-35.2800849719262</v>
      </c>
      <c r="F660">
        <f t="shared" si="54"/>
        <v>11.484266478122688</v>
      </c>
    </row>
    <row r="661" spans="1:6" x14ac:dyDescent="0.25">
      <c r="A661">
        <f t="shared" si="52"/>
        <v>659</v>
      </c>
      <c r="B661">
        <f t="shared" si="53"/>
        <v>30.436096834560814</v>
      </c>
      <c r="C661">
        <f t="shared" si="55"/>
        <v>-0.80891337121568618</v>
      </c>
      <c r="D661">
        <f t="shared" si="56"/>
        <v>-35.187731647882352</v>
      </c>
      <c r="F661">
        <f t="shared" si="54"/>
        <v>11.501719770642632</v>
      </c>
    </row>
    <row r="662" spans="1:6" x14ac:dyDescent="0.25">
      <c r="A662">
        <f t="shared" si="52"/>
        <v>660</v>
      </c>
      <c r="B662">
        <f t="shared" si="53"/>
        <v>29.628346153846195</v>
      </c>
      <c r="C662">
        <f t="shared" si="55"/>
        <v>-0.80638428734452283</v>
      </c>
      <c r="D662">
        <f t="shared" si="56"/>
        <v>-35.077716499486741</v>
      </c>
      <c r="F662">
        <f t="shared" si="54"/>
        <v>11.519173063162574</v>
      </c>
    </row>
    <row r="663" spans="1:6" x14ac:dyDescent="0.25">
      <c r="A663">
        <f t="shared" si="52"/>
        <v>661</v>
      </c>
      <c r="B663">
        <f t="shared" si="53"/>
        <v>28.823328259871769</v>
      </c>
      <c r="C663">
        <f t="shared" si="55"/>
        <v>-0.8034465712918184</v>
      </c>
      <c r="D663">
        <f t="shared" si="56"/>
        <v>-34.949925851194102</v>
      </c>
      <c r="F663">
        <f t="shared" si="54"/>
        <v>11.536626355682518</v>
      </c>
    </row>
    <row r="664" spans="1:6" x14ac:dyDescent="0.25">
      <c r="A664">
        <f t="shared" si="52"/>
        <v>662</v>
      </c>
      <c r="B664">
        <f t="shared" si="53"/>
        <v>28.021453011262558</v>
      </c>
      <c r="C664">
        <f t="shared" si="55"/>
        <v>-0.80009793288986053</v>
      </c>
      <c r="D664">
        <f t="shared" si="56"/>
        <v>-34.804260080708936</v>
      </c>
      <c r="F664">
        <f t="shared" si="54"/>
        <v>11.554079648202462</v>
      </c>
    </row>
    <row r="665" spans="1:6" x14ac:dyDescent="0.25">
      <c r="A665">
        <f t="shared" si="52"/>
        <v>663</v>
      </c>
      <c r="B665">
        <f t="shared" si="53"/>
        <v>27.223132394092048</v>
      </c>
      <c r="C665">
        <f t="shared" si="55"/>
        <v>-0.79633640961260355</v>
      </c>
      <c r="D665">
        <f t="shared" si="56"/>
        <v>-34.64063381814826</v>
      </c>
      <c r="F665">
        <f t="shared" si="54"/>
        <v>11.571532940722404</v>
      </c>
    </row>
    <row r="666" spans="1:6" x14ac:dyDescent="0.25">
      <c r="A666">
        <f t="shared" si="52"/>
        <v>664</v>
      </c>
      <c r="B666">
        <f t="shared" si="53"/>
        <v>26.428780192037351</v>
      </c>
      <c r="C666">
        <f t="shared" si="55"/>
        <v>-0.79216037080689716</v>
      </c>
      <c r="D666">
        <f t="shared" si="56"/>
        <v>-34.458976130100027</v>
      </c>
      <c r="F666">
        <f t="shared" si="54"/>
        <v>11.588986233242348</v>
      </c>
    </row>
    <row r="667" spans="1:6" x14ac:dyDescent="0.25">
      <c r="A667">
        <f t="shared" si="52"/>
        <v>665</v>
      </c>
      <c r="B667">
        <f t="shared" si="53"/>
        <v>25.638811652478253</v>
      </c>
      <c r="C667">
        <f t="shared" si="55"/>
        <v>-0.78756852157189883</v>
      </c>
      <c r="D667">
        <f t="shared" si="56"/>
        <v>-34.259230688377599</v>
      </c>
      <c r="F667">
        <f t="shared" si="54"/>
        <v>11.606439525762292</v>
      </c>
    </row>
    <row r="668" spans="1:6" x14ac:dyDescent="0.25">
      <c r="A668">
        <f t="shared" si="52"/>
        <v>666</v>
      </c>
      <c r="B668">
        <f t="shared" si="53"/>
        <v>24.853643148893553</v>
      </c>
      <c r="C668">
        <f t="shared" si="55"/>
        <v>-0.78255990628129979</v>
      </c>
      <c r="D668">
        <f t="shared" si="56"/>
        <v>-34.041355923236544</v>
      </c>
      <c r="F668">
        <f t="shared" si="54"/>
        <v>11.623892818282235</v>
      </c>
    </row>
    <row r="669" spans="1:6" x14ac:dyDescent="0.25">
      <c r="A669">
        <f t="shared" si="52"/>
        <v>667</v>
      </c>
      <c r="B669">
        <f t="shared" si="53"/>
        <v>24.073691839915654</v>
      </c>
      <c r="C669">
        <f t="shared" si="55"/>
        <v>-0.7771339117424283</v>
      </c>
      <c r="D669">
        <f t="shared" si="56"/>
        <v>-33.805325160795633</v>
      </c>
      <c r="F669">
        <f t="shared" si="54"/>
        <v>11.641346110802179</v>
      </c>
    </row>
    <row r="670" spans="1:6" x14ac:dyDescent="0.25">
      <c r="A670">
        <f t="shared" si="52"/>
        <v>668</v>
      </c>
      <c r="B670">
        <f t="shared" si="53"/>
        <v>23.299375325408697</v>
      </c>
      <c r="C670">
        <f t="shared" si="55"/>
        <v>-0.77129026998912487</v>
      </c>
      <c r="D670">
        <f t="shared" si="56"/>
        <v>-33.551126744526933</v>
      </c>
      <c r="F670">
        <f t="shared" si="54"/>
        <v>11.658799403322121</v>
      </c>
    </row>
    <row r="671" spans="1:6" x14ac:dyDescent="0.25">
      <c r="A671">
        <f t="shared" si="52"/>
        <v>669</v>
      </c>
      <c r="B671">
        <f t="shared" si="53"/>
        <v>22.531111299937404</v>
      </c>
      <c r="C671">
        <f t="shared" si="55"/>
        <v>-0.76502906070352594</v>
      </c>
      <c r="D671">
        <f t="shared" si="56"/>
        <v>-33.278764140603379</v>
      </c>
      <c r="F671">
        <f t="shared" si="54"/>
        <v>11.676252695842065</v>
      </c>
    </row>
    <row r="672" spans="1:6" x14ac:dyDescent="0.25">
      <c r="A672">
        <f t="shared" si="52"/>
        <v>670</v>
      </c>
      <c r="B672">
        <f t="shared" si="53"/>
        <v>21.769317204001645</v>
      </c>
      <c r="C672">
        <f t="shared" si="55"/>
        <v>-0.75835071326321568</v>
      </c>
      <c r="D672">
        <f t="shared" si="56"/>
        <v>-32.988256026949877</v>
      </c>
      <c r="F672">
        <f t="shared" si="54"/>
        <v>11.693705988362009</v>
      </c>
    </row>
    <row r="673" spans="1:6" x14ac:dyDescent="0.25">
      <c r="A673">
        <f t="shared" si="52"/>
        <v>671</v>
      </c>
      <c r="B673">
        <f t="shared" si="53"/>
        <v>21.014409873410973</v>
      </c>
      <c r="C673">
        <f t="shared" si="55"/>
        <v>-0.75125600841134421</v>
      </c>
      <c r="D673">
        <f t="shared" si="56"/>
        <v>-32.679636365893472</v>
      </c>
      <c r="F673">
        <f t="shared" si="54"/>
        <v>11.711159280881951</v>
      </c>
    </row>
    <row r="674" spans="1:6" x14ac:dyDescent="0.25">
      <c r="A674">
        <f t="shared" si="52"/>
        <v>672</v>
      </c>
      <c r="B674">
        <f t="shared" si="53"/>
        <v>20.266805187178957</v>
      </c>
      <c r="C674">
        <f t="shared" si="55"/>
        <v>-0.74374607954568184</v>
      </c>
      <c r="D674">
        <f t="shared" si="56"/>
        <v>-32.352954460237157</v>
      </c>
      <c r="F674">
        <f t="shared" si="54"/>
        <v>11.728612573401895</v>
      </c>
    </row>
    <row r="675" spans="1:6" x14ac:dyDescent="0.25">
      <c r="A675">
        <f t="shared" si="52"/>
        <v>673</v>
      </c>
      <c r="B675">
        <f t="shared" si="53"/>
        <v>19.526917714319609</v>
      </c>
      <c r="C675">
        <f t="shared" si="55"/>
        <v>-0.7358224136256748</v>
      </c>
      <c r="D675">
        <f t="shared" si="56"/>
        <v>-32.008274992716856</v>
      </c>
      <c r="F675">
        <f t="shared" si="54"/>
        <v>11.746065865921837</v>
      </c>
    </row>
    <row r="676" spans="1:6" x14ac:dyDescent="0.25">
      <c r="A676">
        <f t="shared" si="52"/>
        <v>674</v>
      </c>
      <c r="B676">
        <f t="shared" si="53"/>
        <v>18.795160359927607</v>
      </c>
      <c r="C676">
        <f t="shared" si="55"/>
        <v>-0.72748685169495353</v>
      </c>
      <c r="D676">
        <f t="shared" si="56"/>
        <v>-31.645678048730478</v>
      </c>
      <c r="F676">
        <f t="shared" si="54"/>
        <v>11.763519158441781</v>
      </c>
    </row>
    <row r="677" spans="1:6" x14ac:dyDescent="0.25">
      <c r="A677">
        <f t="shared" si="52"/>
        <v>675</v>
      </c>
      <c r="B677">
        <f t="shared" si="53"/>
        <v>18.071944010929702</v>
      </c>
      <c r="C677">
        <f t="shared" si="55"/>
        <v>-0.71874158901796825</v>
      </c>
      <c r="D677">
        <f t="shared" si="56"/>
        <v>-31.26525912228162</v>
      </c>
      <c r="F677">
        <f t="shared" si="54"/>
        <v>11.780972450961725</v>
      </c>
    </row>
    <row r="678" spans="1:6" x14ac:dyDescent="0.25">
      <c r="A678">
        <f t="shared" si="52"/>
        <v>676</v>
      </c>
      <c r="B678">
        <f t="shared" si="53"/>
        <v>17.35767718189167</v>
      </c>
      <c r="C678">
        <f t="shared" si="55"/>
        <v>-0.70958917483054229</v>
      </c>
      <c r="D678">
        <f t="shared" si="56"/>
        <v>-30.867129105128587</v>
      </c>
      <c r="F678">
        <f t="shared" si="54"/>
        <v>11.798425743481667</v>
      </c>
    </row>
    <row r="679" spans="1:6" x14ac:dyDescent="0.25">
      <c r="A679">
        <f t="shared" si="52"/>
        <v>677</v>
      </c>
      <c r="B679">
        <f t="shared" si="53"/>
        <v>16.652765661268617</v>
      </c>
      <c r="C679">
        <f t="shared" si="55"/>
        <v>-0.70003251170267333</v>
      </c>
      <c r="D679">
        <f t="shared" si="56"/>
        <v>-30.45141425906629</v>
      </c>
      <c r="F679">
        <f t="shared" si="54"/>
        <v>11.815879036001611</v>
      </c>
    </row>
    <row r="680" spans="1:6" x14ac:dyDescent="0.25">
      <c r="A680">
        <f t="shared" si="52"/>
        <v>678</v>
      </c>
      <c r="B680">
        <f t="shared" si="53"/>
        <v>15.957612158486324</v>
      </c>
      <c r="C680">
        <f t="shared" si="55"/>
        <v>-0.69007485451488648</v>
      </c>
      <c r="D680">
        <f t="shared" si="56"/>
        <v>-30.018256171397564</v>
      </c>
      <c r="F680">
        <f t="shared" si="54"/>
        <v>11.833332328521553</v>
      </c>
    </row>
    <row r="681" spans="1:6" x14ac:dyDescent="0.25">
      <c r="A681">
        <f t="shared" si="52"/>
        <v>679</v>
      </c>
      <c r="B681">
        <f t="shared" si="53"/>
        <v>15.272615952238844</v>
      </c>
      <c r="C681">
        <f t="shared" si="55"/>
        <v>-0.67971980904785667</v>
      </c>
      <c r="D681">
        <f t="shared" si="56"/>
        <v>-29.567811693581763</v>
      </c>
      <c r="F681">
        <f t="shared" si="54"/>
        <v>11.850785621041497</v>
      </c>
    </row>
    <row r="682" spans="1:6" x14ac:dyDescent="0.25">
      <c r="A682">
        <f t="shared" si="52"/>
        <v>680</v>
      </c>
      <c r="B682">
        <f t="shared" si="53"/>
        <v>14.59817254039061</v>
      </c>
      <c r="C682">
        <f t="shared" si="55"/>
        <v>-0.66897133018627919</v>
      </c>
      <c r="D682">
        <f t="shared" si="56"/>
        <v>-29.100252863103144</v>
      </c>
      <c r="F682">
        <f t="shared" si="54"/>
        <v>11.868238913561441</v>
      </c>
    </row>
    <row r="683" spans="1:6" x14ac:dyDescent="0.25">
      <c r="A683">
        <f t="shared" ref="A683:A722" si="57">A682+1</f>
        <v>681</v>
      </c>
      <c r="B683">
        <f t="shared" si="53"/>
        <v>13.934673291866286</v>
      </c>
      <c r="C683">
        <f t="shared" si="55"/>
        <v>-0.6578337197390649</v>
      </c>
      <c r="D683">
        <f t="shared" si="56"/>
        <v>-28.615766808649326</v>
      </c>
      <c r="F683">
        <f t="shared" si="54"/>
        <v>11.885692206081384</v>
      </c>
    </row>
    <row r="684" spans="1:6" x14ac:dyDescent="0.25">
      <c r="A684">
        <f t="shared" si="57"/>
        <v>682</v>
      </c>
      <c r="B684">
        <f t="shared" si="53"/>
        <v>13.282505100912481</v>
      </c>
      <c r="C684">
        <f t="shared" si="55"/>
        <v>-0.64631162387653163</v>
      </c>
      <c r="D684">
        <f t="shared" si="56"/>
        <v>-28.114555638629124</v>
      </c>
      <c r="F684">
        <f t="shared" si="54"/>
        <v>11.903145498601328</v>
      </c>
    </row>
    <row r="685" spans="1:6" x14ac:dyDescent="0.25">
      <c r="A685">
        <f t="shared" si="57"/>
        <v>683</v>
      </c>
      <c r="B685">
        <f t="shared" si="53"/>
        <v>12.642050044113223</v>
      </c>
      <c r="C685">
        <f t="shared" si="55"/>
        <v>-0.63441003018789388</v>
      </c>
      <c r="D685">
        <f t="shared" si="56"/>
        <v>-27.596836313173384</v>
      </c>
      <c r="F685">
        <f t="shared" si="54"/>
        <v>11.920598791121272</v>
      </c>
    </row>
    <row r="686" spans="1:6" x14ac:dyDescent="0.25">
      <c r="A686">
        <f t="shared" si="57"/>
        <v>684</v>
      </c>
      <c r="B686">
        <f t="shared" si="53"/>
        <v>12.013685040536693</v>
      </c>
      <c r="C686">
        <f t="shared" si="55"/>
        <v>-0.6221342643617751</v>
      </c>
      <c r="D686">
        <f t="shared" si="56"/>
        <v>-27.062840499737217</v>
      </c>
      <c r="F686">
        <f t="shared" si="54"/>
        <v>11.938052083641214</v>
      </c>
    </row>
    <row r="687" spans="1:6" x14ac:dyDescent="0.25">
      <c r="A687">
        <f t="shared" si="57"/>
        <v>685</v>
      </c>
      <c r="B687">
        <f t="shared" si="53"/>
        <v>11.397781515389672</v>
      </c>
      <c r="C687">
        <f t="shared" si="55"/>
        <v>-0.60948998649199648</v>
      </c>
      <c r="D687">
        <f t="shared" si="56"/>
        <v>-26.512814412401848</v>
      </c>
      <c r="F687">
        <f t="shared" si="54"/>
        <v>11.955505376161158</v>
      </c>
    </row>
    <row r="688" spans="1:6" x14ac:dyDescent="0.25">
      <c r="A688">
        <f t="shared" si="57"/>
        <v>686</v>
      </c>
      <c r="B688">
        <f t="shared" si="53"/>
        <v>10.7947050675527</v>
      </c>
      <c r="C688">
        <f t="shared" si="55"/>
        <v>-0.59648318701344483</v>
      </c>
      <c r="D688">
        <f t="shared" si="56"/>
        <v>-25.947018635084849</v>
      </c>
      <c r="F688">
        <f t="shared" si="54"/>
        <v>11.9729586686811</v>
      </c>
    </row>
    <row r="689" spans="1:6" x14ac:dyDescent="0.25">
      <c r="A689">
        <f t="shared" si="57"/>
        <v>687</v>
      </c>
      <c r="B689">
        <f t="shared" si="53"/>
        <v>10.204815141362783</v>
      </c>
      <c r="C689">
        <f t="shared" si="55"/>
        <v>-0.58312018227146023</v>
      </c>
      <c r="D689">
        <f t="shared" si="56"/>
        <v>-25.365727928808518</v>
      </c>
      <c r="F689">
        <f t="shared" si="54"/>
        <v>11.990411961201044</v>
      </c>
    </row>
    <row r="690" spans="1:6" x14ac:dyDescent="0.25">
      <c r="A690">
        <f t="shared" si="57"/>
        <v>688</v>
      </c>
      <c r="B690">
        <f t="shared" si="53"/>
        <v>9.6284647030097794</v>
      </c>
      <c r="C690">
        <f t="shared" si="55"/>
        <v>-0.56940760972925109</v>
      </c>
      <c r="D690">
        <f t="shared" si="56"/>
        <v>-24.769231023222424</v>
      </c>
      <c r="F690">
        <f t="shared" si="54"/>
        <v>12.007865253720988</v>
      </c>
    </row>
    <row r="691" spans="1:6" x14ac:dyDescent="0.25">
      <c r="A691">
        <f t="shared" si="57"/>
        <v>689</v>
      </c>
      <c r="B691">
        <f t="shared" si="53"/>
        <v>9.0659999219042806</v>
      </c>
      <c r="C691">
        <f t="shared" si="55"/>
        <v>-0.55535242281891328</v>
      </c>
      <c r="D691">
        <f t="shared" si="56"/>
        <v>-24.157830392622728</v>
      </c>
      <c r="F691">
        <f t="shared" si="54"/>
        <v>12.02531854624093</v>
      </c>
    </row>
    <row r="692" spans="1:6" x14ac:dyDescent="0.25">
      <c r="A692">
        <f t="shared" si="57"/>
        <v>690</v>
      </c>
      <c r="B692">
        <f t="shared" si="53"/>
        <v>8.5177598573719528</v>
      </c>
      <c r="C692">
        <f t="shared" si="55"/>
        <v>-0.54096188544036483</v>
      </c>
      <c r="D692">
        <f t="shared" si="56"/>
        <v>-23.531842016655872</v>
      </c>
      <c r="F692">
        <f t="shared" si="54"/>
        <v>12.042771838760874</v>
      </c>
    </row>
    <row r="693" spans="1:6" x14ac:dyDescent="0.25">
      <c r="A693">
        <f t="shared" si="57"/>
        <v>691</v>
      </c>
      <c r="B693">
        <f t="shared" si="53"/>
        <v>7.9840761510235509</v>
      </c>
      <c r="C693">
        <f t="shared" si="55"/>
        <v>-0.52624356611506151</v>
      </c>
      <c r="D693">
        <f t="shared" si="56"/>
        <v>-22.891595126005178</v>
      </c>
      <c r="F693">
        <f t="shared" si="54"/>
        <v>12.060225131280816</v>
      </c>
    </row>
    <row r="694" spans="1:6" x14ac:dyDescent="0.25">
      <c r="A694">
        <f t="shared" si="57"/>
        <v>692</v>
      </c>
      <c r="B694">
        <f t="shared" si="53"/>
        <v>7.4652727251418298</v>
      </c>
      <c r="C694">
        <f t="shared" si="55"/>
        <v>-0.51120533180009087</v>
      </c>
      <c r="D694">
        <f t="shared" si="56"/>
        <v>-22.237431933303952</v>
      </c>
      <c r="F694">
        <f t="shared" si="54"/>
        <v>12.07767842380076</v>
      </c>
    </row>
    <row r="695" spans="1:6" x14ac:dyDescent="0.25">
      <c r="A695">
        <f t="shared" si="57"/>
        <v>693</v>
      </c>
      <c r="B695">
        <f t="shared" si="53"/>
        <v>6.9616654874233692</v>
      </c>
      <c r="C695">
        <f t="shared" si="55"/>
        <v>-0.49585534136927079</v>
      </c>
      <c r="D695">
        <f t="shared" si="56"/>
        <v>-21.569707349563281</v>
      </c>
      <c r="F695">
        <f t="shared" si="54"/>
        <v>12.095131716320704</v>
      </c>
    </row>
    <row r="696" spans="1:6" x14ac:dyDescent="0.25">
      <c r="A696">
        <f t="shared" si="57"/>
        <v>694</v>
      </c>
      <c r="B696">
        <f t="shared" si="53"/>
        <v>6.4735620424032883</v>
      </c>
      <c r="C696">
        <f t="shared" si="55"/>
        <v>-0.48020203876879819</v>
      </c>
      <c r="D696">
        <f t="shared" si="56"/>
        <v>-20.888788686442719</v>
      </c>
      <c r="F696">
        <f t="shared" si="54"/>
        <v>12.112585008840647</v>
      </c>
    </row>
    <row r="697" spans="1:6" x14ac:dyDescent="0.25">
      <c r="A697">
        <f t="shared" si="57"/>
        <v>695</v>
      </c>
      <c r="B697">
        <f t="shared" si="53"/>
        <v>6.0012614098857728</v>
      </c>
      <c r="C697">
        <f t="shared" si="55"/>
        <v>-0.46425414585392621</v>
      </c>
      <c r="D697">
        <f t="shared" si="56"/>
        <v>-20.195055344645787</v>
      </c>
      <c r="F697">
        <f t="shared" si="54"/>
        <v>12.130038301360591</v>
      </c>
    </row>
    <row r="698" spans="1:6" x14ac:dyDescent="0.25">
      <c r="A698">
        <f t="shared" si="57"/>
        <v>696</v>
      </c>
      <c r="B698">
        <f t="shared" si="53"/>
        <v>5.5450537506954358</v>
      </c>
      <c r="C698">
        <f t="shared" si="55"/>
        <v>-0.44802065491534471</v>
      </c>
      <c r="D698">
        <f t="shared" si="56"/>
        <v>-19.488898488817497</v>
      </c>
      <c r="F698">
        <f t="shared" si="54"/>
        <v>12.147491593880533</v>
      </c>
    </row>
    <row r="699" spans="1:6" x14ac:dyDescent="0.25">
      <c r="A699">
        <f t="shared" si="57"/>
        <v>697</v>
      </c>
      <c r="B699">
        <f t="shared" si="53"/>
        <v>5.1052201000550834</v>
      </c>
      <c r="C699">
        <f t="shared" si="55"/>
        <v>-0.43151082090289838</v>
      </c>
      <c r="D699">
        <f t="shared" si="56"/>
        <v>-18.77072070927608</v>
      </c>
      <c r="F699">
        <f t="shared" si="54"/>
        <v>12.164944886400477</v>
      </c>
    </row>
    <row r="700" spans="1:6" x14ac:dyDescent="0.25">
      <c r="A700">
        <f t="shared" si="57"/>
        <v>698</v>
      </c>
      <c r="B700">
        <f t="shared" si="53"/>
        <v>4.6820321088896391</v>
      </c>
      <c r="C700">
        <f t="shared" si="55"/>
        <v>-0.41473415335516917</v>
      </c>
      <c r="D700">
        <f t="shared" si="56"/>
        <v>-18.040935670949857</v>
      </c>
      <c r="F700">
        <f t="shared" si="54"/>
        <v>12.182398178920421</v>
      </c>
    </row>
    <row r="701" spans="1:6" x14ac:dyDescent="0.25">
      <c r="A701">
        <f t="shared" si="57"/>
        <v>699</v>
      </c>
      <c r="B701">
        <f t="shared" si="53"/>
        <v>4.2757517933447451</v>
      </c>
      <c r="C701">
        <f t="shared" si="55"/>
        <v>-0.39770040804422102</v>
      </c>
      <c r="D701">
        <f t="shared" si="56"/>
        <v>-17.299967749923614</v>
      </c>
      <c r="F701">
        <f t="shared" si="54"/>
        <v>12.199851471440363</v>
      </c>
    </row>
    <row r="702" spans="1:6" x14ac:dyDescent="0.25">
      <c r="A702">
        <f t="shared" si="57"/>
        <v>700</v>
      </c>
      <c r="B702">
        <f t="shared" si="53"/>
        <v>3.886631292801197</v>
      </c>
      <c r="C702">
        <f t="shared" si="55"/>
        <v>-0.38041957834396056</v>
      </c>
      <c r="D702">
        <f t="shared" si="56"/>
        <v>-16.548251657962286</v>
      </c>
      <c r="F702">
        <f t="shared" si="54"/>
        <v>12.217304763960307</v>
      </c>
    </row>
    <row r="703" spans="1:6" x14ac:dyDescent="0.25">
      <c r="A703">
        <f t="shared" si="57"/>
        <v>701</v>
      </c>
      <c r="B703">
        <f t="shared" si="53"/>
        <v>3.514912636656824</v>
      </c>
      <c r="C703">
        <f t="shared" si="55"/>
        <v>-0.36290188633223019</v>
      </c>
      <c r="D703">
        <f t="shared" si="56"/>
        <v>-15.786232055452015</v>
      </c>
      <c r="F703">
        <f t="shared" si="54"/>
        <v>12.234758056480251</v>
      </c>
    </row>
    <row r="704" spans="1:6" x14ac:dyDescent="0.25">
      <c r="A704">
        <f t="shared" si="57"/>
        <v>702</v>
      </c>
      <c r="B704">
        <f t="shared" si="53"/>
        <v>3.1608275201367366</v>
      </c>
      <c r="C704">
        <f t="shared" si="55"/>
        <v>-0.3451577736364686</v>
      </c>
      <c r="D704">
        <f t="shared" si="56"/>
        <v>-15.014363153186384</v>
      </c>
      <c r="F704">
        <f t="shared" si="54"/>
        <v>12.252211349000193</v>
      </c>
    </row>
    <row r="705" spans="1:6" x14ac:dyDescent="0.25">
      <c r="A705">
        <f t="shared" si="57"/>
        <v>703</v>
      </c>
      <c r="B705">
        <f t="shared" si="53"/>
        <v>2.8245970893838868</v>
      </c>
      <c r="C705">
        <f t="shared" si="55"/>
        <v>-0.32719789203256733</v>
      </c>
      <c r="D705">
        <f t="shared" si="56"/>
        <v>-14.233108303416678</v>
      </c>
      <c r="F705">
        <f t="shared" si="54"/>
        <v>12.269664641520137</v>
      </c>
    </row>
    <row r="706" spans="1:6" x14ac:dyDescent="0.25">
      <c r="A706">
        <f t="shared" si="57"/>
        <v>704</v>
      </c>
      <c r="B706">
        <f t="shared" ref="B706:B722" si="58" xml:space="preserve"> $O$1*(1-COS(RADIANS(A706))) + ($O$1*$O$1 / (2*$O$2)) * (1 - COS(RADIANS(2*A706)))</f>
        <v>2.506431736071602</v>
      </c>
      <c r="C706">
        <f t="shared" si="55"/>
        <v>-0.30903309380795774</v>
      </c>
      <c r="D706">
        <f t="shared" si="56"/>
        <v>-13.442939580646161</v>
      </c>
      <c r="F706">
        <f t="shared" ref="F706:F722" si="59">RADIANS((A706))</f>
        <v>12.287117934040079</v>
      </c>
    </row>
    <row r="707" spans="1:6" x14ac:dyDescent="0.25">
      <c r="A707">
        <f t="shared" si="57"/>
        <v>705</v>
      </c>
      <c r="B707">
        <f t="shared" si="58"/>
        <v>2.2065309017679713</v>
      </c>
      <c r="C707">
        <f t="shared" si="55"/>
        <v>-0.29067442189934711</v>
      </c>
      <c r="D707">
        <f t="shared" si="56"/>
        <v>-12.6443373526216</v>
      </c>
      <c r="F707">
        <f t="shared" si="59"/>
        <v>12.304571226560023</v>
      </c>
    </row>
    <row r="708" spans="1:6" x14ac:dyDescent="0.25">
      <c r="A708">
        <f t="shared" si="57"/>
        <v>706</v>
      </c>
      <c r="B708">
        <f t="shared" si="58"/>
        <v>1.9250828922729077</v>
      </c>
      <c r="C708">
        <f t="shared" ref="C708:C722" si="60">(B709-B707)/2</f>
        <v>-0.27213309981604361</v>
      </c>
      <c r="D708">
        <f t="shared" si="56"/>
        <v>-11.837789841997898</v>
      </c>
      <c r="F708">
        <f t="shared" si="59"/>
        <v>12.322024519079967</v>
      </c>
    </row>
    <row r="709" spans="1:6" x14ac:dyDescent="0.25">
      <c r="A709">
        <f t="shared" si="57"/>
        <v>707</v>
      </c>
      <c r="B709">
        <f t="shared" si="58"/>
        <v>1.6622647021358841</v>
      </c>
      <c r="C709">
        <f t="shared" si="60"/>
        <v>-0.25342052136046445</v>
      </c>
      <c r="D709">
        <f t="shared" si="56"/>
        <v>-11.023792679180204</v>
      </c>
      <c r="F709">
        <f t="shared" si="59"/>
        <v>12.33947781159991</v>
      </c>
    </row>
    <row r="710" spans="1:6" x14ac:dyDescent="0.25">
      <c r="A710">
        <f t="shared" si="57"/>
        <v>708</v>
      </c>
      <c r="B710">
        <f t="shared" si="58"/>
        <v>1.4182418495519789</v>
      </c>
      <c r="C710">
        <f t="shared" si="60"/>
        <v>-0.23454824015680942</v>
      </c>
      <c r="D710">
        <f t="shared" si="56"/>
        <v>-10.202848446821211</v>
      </c>
      <c r="F710">
        <f t="shared" si="59"/>
        <v>12.356931104119854</v>
      </c>
    </row>
    <row r="711" spans="1:6" x14ac:dyDescent="0.25">
      <c r="A711">
        <f t="shared" si="57"/>
        <v>709</v>
      </c>
      <c r="B711">
        <f t="shared" si="58"/>
        <v>1.1931682218222652</v>
      </c>
      <c r="C711">
        <f t="shared" si="60"/>
        <v>-0.21552795900007071</v>
      </c>
      <c r="D711">
        <f t="shared" si="56"/>
        <v>-9.3754662165030762</v>
      </c>
      <c r="F711">
        <f t="shared" si="59"/>
        <v>12.374384396639796</v>
      </c>
    </row>
    <row r="712" spans="1:6" x14ac:dyDescent="0.25">
      <c r="A712">
        <f t="shared" si="57"/>
        <v>710</v>
      </c>
      <c r="B712">
        <f t="shared" si="58"/>
        <v>0.98718593155183743</v>
      </c>
      <c r="C712">
        <f t="shared" si="60"/>
        <v>-0.196371519037076</v>
      </c>
      <c r="D712">
        <f t="shared" si="56"/>
        <v>-8.5421610781128052</v>
      </c>
      <c r="F712">
        <f t="shared" si="59"/>
        <v>12.39183768915974</v>
      </c>
    </row>
    <row r="713" spans="1:6" x14ac:dyDescent="0.25">
      <c r="A713">
        <f t="shared" si="57"/>
        <v>711</v>
      </c>
      <c r="B713">
        <f t="shared" si="58"/>
        <v>0.80042518374811322</v>
      </c>
      <c r="C713">
        <f t="shared" si="60"/>
        <v>-0.17709088879170365</v>
      </c>
      <c r="D713">
        <f t="shared" si="56"/>
        <v>-7.7034536624391086</v>
      </c>
      <c r="F713">
        <f t="shared" si="59"/>
        <v>12.409290981679684</v>
      </c>
    </row>
    <row r="714" spans="1:6" x14ac:dyDescent="0.25">
      <c r="A714">
        <f t="shared" si="57"/>
        <v>712</v>
      </c>
      <c r="B714">
        <f t="shared" si="58"/>
        <v>0.63300415396843013</v>
      </c>
      <c r="C714">
        <f t="shared" si="60"/>
        <v>-0.15769815304678753</v>
      </c>
      <c r="D714">
        <f t="shared" ref="D714:D722" si="61" xml:space="preserve"> C714 * 6 * $G$2 / 1000</f>
        <v>-6.859869657535258</v>
      </c>
      <c r="F714">
        <f t="shared" si="59"/>
        <v>12.426744274199626</v>
      </c>
    </row>
    <row r="715" spans="1:6" x14ac:dyDescent="0.25">
      <c r="A715">
        <f t="shared" si="57"/>
        <v>713</v>
      </c>
      <c r="B715">
        <f t="shared" si="58"/>
        <v>0.48502887765453817</v>
      </c>
      <c r="C715">
        <f t="shared" si="60"/>
        <v>-0.13820550159486511</v>
      </c>
      <c r="D715">
        <f t="shared" si="61"/>
        <v>-6.0119393193766326</v>
      </c>
      <c r="F715">
        <f t="shared" si="59"/>
        <v>12.44419756671957</v>
      </c>
    </row>
    <row r="716" spans="1:6" x14ac:dyDescent="0.25">
      <c r="A716">
        <f t="shared" si="57"/>
        <v>714</v>
      </c>
      <c r="B716">
        <f t="shared" si="58"/>
        <v>0.35659315077869991</v>
      </c>
      <c r="C716">
        <f t="shared" si="60"/>
        <v>-0.11862521787073282</v>
      </c>
      <c r="D716">
        <f t="shared" si="61"/>
        <v>-5.1601969773768781</v>
      </c>
      <c r="F716">
        <f t="shared" si="59"/>
        <v>12.461650859239512</v>
      </c>
    </row>
    <row r="717" spans="1:6" x14ac:dyDescent="0.25">
      <c r="A717">
        <f t="shared" si="57"/>
        <v>715</v>
      </c>
      <c r="B717">
        <f t="shared" si="58"/>
        <v>0.24777844191307252</v>
      </c>
      <c r="C717">
        <f t="shared" si="60"/>
        <v>-9.8969667478428919E-2</v>
      </c>
      <c r="D717">
        <f t="shared" si="61"/>
        <v>-4.3051805353116581</v>
      </c>
      <c r="F717">
        <f t="shared" si="59"/>
        <v>12.479104151759456</v>
      </c>
    </row>
    <row r="718" spans="1:6" x14ac:dyDescent="0.25">
      <c r="A718">
        <f t="shared" si="57"/>
        <v>716</v>
      </c>
      <c r="B718">
        <f t="shared" si="58"/>
        <v>0.15865381582184207</v>
      </c>
      <c r="C718">
        <f t="shared" si="60"/>
        <v>-7.9251286625585837E-2</v>
      </c>
      <c r="D718">
        <f t="shared" si="61"/>
        <v>-3.4474309682129838</v>
      </c>
      <c r="F718">
        <f t="shared" si="59"/>
        <v>12.4965574442794</v>
      </c>
    </row>
    <row r="719" spans="1:6" x14ac:dyDescent="0.25">
      <c r="A719">
        <f t="shared" si="57"/>
        <v>717</v>
      </c>
      <c r="B719">
        <f t="shared" si="58"/>
        <v>8.9275868661900848E-2</v>
      </c>
      <c r="C719">
        <f t="shared" si="60"/>
        <v>-5.9482570478252839E-2</v>
      </c>
      <c r="D719">
        <f t="shared" si="61"/>
        <v>-2.5874918158039986</v>
      </c>
      <c r="F719">
        <f t="shared" si="59"/>
        <v>12.514010736799342</v>
      </c>
    </row>
    <row r="720" spans="1:6" x14ac:dyDescent="0.25">
      <c r="A720">
        <f t="shared" si="57"/>
        <v>718</v>
      </c>
      <c r="B720">
        <f t="shared" si="58"/>
        <v>3.96886748653364E-2</v>
      </c>
      <c r="C720">
        <f t="shared" si="60"/>
        <v>-3.9676061449140543E-2</v>
      </c>
      <c r="D720">
        <f t="shared" si="61"/>
        <v>-1.7259086730376136</v>
      </c>
      <c r="F720">
        <f t="shared" si="59"/>
        <v>12.531464029319286</v>
      </c>
    </row>
    <row r="721" spans="1:6" x14ac:dyDescent="0.25">
      <c r="A721">
        <f t="shared" si="57"/>
        <v>719</v>
      </c>
      <c r="B721">
        <f t="shared" si="58"/>
        <v>9.9237457636197693E-3</v>
      </c>
      <c r="C721">
        <f t="shared" si="60"/>
        <v>-1.98443374326682E-2</v>
      </c>
      <c r="D721">
        <f t="shared" si="61"/>
        <v>-0.86322867832106664</v>
      </c>
      <c r="F721">
        <f t="shared" si="59"/>
        <v>12.54891732183923</v>
      </c>
    </row>
    <row r="722" spans="1:6" x14ac:dyDescent="0.25">
      <c r="A722">
        <f t="shared" si="57"/>
        <v>720</v>
      </c>
      <c r="B722">
        <f t="shared" si="58"/>
        <v>0</v>
      </c>
      <c r="C722">
        <f t="shared" si="60"/>
        <v>-4.9618728818098846E-3</v>
      </c>
      <c r="D722">
        <f t="shared" si="61"/>
        <v>-0.21584147035873</v>
      </c>
      <c r="F722">
        <f t="shared" si="59"/>
        <v>12.566370614359172</v>
      </c>
    </row>
  </sheetData>
  <phoneticPr fontId="6"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38DF4-E509-4885-8550-C322CFA3C99B}">
  <dimension ref="A1:D722"/>
  <sheetViews>
    <sheetView workbookViewId="0">
      <selection activeCell="G32" sqref="G32"/>
    </sheetView>
  </sheetViews>
  <sheetFormatPr defaultRowHeight="15" x14ac:dyDescent="0.25"/>
  <cols>
    <col min="2" max="2" width="19.5703125" customWidth="1"/>
    <col min="3" max="3" width="15.42578125" customWidth="1"/>
  </cols>
  <sheetData>
    <row r="1" spans="1:4" x14ac:dyDescent="0.25">
      <c r="A1" t="s">
        <v>68</v>
      </c>
      <c r="B1" t="s">
        <v>137</v>
      </c>
      <c r="C1" t="s">
        <v>93</v>
      </c>
      <c r="D1" t="s">
        <v>140</v>
      </c>
    </row>
    <row r="2" spans="1:4" x14ac:dyDescent="0.25">
      <c r="A2">
        <v>0</v>
      </c>
      <c r="B2">
        <v>0</v>
      </c>
      <c r="C2">
        <v>0</v>
      </c>
      <c r="D2">
        <v>8.3099999999999993E-2</v>
      </c>
    </row>
    <row r="3" spans="1:4" x14ac:dyDescent="0.25">
      <c r="A3">
        <v>250</v>
      </c>
      <c r="B3">
        <v>0.6925</v>
      </c>
      <c r="C3">
        <f>1</f>
        <v>1</v>
      </c>
    </row>
    <row r="4" spans="1:4" x14ac:dyDescent="0.25">
      <c r="A4">
        <v>500</v>
      </c>
      <c r="B4">
        <v>1.385</v>
      </c>
      <c r="C4">
        <f>C3+1</f>
        <v>2</v>
      </c>
    </row>
    <row r="5" spans="1:4" x14ac:dyDescent="0.25">
      <c r="A5">
        <v>750</v>
      </c>
      <c r="B5">
        <v>2.0774999999999997</v>
      </c>
      <c r="C5">
        <f t="shared" ref="C5:C68" si="0">C4+1</f>
        <v>3</v>
      </c>
    </row>
    <row r="6" spans="1:4" x14ac:dyDescent="0.25">
      <c r="A6">
        <v>1000</v>
      </c>
      <c r="B6">
        <v>2.77</v>
      </c>
      <c r="C6">
        <f t="shared" si="0"/>
        <v>4</v>
      </c>
    </row>
    <row r="7" spans="1:4" x14ac:dyDescent="0.25">
      <c r="A7">
        <v>1250</v>
      </c>
      <c r="B7">
        <v>3.4624999999999995</v>
      </c>
      <c r="C7">
        <f t="shared" si="0"/>
        <v>5</v>
      </c>
    </row>
    <row r="8" spans="1:4" x14ac:dyDescent="0.25">
      <c r="A8">
        <v>1500</v>
      </c>
      <c r="B8">
        <v>4.1549999999999994</v>
      </c>
      <c r="C8">
        <f t="shared" si="0"/>
        <v>6</v>
      </c>
    </row>
    <row r="9" spans="1:4" x14ac:dyDescent="0.25">
      <c r="A9">
        <v>1750</v>
      </c>
      <c r="B9">
        <v>4.8474999999999993</v>
      </c>
      <c r="C9">
        <f t="shared" si="0"/>
        <v>7</v>
      </c>
    </row>
    <row r="10" spans="1:4" x14ac:dyDescent="0.25">
      <c r="A10">
        <v>2000</v>
      </c>
      <c r="B10">
        <v>5.54</v>
      </c>
      <c r="C10">
        <f t="shared" si="0"/>
        <v>8</v>
      </c>
    </row>
    <row r="11" spans="1:4" x14ac:dyDescent="0.25">
      <c r="A11">
        <v>2250</v>
      </c>
      <c r="B11">
        <v>6.2324999999999999</v>
      </c>
      <c r="C11">
        <f t="shared" si="0"/>
        <v>9</v>
      </c>
    </row>
    <row r="12" spans="1:4" x14ac:dyDescent="0.25">
      <c r="A12">
        <v>2500</v>
      </c>
      <c r="B12">
        <v>6.9249999999999989</v>
      </c>
      <c r="C12">
        <f t="shared" si="0"/>
        <v>10</v>
      </c>
    </row>
    <row r="13" spans="1:4" x14ac:dyDescent="0.25">
      <c r="A13">
        <v>2750</v>
      </c>
      <c r="B13">
        <v>7.6174999999999988</v>
      </c>
      <c r="C13">
        <f t="shared" si="0"/>
        <v>11</v>
      </c>
    </row>
    <row r="14" spans="1:4" x14ac:dyDescent="0.25">
      <c r="A14">
        <v>3000</v>
      </c>
      <c r="B14">
        <v>8.3099999999999987</v>
      </c>
      <c r="C14">
        <f t="shared" si="0"/>
        <v>12</v>
      </c>
    </row>
    <row r="15" spans="1:4" x14ac:dyDescent="0.25">
      <c r="A15">
        <v>3250</v>
      </c>
      <c r="B15">
        <v>9.0024999999999995</v>
      </c>
      <c r="C15">
        <f t="shared" si="0"/>
        <v>13</v>
      </c>
    </row>
    <row r="16" spans="1:4" x14ac:dyDescent="0.25">
      <c r="A16">
        <v>3500</v>
      </c>
      <c r="B16">
        <v>9.6949999999999985</v>
      </c>
      <c r="C16">
        <f t="shared" si="0"/>
        <v>14</v>
      </c>
    </row>
    <row r="17" spans="1:3" x14ac:dyDescent="0.25">
      <c r="A17">
        <v>3750</v>
      </c>
      <c r="B17">
        <v>10.387499999999999</v>
      </c>
      <c r="C17">
        <f t="shared" si="0"/>
        <v>15</v>
      </c>
    </row>
    <row r="18" spans="1:3" x14ac:dyDescent="0.25">
      <c r="A18">
        <v>4000</v>
      </c>
      <c r="B18">
        <v>11.08</v>
      </c>
      <c r="C18">
        <f t="shared" si="0"/>
        <v>16</v>
      </c>
    </row>
    <row r="19" spans="1:3" x14ac:dyDescent="0.25">
      <c r="A19">
        <v>4250</v>
      </c>
      <c r="B19">
        <v>11.772499999999999</v>
      </c>
      <c r="C19">
        <f t="shared" si="0"/>
        <v>17</v>
      </c>
    </row>
    <row r="20" spans="1:3" x14ac:dyDescent="0.25">
      <c r="A20">
        <v>4500</v>
      </c>
      <c r="B20">
        <v>12.465</v>
      </c>
      <c r="C20">
        <f t="shared" si="0"/>
        <v>18</v>
      </c>
    </row>
    <row r="21" spans="1:3" x14ac:dyDescent="0.25">
      <c r="A21">
        <v>4750</v>
      </c>
      <c r="B21">
        <v>13.157499999999999</v>
      </c>
      <c r="C21">
        <f t="shared" si="0"/>
        <v>19</v>
      </c>
    </row>
    <row r="22" spans="1:3" x14ac:dyDescent="0.25">
      <c r="A22">
        <v>5000</v>
      </c>
      <c r="B22">
        <v>13.849999999999998</v>
      </c>
      <c r="C22">
        <f t="shared" si="0"/>
        <v>20</v>
      </c>
    </row>
    <row r="23" spans="1:3" x14ac:dyDescent="0.25">
      <c r="A23">
        <v>5250</v>
      </c>
      <c r="B23">
        <v>14.542499999999999</v>
      </c>
      <c r="C23">
        <f t="shared" si="0"/>
        <v>21</v>
      </c>
    </row>
    <row r="24" spans="1:3" x14ac:dyDescent="0.25">
      <c r="A24">
        <v>5500</v>
      </c>
      <c r="B24">
        <v>15.234999999999998</v>
      </c>
      <c r="C24">
        <f t="shared" si="0"/>
        <v>22</v>
      </c>
    </row>
    <row r="25" spans="1:3" x14ac:dyDescent="0.25">
      <c r="A25">
        <v>5750</v>
      </c>
      <c r="B25">
        <v>15.9275</v>
      </c>
      <c r="C25">
        <f t="shared" si="0"/>
        <v>23</v>
      </c>
    </row>
    <row r="26" spans="1:3" x14ac:dyDescent="0.25">
      <c r="A26">
        <v>6000</v>
      </c>
      <c r="B26">
        <v>16.619999999999997</v>
      </c>
      <c r="C26">
        <f t="shared" si="0"/>
        <v>24</v>
      </c>
    </row>
    <row r="27" spans="1:3" x14ac:dyDescent="0.25">
      <c r="A27">
        <v>6250</v>
      </c>
      <c r="B27">
        <v>17.3125</v>
      </c>
      <c r="C27">
        <f t="shared" si="0"/>
        <v>25</v>
      </c>
    </row>
    <row r="28" spans="1:3" x14ac:dyDescent="0.25">
      <c r="A28">
        <v>6500</v>
      </c>
      <c r="B28">
        <v>18.004999999999999</v>
      </c>
      <c r="C28">
        <f t="shared" si="0"/>
        <v>26</v>
      </c>
    </row>
    <row r="29" spans="1:3" x14ac:dyDescent="0.25">
      <c r="A29">
        <v>6750</v>
      </c>
      <c r="B29">
        <v>18.697499999999998</v>
      </c>
      <c r="C29">
        <f t="shared" si="0"/>
        <v>27</v>
      </c>
    </row>
    <row r="30" spans="1:3" x14ac:dyDescent="0.25">
      <c r="A30">
        <v>7000</v>
      </c>
      <c r="B30">
        <v>19.389999999999997</v>
      </c>
      <c r="C30">
        <f t="shared" si="0"/>
        <v>28</v>
      </c>
    </row>
    <row r="31" spans="1:3" x14ac:dyDescent="0.25">
      <c r="A31" s="83">
        <v>7250</v>
      </c>
      <c r="B31">
        <v>20.082499999999996</v>
      </c>
      <c r="C31">
        <f t="shared" si="0"/>
        <v>29</v>
      </c>
    </row>
    <row r="32" spans="1:3" x14ac:dyDescent="0.25">
      <c r="A32">
        <v>7500</v>
      </c>
      <c r="B32">
        <v>20.774999999999999</v>
      </c>
      <c r="C32">
        <f t="shared" si="0"/>
        <v>30</v>
      </c>
    </row>
    <row r="33" spans="1:3" x14ac:dyDescent="0.25">
      <c r="A33">
        <v>7750</v>
      </c>
      <c r="B33">
        <v>21.467499999999998</v>
      </c>
      <c r="C33">
        <f t="shared" si="0"/>
        <v>31</v>
      </c>
    </row>
    <row r="34" spans="1:3" x14ac:dyDescent="0.25">
      <c r="A34">
        <v>8000</v>
      </c>
      <c r="B34">
        <v>22.16</v>
      </c>
      <c r="C34">
        <f t="shared" si="0"/>
        <v>32</v>
      </c>
    </row>
    <row r="35" spans="1:3" x14ac:dyDescent="0.25">
      <c r="A35">
        <v>8250</v>
      </c>
      <c r="B35">
        <v>22.852499999999999</v>
      </c>
      <c r="C35">
        <f t="shared" si="0"/>
        <v>33</v>
      </c>
    </row>
    <row r="36" spans="1:3" x14ac:dyDescent="0.25">
      <c r="A36">
        <v>8500</v>
      </c>
      <c r="B36">
        <v>23.544999999999998</v>
      </c>
      <c r="C36">
        <f t="shared" si="0"/>
        <v>34</v>
      </c>
    </row>
    <row r="37" spans="1:3" x14ac:dyDescent="0.25">
      <c r="A37">
        <v>8750</v>
      </c>
      <c r="B37">
        <v>24.237499999999997</v>
      </c>
      <c r="C37">
        <f t="shared" si="0"/>
        <v>35</v>
      </c>
    </row>
    <row r="38" spans="1:3" x14ac:dyDescent="0.25">
      <c r="A38">
        <v>9000</v>
      </c>
      <c r="B38">
        <v>24.93</v>
      </c>
      <c r="C38">
        <f t="shared" si="0"/>
        <v>36</v>
      </c>
    </row>
    <row r="39" spans="1:3" x14ac:dyDescent="0.25">
      <c r="A39">
        <v>9250</v>
      </c>
      <c r="B39">
        <v>25.622499999999999</v>
      </c>
      <c r="C39">
        <f t="shared" si="0"/>
        <v>37</v>
      </c>
    </row>
    <row r="40" spans="1:3" x14ac:dyDescent="0.25">
      <c r="A40" s="88">
        <v>9500</v>
      </c>
      <c r="B40">
        <v>26.314999999999998</v>
      </c>
      <c r="C40">
        <f t="shared" si="0"/>
        <v>38</v>
      </c>
    </row>
    <row r="41" spans="1:3" x14ac:dyDescent="0.25">
      <c r="A41">
        <v>9750</v>
      </c>
      <c r="B41">
        <v>27.007499999999997</v>
      </c>
      <c r="C41">
        <f t="shared" si="0"/>
        <v>39</v>
      </c>
    </row>
    <row r="42" spans="1:3" x14ac:dyDescent="0.25">
      <c r="A42">
        <v>10000</v>
      </c>
      <c r="B42">
        <v>27.699999999999996</v>
      </c>
      <c r="C42">
        <f t="shared" si="0"/>
        <v>40</v>
      </c>
    </row>
    <row r="43" spans="1:3" x14ac:dyDescent="0.25">
      <c r="C43">
        <f t="shared" si="0"/>
        <v>41</v>
      </c>
    </row>
    <row r="44" spans="1:3" x14ac:dyDescent="0.25">
      <c r="C44">
        <f t="shared" si="0"/>
        <v>42</v>
      </c>
    </row>
    <row r="45" spans="1:3" x14ac:dyDescent="0.25">
      <c r="C45">
        <f t="shared" si="0"/>
        <v>43</v>
      </c>
    </row>
    <row r="46" spans="1:3" x14ac:dyDescent="0.25">
      <c r="C46">
        <f t="shared" si="0"/>
        <v>44</v>
      </c>
    </row>
    <row r="47" spans="1:3" x14ac:dyDescent="0.25">
      <c r="C47">
        <f t="shared" si="0"/>
        <v>45</v>
      </c>
    </row>
    <row r="48" spans="1:3" x14ac:dyDescent="0.25">
      <c r="C48">
        <f t="shared" si="0"/>
        <v>46</v>
      </c>
    </row>
    <row r="49" spans="3:3" x14ac:dyDescent="0.25">
      <c r="C49">
        <f t="shared" si="0"/>
        <v>47</v>
      </c>
    </row>
    <row r="50" spans="3:3" x14ac:dyDescent="0.25">
      <c r="C50">
        <f t="shared" si="0"/>
        <v>48</v>
      </c>
    </row>
    <row r="51" spans="3:3" x14ac:dyDescent="0.25">
      <c r="C51">
        <f t="shared" si="0"/>
        <v>49</v>
      </c>
    </row>
    <row r="52" spans="3:3" x14ac:dyDescent="0.25">
      <c r="C52">
        <f t="shared" si="0"/>
        <v>50</v>
      </c>
    </row>
    <row r="53" spans="3:3" x14ac:dyDescent="0.25">
      <c r="C53">
        <f t="shared" si="0"/>
        <v>51</v>
      </c>
    </row>
    <row r="54" spans="3:3" x14ac:dyDescent="0.25">
      <c r="C54">
        <f t="shared" si="0"/>
        <v>52</v>
      </c>
    </row>
    <row r="55" spans="3:3" x14ac:dyDescent="0.25">
      <c r="C55">
        <f t="shared" si="0"/>
        <v>53</v>
      </c>
    </row>
    <row r="56" spans="3:3" x14ac:dyDescent="0.25">
      <c r="C56">
        <f t="shared" si="0"/>
        <v>54</v>
      </c>
    </row>
    <row r="57" spans="3:3" x14ac:dyDescent="0.25">
      <c r="C57">
        <f t="shared" si="0"/>
        <v>55</v>
      </c>
    </row>
    <row r="58" spans="3:3" x14ac:dyDescent="0.25">
      <c r="C58">
        <f t="shared" si="0"/>
        <v>56</v>
      </c>
    </row>
    <row r="59" spans="3:3" x14ac:dyDescent="0.25">
      <c r="C59">
        <f t="shared" si="0"/>
        <v>57</v>
      </c>
    </row>
    <row r="60" spans="3:3" x14ac:dyDescent="0.25">
      <c r="C60">
        <f t="shared" si="0"/>
        <v>58</v>
      </c>
    </row>
    <row r="61" spans="3:3" x14ac:dyDescent="0.25">
      <c r="C61">
        <f t="shared" si="0"/>
        <v>59</v>
      </c>
    </row>
    <row r="62" spans="3:3" x14ac:dyDescent="0.25">
      <c r="C62">
        <f t="shared" si="0"/>
        <v>60</v>
      </c>
    </row>
    <row r="63" spans="3:3" x14ac:dyDescent="0.25">
      <c r="C63">
        <f t="shared" si="0"/>
        <v>61</v>
      </c>
    </row>
    <row r="64" spans="3:3" x14ac:dyDescent="0.25">
      <c r="C64">
        <f t="shared" si="0"/>
        <v>62</v>
      </c>
    </row>
    <row r="65" spans="3:3" x14ac:dyDescent="0.25">
      <c r="C65">
        <f t="shared" si="0"/>
        <v>63</v>
      </c>
    </row>
    <row r="66" spans="3:3" x14ac:dyDescent="0.25">
      <c r="C66">
        <f t="shared" si="0"/>
        <v>64</v>
      </c>
    </row>
    <row r="67" spans="3:3" x14ac:dyDescent="0.25">
      <c r="C67">
        <f t="shared" si="0"/>
        <v>65</v>
      </c>
    </row>
    <row r="68" spans="3:3" x14ac:dyDescent="0.25">
      <c r="C68">
        <f t="shared" si="0"/>
        <v>66</v>
      </c>
    </row>
    <row r="69" spans="3:3" x14ac:dyDescent="0.25">
      <c r="C69">
        <f t="shared" ref="C69:C132" si="1">C68+1</f>
        <v>67</v>
      </c>
    </row>
    <row r="70" spans="3:3" x14ac:dyDescent="0.25">
      <c r="C70">
        <f t="shared" si="1"/>
        <v>68</v>
      </c>
    </row>
    <row r="71" spans="3:3" x14ac:dyDescent="0.25">
      <c r="C71">
        <f t="shared" si="1"/>
        <v>69</v>
      </c>
    </row>
    <row r="72" spans="3:3" x14ac:dyDescent="0.25">
      <c r="C72">
        <f t="shared" si="1"/>
        <v>70</v>
      </c>
    </row>
    <row r="73" spans="3:3" x14ac:dyDescent="0.25">
      <c r="C73">
        <f t="shared" si="1"/>
        <v>71</v>
      </c>
    </row>
    <row r="74" spans="3:3" x14ac:dyDescent="0.25">
      <c r="C74">
        <f t="shared" si="1"/>
        <v>72</v>
      </c>
    </row>
    <row r="75" spans="3:3" x14ac:dyDescent="0.25">
      <c r="C75">
        <f t="shared" si="1"/>
        <v>73</v>
      </c>
    </row>
    <row r="76" spans="3:3" x14ac:dyDescent="0.25">
      <c r="C76">
        <f t="shared" si="1"/>
        <v>74</v>
      </c>
    </row>
    <row r="77" spans="3:3" x14ac:dyDescent="0.25">
      <c r="C77">
        <f t="shared" si="1"/>
        <v>75</v>
      </c>
    </row>
    <row r="78" spans="3:3" x14ac:dyDescent="0.25">
      <c r="C78">
        <f t="shared" si="1"/>
        <v>76</v>
      </c>
    </row>
    <row r="79" spans="3:3" x14ac:dyDescent="0.25">
      <c r="C79">
        <f t="shared" si="1"/>
        <v>77</v>
      </c>
    </row>
    <row r="80" spans="3:3" x14ac:dyDescent="0.25">
      <c r="C80">
        <f t="shared" si="1"/>
        <v>78</v>
      </c>
    </row>
    <row r="81" spans="3:3" x14ac:dyDescent="0.25">
      <c r="C81">
        <f t="shared" si="1"/>
        <v>79</v>
      </c>
    </row>
    <row r="82" spans="3:3" x14ac:dyDescent="0.25">
      <c r="C82">
        <f t="shared" si="1"/>
        <v>80</v>
      </c>
    </row>
    <row r="83" spans="3:3" x14ac:dyDescent="0.25">
      <c r="C83">
        <f t="shared" si="1"/>
        <v>81</v>
      </c>
    </row>
    <row r="84" spans="3:3" x14ac:dyDescent="0.25">
      <c r="C84">
        <f t="shared" si="1"/>
        <v>82</v>
      </c>
    </row>
    <row r="85" spans="3:3" x14ac:dyDescent="0.25">
      <c r="C85">
        <f t="shared" si="1"/>
        <v>83</v>
      </c>
    </row>
    <row r="86" spans="3:3" x14ac:dyDescent="0.25">
      <c r="C86">
        <f t="shared" si="1"/>
        <v>84</v>
      </c>
    </row>
    <row r="87" spans="3:3" x14ac:dyDescent="0.25">
      <c r="C87">
        <f t="shared" si="1"/>
        <v>85</v>
      </c>
    </row>
    <row r="88" spans="3:3" x14ac:dyDescent="0.25">
      <c r="C88">
        <f t="shared" si="1"/>
        <v>86</v>
      </c>
    </row>
    <row r="89" spans="3:3" x14ac:dyDescent="0.25">
      <c r="C89">
        <f t="shared" si="1"/>
        <v>87</v>
      </c>
    </row>
    <row r="90" spans="3:3" x14ac:dyDescent="0.25">
      <c r="C90">
        <f t="shared" si="1"/>
        <v>88</v>
      </c>
    </row>
    <row r="91" spans="3:3" x14ac:dyDescent="0.25">
      <c r="C91">
        <f t="shared" si="1"/>
        <v>89</v>
      </c>
    </row>
    <row r="92" spans="3:3" x14ac:dyDescent="0.25">
      <c r="C92">
        <f t="shared" si="1"/>
        <v>90</v>
      </c>
    </row>
    <row r="93" spans="3:3" x14ac:dyDescent="0.25">
      <c r="C93">
        <f t="shared" si="1"/>
        <v>91</v>
      </c>
    </row>
    <row r="94" spans="3:3" x14ac:dyDescent="0.25">
      <c r="C94">
        <f t="shared" si="1"/>
        <v>92</v>
      </c>
    </row>
    <row r="95" spans="3:3" x14ac:dyDescent="0.25">
      <c r="C95">
        <f t="shared" si="1"/>
        <v>93</v>
      </c>
    </row>
    <row r="96" spans="3:3" x14ac:dyDescent="0.25">
      <c r="C96">
        <f t="shared" si="1"/>
        <v>94</v>
      </c>
    </row>
    <row r="97" spans="3:3" x14ac:dyDescent="0.25">
      <c r="C97">
        <f t="shared" si="1"/>
        <v>95</v>
      </c>
    </row>
    <row r="98" spans="3:3" x14ac:dyDescent="0.25">
      <c r="C98">
        <f t="shared" si="1"/>
        <v>96</v>
      </c>
    </row>
    <row r="99" spans="3:3" x14ac:dyDescent="0.25">
      <c r="C99">
        <f t="shared" si="1"/>
        <v>97</v>
      </c>
    </row>
    <row r="100" spans="3:3" x14ac:dyDescent="0.25">
      <c r="C100">
        <f t="shared" si="1"/>
        <v>98</v>
      </c>
    </row>
    <row r="101" spans="3:3" x14ac:dyDescent="0.25">
      <c r="C101">
        <f t="shared" si="1"/>
        <v>99</v>
      </c>
    </row>
    <row r="102" spans="3:3" x14ac:dyDescent="0.25">
      <c r="C102">
        <f t="shared" si="1"/>
        <v>100</v>
      </c>
    </row>
    <row r="103" spans="3:3" x14ac:dyDescent="0.25">
      <c r="C103">
        <f t="shared" si="1"/>
        <v>101</v>
      </c>
    </row>
    <row r="104" spans="3:3" x14ac:dyDescent="0.25">
      <c r="C104">
        <f t="shared" si="1"/>
        <v>102</v>
      </c>
    </row>
    <row r="105" spans="3:3" x14ac:dyDescent="0.25">
      <c r="C105">
        <f t="shared" si="1"/>
        <v>103</v>
      </c>
    </row>
    <row r="106" spans="3:3" x14ac:dyDescent="0.25">
      <c r="C106">
        <f t="shared" si="1"/>
        <v>104</v>
      </c>
    </row>
    <row r="107" spans="3:3" x14ac:dyDescent="0.25">
      <c r="C107">
        <f t="shared" si="1"/>
        <v>105</v>
      </c>
    </row>
    <row r="108" spans="3:3" x14ac:dyDescent="0.25">
      <c r="C108">
        <f t="shared" si="1"/>
        <v>106</v>
      </c>
    </row>
    <row r="109" spans="3:3" x14ac:dyDescent="0.25">
      <c r="C109">
        <f t="shared" si="1"/>
        <v>107</v>
      </c>
    </row>
    <row r="110" spans="3:3" x14ac:dyDescent="0.25">
      <c r="C110">
        <f t="shared" si="1"/>
        <v>108</v>
      </c>
    </row>
    <row r="111" spans="3:3" x14ac:dyDescent="0.25">
      <c r="C111">
        <f t="shared" si="1"/>
        <v>109</v>
      </c>
    </row>
    <row r="112" spans="3:3" x14ac:dyDescent="0.25">
      <c r="C112">
        <f t="shared" si="1"/>
        <v>110</v>
      </c>
    </row>
    <row r="113" spans="3:3" x14ac:dyDescent="0.25">
      <c r="C113">
        <f t="shared" si="1"/>
        <v>111</v>
      </c>
    </row>
    <row r="114" spans="3:3" x14ac:dyDescent="0.25">
      <c r="C114">
        <f t="shared" si="1"/>
        <v>112</v>
      </c>
    </row>
    <row r="115" spans="3:3" x14ac:dyDescent="0.25">
      <c r="C115">
        <f t="shared" si="1"/>
        <v>113</v>
      </c>
    </row>
    <row r="116" spans="3:3" x14ac:dyDescent="0.25">
      <c r="C116">
        <f t="shared" si="1"/>
        <v>114</v>
      </c>
    </row>
    <row r="117" spans="3:3" x14ac:dyDescent="0.25">
      <c r="C117">
        <f t="shared" si="1"/>
        <v>115</v>
      </c>
    </row>
    <row r="118" spans="3:3" x14ac:dyDescent="0.25">
      <c r="C118">
        <f t="shared" si="1"/>
        <v>116</v>
      </c>
    </row>
    <row r="119" spans="3:3" x14ac:dyDescent="0.25">
      <c r="C119">
        <f t="shared" si="1"/>
        <v>117</v>
      </c>
    </row>
    <row r="120" spans="3:3" x14ac:dyDescent="0.25">
      <c r="C120">
        <f t="shared" si="1"/>
        <v>118</v>
      </c>
    </row>
    <row r="121" spans="3:3" x14ac:dyDescent="0.25">
      <c r="C121">
        <f t="shared" si="1"/>
        <v>119</v>
      </c>
    </row>
    <row r="122" spans="3:3" x14ac:dyDescent="0.25">
      <c r="C122">
        <f t="shared" si="1"/>
        <v>120</v>
      </c>
    </row>
    <row r="123" spans="3:3" x14ac:dyDescent="0.25">
      <c r="C123">
        <f t="shared" si="1"/>
        <v>121</v>
      </c>
    </row>
    <row r="124" spans="3:3" x14ac:dyDescent="0.25">
      <c r="C124">
        <f t="shared" si="1"/>
        <v>122</v>
      </c>
    </row>
    <row r="125" spans="3:3" x14ac:dyDescent="0.25">
      <c r="C125">
        <f t="shared" si="1"/>
        <v>123</v>
      </c>
    </row>
    <row r="126" spans="3:3" x14ac:dyDescent="0.25">
      <c r="C126">
        <f t="shared" si="1"/>
        <v>124</v>
      </c>
    </row>
    <row r="127" spans="3:3" x14ac:dyDescent="0.25">
      <c r="C127">
        <f t="shared" si="1"/>
        <v>125</v>
      </c>
    </row>
    <row r="128" spans="3:3" x14ac:dyDescent="0.25">
      <c r="C128">
        <f t="shared" si="1"/>
        <v>126</v>
      </c>
    </row>
    <row r="129" spans="3:3" x14ac:dyDescent="0.25">
      <c r="C129">
        <f t="shared" si="1"/>
        <v>127</v>
      </c>
    </row>
    <row r="130" spans="3:3" x14ac:dyDescent="0.25">
      <c r="C130">
        <f t="shared" si="1"/>
        <v>128</v>
      </c>
    </row>
    <row r="131" spans="3:3" x14ac:dyDescent="0.25">
      <c r="C131">
        <f t="shared" si="1"/>
        <v>129</v>
      </c>
    </row>
    <row r="132" spans="3:3" x14ac:dyDescent="0.25">
      <c r="C132">
        <f t="shared" si="1"/>
        <v>130</v>
      </c>
    </row>
    <row r="133" spans="3:3" x14ac:dyDescent="0.25">
      <c r="C133">
        <f t="shared" ref="C133:C196" si="2">C132+1</f>
        <v>131</v>
      </c>
    </row>
    <row r="134" spans="3:3" x14ac:dyDescent="0.25">
      <c r="C134">
        <f t="shared" si="2"/>
        <v>132</v>
      </c>
    </row>
    <row r="135" spans="3:3" x14ac:dyDescent="0.25">
      <c r="C135">
        <f t="shared" si="2"/>
        <v>133</v>
      </c>
    </row>
    <row r="136" spans="3:3" x14ac:dyDescent="0.25">
      <c r="C136">
        <f t="shared" si="2"/>
        <v>134</v>
      </c>
    </row>
    <row r="137" spans="3:3" x14ac:dyDescent="0.25">
      <c r="C137">
        <f t="shared" si="2"/>
        <v>135</v>
      </c>
    </row>
    <row r="138" spans="3:3" x14ac:dyDescent="0.25">
      <c r="C138">
        <f t="shared" si="2"/>
        <v>136</v>
      </c>
    </row>
    <row r="139" spans="3:3" x14ac:dyDescent="0.25">
      <c r="C139">
        <f t="shared" si="2"/>
        <v>137</v>
      </c>
    </row>
    <row r="140" spans="3:3" x14ac:dyDescent="0.25">
      <c r="C140">
        <f t="shared" si="2"/>
        <v>138</v>
      </c>
    </row>
    <row r="141" spans="3:3" x14ac:dyDescent="0.25">
      <c r="C141">
        <f t="shared" si="2"/>
        <v>139</v>
      </c>
    </row>
    <row r="142" spans="3:3" x14ac:dyDescent="0.25">
      <c r="C142">
        <f t="shared" si="2"/>
        <v>140</v>
      </c>
    </row>
    <row r="143" spans="3:3" x14ac:dyDescent="0.25">
      <c r="C143">
        <f t="shared" si="2"/>
        <v>141</v>
      </c>
    </row>
    <row r="144" spans="3:3" x14ac:dyDescent="0.25">
      <c r="C144">
        <f t="shared" si="2"/>
        <v>142</v>
      </c>
    </row>
    <row r="145" spans="3:3" x14ac:dyDescent="0.25">
      <c r="C145">
        <f t="shared" si="2"/>
        <v>143</v>
      </c>
    </row>
    <row r="146" spans="3:3" x14ac:dyDescent="0.25">
      <c r="C146">
        <f t="shared" si="2"/>
        <v>144</v>
      </c>
    </row>
    <row r="147" spans="3:3" x14ac:dyDescent="0.25">
      <c r="C147">
        <f t="shared" si="2"/>
        <v>145</v>
      </c>
    </row>
    <row r="148" spans="3:3" x14ac:dyDescent="0.25">
      <c r="C148">
        <f t="shared" si="2"/>
        <v>146</v>
      </c>
    </row>
    <row r="149" spans="3:3" x14ac:dyDescent="0.25">
      <c r="C149">
        <f t="shared" si="2"/>
        <v>147</v>
      </c>
    </row>
    <row r="150" spans="3:3" x14ac:dyDescent="0.25">
      <c r="C150">
        <f t="shared" si="2"/>
        <v>148</v>
      </c>
    </row>
    <row r="151" spans="3:3" x14ac:dyDescent="0.25">
      <c r="C151">
        <f t="shared" si="2"/>
        <v>149</v>
      </c>
    </row>
    <row r="152" spans="3:3" x14ac:dyDescent="0.25">
      <c r="C152">
        <f t="shared" si="2"/>
        <v>150</v>
      </c>
    </row>
    <row r="153" spans="3:3" x14ac:dyDescent="0.25">
      <c r="C153">
        <f t="shared" si="2"/>
        <v>151</v>
      </c>
    </row>
    <row r="154" spans="3:3" x14ac:dyDescent="0.25">
      <c r="C154">
        <f t="shared" si="2"/>
        <v>152</v>
      </c>
    </row>
    <row r="155" spans="3:3" x14ac:dyDescent="0.25">
      <c r="C155">
        <f t="shared" si="2"/>
        <v>153</v>
      </c>
    </row>
    <row r="156" spans="3:3" x14ac:dyDescent="0.25">
      <c r="C156">
        <f t="shared" si="2"/>
        <v>154</v>
      </c>
    </row>
    <row r="157" spans="3:3" x14ac:dyDescent="0.25">
      <c r="C157">
        <f t="shared" si="2"/>
        <v>155</v>
      </c>
    </row>
    <row r="158" spans="3:3" x14ac:dyDescent="0.25">
      <c r="C158">
        <f t="shared" si="2"/>
        <v>156</v>
      </c>
    </row>
    <row r="159" spans="3:3" x14ac:dyDescent="0.25">
      <c r="C159">
        <f t="shared" si="2"/>
        <v>157</v>
      </c>
    </row>
    <row r="160" spans="3:3" x14ac:dyDescent="0.25">
      <c r="C160">
        <f t="shared" si="2"/>
        <v>158</v>
      </c>
    </row>
    <row r="161" spans="3:3" x14ac:dyDescent="0.25">
      <c r="C161">
        <f t="shared" si="2"/>
        <v>159</v>
      </c>
    </row>
    <row r="162" spans="3:3" x14ac:dyDescent="0.25">
      <c r="C162">
        <f t="shared" si="2"/>
        <v>160</v>
      </c>
    </row>
    <row r="163" spans="3:3" x14ac:dyDescent="0.25">
      <c r="C163">
        <f t="shared" si="2"/>
        <v>161</v>
      </c>
    </row>
    <row r="164" spans="3:3" x14ac:dyDescent="0.25">
      <c r="C164">
        <f t="shared" si="2"/>
        <v>162</v>
      </c>
    </row>
    <row r="165" spans="3:3" x14ac:dyDescent="0.25">
      <c r="C165">
        <f t="shared" si="2"/>
        <v>163</v>
      </c>
    </row>
    <row r="166" spans="3:3" x14ac:dyDescent="0.25">
      <c r="C166">
        <f t="shared" si="2"/>
        <v>164</v>
      </c>
    </row>
    <row r="167" spans="3:3" x14ac:dyDescent="0.25">
      <c r="C167">
        <f t="shared" si="2"/>
        <v>165</v>
      </c>
    </row>
    <row r="168" spans="3:3" x14ac:dyDescent="0.25">
      <c r="C168">
        <f t="shared" si="2"/>
        <v>166</v>
      </c>
    </row>
    <row r="169" spans="3:3" x14ac:dyDescent="0.25">
      <c r="C169">
        <f t="shared" si="2"/>
        <v>167</v>
      </c>
    </row>
    <row r="170" spans="3:3" x14ac:dyDescent="0.25">
      <c r="C170">
        <f t="shared" si="2"/>
        <v>168</v>
      </c>
    </row>
    <row r="171" spans="3:3" x14ac:dyDescent="0.25">
      <c r="C171">
        <f t="shared" si="2"/>
        <v>169</v>
      </c>
    </row>
    <row r="172" spans="3:3" x14ac:dyDescent="0.25">
      <c r="C172">
        <f t="shared" si="2"/>
        <v>170</v>
      </c>
    </row>
    <row r="173" spans="3:3" x14ac:dyDescent="0.25">
      <c r="C173">
        <f t="shared" si="2"/>
        <v>171</v>
      </c>
    </row>
    <row r="174" spans="3:3" x14ac:dyDescent="0.25">
      <c r="C174">
        <f t="shared" si="2"/>
        <v>172</v>
      </c>
    </row>
    <row r="175" spans="3:3" x14ac:dyDescent="0.25">
      <c r="C175">
        <f t="shared" si="2"/>
        <v>173</v>
      </c>
    </row>
    <row r="176" spans="3:3" x14ac:dyDescent="0.25">
      <c r="C176">
        <f t="shared" si="2"/>
        <v>174</v>
      </c>
    </row>
    <row r="177" spans="3:3" x14ac:dyDescent="0.25">
      <c r="C177">
        <f t="shared" si="2"/>
        <v>175</v>
      </c>
    </row>
    <row r="178" spans="3:3" x14ac:dyDescent="0.25">
      <c r="C178">
        <f t="shared" si="2"/>
        <v>176</v>
      </c>
    </row>
    <row r="179" spans="3:3" x14ac:dyDescent="0.25">
      <c r="C179">
        <f t="shared" si="2"/>
        <v>177</v>
      </c>
    </row>
    <row r="180" spans="3:3" x14ac:dyDescent="0.25">
      <c r="C180">
        <f t="shared" si="2"/>
        <v>178</v>
      </c>
    </row>
    <row r="181" spans="3:3" x14ac:dyDescent="0.25">
      <c r="C181">
        <f t="shared" si="2"/>
        <v>179</v>
      </c>
    </row>
    <row r="182" spans="3:3" x14ac:dyDescent="0.25">
      <c r="C182">
        <f t="shared" si="2"/>
        <v>180</v>
      </c>
    </row>
    <row r="183" spans="3:3" x14ac:dyDescent="0.25">
      <c r="C183">
        <f t="shared" si="2"/>
        <v>181</v>
      </c>
    </row>
    <row r="184" spans="3:3" x14ac:dyDescent="0.25">
      <c r="C184">
        <f t="shared" si="2"/>
        <v>182</v>
      </c>
    </row>
    <row r="185" spans="3:3" x14ac:dyDescent="0.25">
      <c r="C185">
        <f t="shared" si="2"/>
        <v>183</v>
      </c>
    </row>
    <row r="186" spans="3:3" x14ac:dyDescent="0.25">
      <c r="C186">
        <f t="shared" si="2"/>
        <v>184</v>
      </c>
    </row>
    <row r="187" spans="3:3" x14ac:dyDescent="0.25">
      <c r="C187">
        <f t="shared" si="2"/>
        <v>185</v>
      </c>
    </row>
    <row r="188" spans="3:3" x14ac:dyDescent="0.25">
      <c r="C188">
        <f t="shared" si="2"/>
        <v>186</v>
      </c>
    </row>
    <row r="189" spans="3:3" x14ac:dyDescent="0.25">
      <c r="C189">
        <f t="shared" si="2"/>
        <v>187</v>
      </c>
    </row>
    <row r="190" spans="3:3" x14ac:dyDescent="0.25">
      <c r="C190">
        <f t="shared" si="2"/>
        <v>188</v>
      </c>
    </row>
    <row r="191" spans="3:3" x14ac:dyDescent="0.25">
      <c r="C191">
        <f t="shared" si="2"/>
        <v>189</v>
      </c>
    </row>
    <row r="192" spans="3:3" x14ac:dyDescent="0.25">
      <c r="C192">
        <f t="shared" si="2"/>
        <v>190</v>
      </c>
    </row>
    <row r="193" spans="3:3" x14ac:dyDescent="0.25">
      <c r="C193">
        <f t="shared" si="2"/>
        <v>191</v>
      </c>
    </row>
    <row r="194" spans="3:3" x14ac:dyDescent="0.25">
      <c r="C194">
        <f t="shared" si="2"/>
        <v>192</v>
      </c>
    </row>
    <row r="195" spans="3:3" x14ac:dyDescent="0.25">
      <c r="C195">
        <f t="shared" si="2"/>
        <v>193</v>
      </c>
    </row>
    <row r="196" spans="3:3" x14ac:dyDescent="0.25">
      <c r="C196">
        <f t="shared" si="2"/>
        <v>194</v>
      </c>
    </row>
    <row r="197" spans="3:3" x14ac:dyDescent="0.25">
      <c r="C197">
        <f t="shared" ref="C197:C260" si="3">C196+1</f>
        <v>195</v>
      </c>
    </row>
    <row r="198" spans="3:3" x14ac:dyDescent="0.25">
      <c r="C198">
        <f t="shared" si="3"/>
        <v>196</v>
      </c>
    </row>
    <row r="199" spans="3:3" x14ac:dyDescent="0.25">
      <c r="C199">
        <f t="shared" si="3"/>
        <v>197</v>
      </c>
    </row>
    <row r="200" spans="3:3" x14ac:dyDescent="0.25">
      <c r="C200">
        <f t="shared" si="3"/>
        <v>198</v>
      </c>
    </row>
    <row r="201" spans="3:3" x14ac:dyDescent="0.25">
      <c r="C201">
        <f t="shared" si="3"/>
        <v>199</v>
      </c>
    </row>
    <row r="202" spans="3:3" x14ac:dyDescent="0.25">
      <c r="C202">
        <f t="shared" si="3"/>
        <v>200</v>
      </c>
    </row>
    <row r="203" spans="3:3" x14ac:dyDescent="0.25">
      <c r="C203">
        <f t="shared" si="3"/>
        <v>201</v>
      </c>
    </row>
    <row r="204" spans="3:3" x14ac:dyDescent="0.25">
      <c r="C204">
        <f t="shared" si="3"/>
        <v>202</v>
      </c>
    </row>
    <row r="205" spans="3:3" x14ac:dyDescent="0.25">
      <c r="C205">
        <f t="shared" si="3"/>
        <v>203</v>
      </c>
    </row>
    <row r="206" spans="3:3" x14ac:dyDescent="0.25">
      <c r="C206">
        <f t="shared" si="3"/>
        <v>204</v>
      </c>
    </row>
    <row r="207" spans="3:3" x14ac:dyDescent="0.25">
      <c r="C207">
        <f t="shared" si="3"/>
        <v>205</v>
      </c>
    </row>
    <row r="208" spans="3:3" x14ac:dyDescent="0.25">
      <c r="C208">
        <f t="shared" si="3"/>
        <v>206</v>
      </c>
    </row>
    <row r="209" spans="3:3" x14ac:dyDescent="0.25">
      <c r="C209">
        <f t="shared" si="3"/>
        <v>207</v>
      </c>
    </row>
    <row r="210" spans="3:3" x14ac:dyDescent="0.25">
      <c r="C210">
        <f t="shared" si="3"/>
        <v>208</v>
      </c>
    </row>
    <row r="211" spans="3:3" x14ac:dyDescent="0.25">
      <c r="C211">
        <f t="shared" si="3"/>
        <v>209</v>
      </c>
    </row>
    <row r="212" spans="3:3" x14ac:dyDescent="0.25">
      <c r="C212">
        <f t="shared" si="3"/>
        <v>210</v>
      </c>
    </row>
    <row r="213" spans="3:3" x14ac:dyDescent="0.25">
      <c r="C213">
        <f t="shared" si="3"/>
        <v>211</v>
      </c>
    </row>
    <row r="214" spans="3:3" x14ac:dyDescent="0.25">
      <c r="C214">
        <f t="shared" si="3"/>
        <v>212</v>
      </c>
    </row>
    <row r="215" spans="3:3" x14ac:dyDescent="0.25">
      <c r="C215">
        <f t="shared" si="3"/>
        <v>213</v>
      </c>
    </row>
    <row r="216" spans="3:3" x14ac:dyDescent="0.25">
      <c r="C216">
        <f t="shared" si="3"/>
        <v>214</v>
      </c>
    </row>
    <row r="217" spans="3:3" x14ac:dyDescent="0.25">
      <c r="C217">
        <f t="shared" si="3"/>
        <v>215</v>
      </c>
    </row>
    <row r="218" spans="3:3" x14ac:dyDescent="0.25">
      <c r="C218">
        <f t="shared" si="3"/>
        <v>216</v>
      </c>
    </row>
    <row r="219" spans="3:3" x14ac:dyDescent="0.25">
      <c r="C219">
        <f t="shared" si="3"/>
        <v>217</v>
      </c>
    </row>
    <row r="220" spans="3:3" x14ac:dyDescent="0.25">
      <c r="C220">
        <f t="shared" si="3"/>
        <v>218</v>
      </c>
    </row>
    <row r="221" spans="3:3" x14ac:dyDescent="0.25">
      <c r="C221">
        <f t="shared" si="3"/>
        <v>219</v>
      </c>
    </row>
    <row r="222" spans="3:3" x14ac:dyDescent="0.25">
      <c r="C222">
        <f t="shared" si="3"/>
        <v>220</v>
      </c>
    </row>
    <row r="223" spans="3:3" x14ac:dyDescent="0.25">
      <c r="C223">
        <f t="shared" si="3"/>
        <v>221</v>
      </c>
    </row>
    <row r="224" spans="3:3" x14ac:dyDescent="0.25">
      <c r="C224">
        <f t="shared" si="3"/>
        <v>222</v>
      </c>
    </row>
    <row r="225" spans="3:3" x14ac:dyDescent="0.25">
      <c r="C225">
        <f t="shared" si="3"/>
        <v>223</v>
      </c>
    </row>
    <row r="226" spans="3:3" x14ac:dyDescent="0.25">
      <c r="C226">
        <f t="shared" si="3"/>
        <v>224</v>
      </c>
    </row>
    <row r="227" spans="3:3" x14ac:dyDescent="0.25">
      <c r="C227">
        <f t="shared" si="3"/>
        <v>225</v>
      </c>
    </row>
    <row r="228" spans="3:3" x14ac:dyDescent="0.25">
      <c r="C228">
        <f t="shared" si="3"/>
        <v>226</v>
      </c>
    </row>
    <row r="229" spans="3:3" x14ac:dyDescent="0.25">
      <c r="C229">
        <f t="shared" si="3"/>
        <v>227</v>
      </c>
    </row>
    <row r="230" spans="3:3" x14ac:dyDescent="0.25">
      <c r="C230">
        <f t="shared" si="3"/>
        <v>228</v>
      </c>
    </row>
    <row r="231" spans="3:3" x14ac:dyDescent="0.25">
      <c r="C231">
        <f t="shared" si="3"/>
        <v>229</v>
      </c>
    </row>
    <row r="232" spans="3:3" x14ac:dyDescent="0.25">
      <c r="C232">
        <f t="shared" si="3"/>
        <v>230</v>
      </c>
    </row>
    <row r="233" spans="3:3" x14ac:dyDescent="0.25">
      <c r="C233">
        <f t="shared" si="3"/>
        <v>231</v>
      </c>
    </row>
    <row r="234" spans="3:3" x14ac:dyDescent="0.25">
      <c r="C234">
        <f t="shared" si="3"/>
        <v>232</v>
      </c>
    </row>
    <row r="235" spans="3:3" x14ac:dyDescent="0.25">
      <c r="C235">
        <f t="shared" si="3"/>
        <v>233</v>
      </c>
    </row>
    <row r="236" spans="3:3" x14ac:dyDescent="0.25">
      <c r="C236">
        <f t="shared" si="3"/>
        <v>234</v>
      </c>
    </row>
    <row r="237" spans="3:3" x14ac:dyDescent="0.25">
      <c r="C237">
        <f t="shared" si="3"/>
        <v>235</v>
      </c>
    </row>
    <row r="238" spans="3:3" x14ac:dyDescent="0.25">
      <c r="C238">
        <f t="shared" si="3"/>
        <v>236</v>
      </c>
    </row>
    <row r="239" spans="3:3" x14ac:dyDescent="0.25">
      <c r="C239">
        <f t="shared" si="3"/>
        <v>237</v>
      </c>
    </row>
    <row r="240" spans="3:3" x14ac:dyDescent="0.25">
      <c r="C240">
        <f t="shared" si="3"/>
        <v>238</v>
      </c>
    </row>
    <row r="241" spans="3:3" x14ac:dyDescent="0.25">
      <c r="C241">
        <f t="shared" si="3"/>
        <v>239</v>
      </c>
    </row>
    <row r="242" spans="3:3" x14ac:dyDescent="0.25">
      <c r="C242">
        <f t="shared" si="3"/>
        <v>240</v>
      </c>
    </row>
    <row r="243" spans="3:3" x14ac:dyDescent="0.25">
      <c r="C243">
        <f t="shared" si="3"/>
        <v>241</v>
      </c>
    </row>
    <row r="244" spans="3:3" x14ac:dyDescent="0.25">
      <c r="C244">
        <f t="shared" si="3"/>
        <v>242</v>
      </c>
    </row>
    <row r="245" spans="3:3" x14ac:dyDescent="0.25">
      <c r="C245">
        <f t="shared" si="3"/>
        <v>243</v>
      </c>
    </row>
    <row r="246" spans="3:3" x14ac:dyDescent="0.25">
      <c r="C246">
        <f t="shared" si="3"/>
        <v>244</v>
      </c>
    </row>
    <row r="247" spans="3:3" x14ac:dyDescent="0.25">
      <c r="C247">
        <f t="shared" si="3"/>
        <v>245</v>
      </c>
    </row>
    <row r="248" spans="3:3" x14ac:dyDescent="0.25">
      <c r="C248">
        <f t="shared" si="3"/>
        <v>246</v>
      </c>
    </row>
    <row r="249" spans="3:3" x14ac:dyDescent="0.25">
      <c r="C249">
        <f t="shared" si="3"/>
        <v>247</v>
      </c>
    </row>
    <row r="250" spans="3:3" x14ac:dyDescent="0.25">
      <c r="C250">
        <f t="shared" si="3"/>
        <v>248</v>
      </c>
    </row>
    <row r="251" spans="3:3" x14ac:dyDescent="0.25">
      <c r="C251">
        <f t="shared" si="3"/>
        <v>249</v>
      </c>
    </row>
    <row r="252" spans="3:3" x14ac:dyDescent="0.25">
      <c r="C252">
        <f t="shared" si="3"/>
        <v>250</v>
      </c>
    </row>
    <row r="253" spans="3:3" x14ac:dyDescent="0.25">
      <c r="C253">
        <f t="shared" si="3"/>
        <v>251</v>
      </c>
    </row>
    <row r="254" spans="3:3" x14ac:dyDescent="0.25">
      <c r="C254">
        <f t="shared" si="3"/>
        <v>252</v>
      </c>
    </row>
    <row r="255" spans="3:3" x14ac:dyDescent="0.25">
      <c r="C255">
        <f t="shared" si="3"/>
        <v>253</v>
      </c>
    </row>
    <row r="256" spans="3:3" x14ac:dyDescent="0.25">
      <c r="C256">
        <f t="shared" si="3"/>
        <v>254</v>
      </c>
    </row>
    <row r="257" spans="3:3" x14ac:dyDescent="0.25">
      <c r="C257">
        <f t="shared" si="3"/>
        <v>255</v>
      </c>
    </row>
    <row r="258" spans="3:3" x14ac:dyDescent="0.25">
      <c r="C258">
        <f t="shared" si="3"/>
        <v>256</v>
      </c>
    </row>
    <row r="259" spans="3:3" x14ac:dyDescent="0.25">
      <c r="C259">
        <f t="shared" si="3"/>
        <v>257</v>
      </c>
    </row>
    <row r="260" spans="3:3" x14ac:dyDescent="0.25">
      <c r="C260">
        <f t="shared" si="3"/>
        <v>258</v>
      </c>
    </row>
    <row r="261" spans="3:3" x14ac:dyDescent="0.25">
      <c r="C261">
        <f t="shared" ref="C261:C324" si="4">C260+1</f>
        <v>259</v>
      </c>
    </row>
    <row r="262" spans="3:3" x14ac:dyDescent="0.25">
      <c r="C262">
        <f t="shared" si="4"/>
        <v>260</v>
      </c>
    </row>
    <row r="263" spans="3:3" x14ac:dyDescent="0.25">
      <c r="C263">
        <f t="shared" si="4"/>
        <v>261</v>
      </c>
    </row>
    <row r="264" spans="3:3" x14ac:dyDescent="0.25">
      <c r="C264">
        <f t="shared" si="4"/>
        <v>262</v>
      </c>
    </row>
    <row r="265" spans="3:3" x14ac:dyDescent="0.25">
      <c r="C265">
        <f t="shared" si="4"/>
        <v>263</v>
      </c>
    </row>
    <row r="266" spans="3:3" x14ac:dyDescent="0.25">
      <c r="C266">
        <f t="shared" si="4"/>
        <v>264</v>
      </c>
    </row>
    <row r="267" spans="3:3" x14ac:dyDescent="0.25">
      <c r="C267">
        <f t="shared" si="4"/>
        <v>265</v>
      </c>
    </row>
    <row r="268" spans="3:3" x14ac:dyDescent="0.25">
      <c r="C268">
        <f t="shared" si="4"/>
        <v>266</v>
      </c>
    </row>
    <row r="269" spans="3:3" x14ac:dyDescent="0.25">
      <c r="C269">
        <f t="shared" si="4"/>
        <v>267</v>
      </c>
    </row>
    <row r="270" spans="3:3" x14ac:dyDescent="0.25">
      <c r="C270">
        <f t="shared" si="4"/>
        <v>268</v>
      </c>
    </row>
    <row r="271" spans="3:3" x14ac:dyDescent="0.25">
      <c r="C271">
        <f t="shared" si="4"/>
        <v>269</v>
      </c>
    </row>
    <row r="272" spans="3:3" x14ac:dyDescent="0.25">
      <c r="C272">
        <f t="shared" si="4"/>
        <v>270</v>
      </c>
    </row>
    <row r="273" spans="3:3" x14ac:dyDescent="0.25">
      <c r="C273">
        <f t="shared" si="4"/>
        <v>271</v>
      </c>
    </row>
    <row r="274" spans="3:3" x14ac:dyDescent="0.25">
      <c r="C274">
        <f t="shared" si="4"/>
        <v>272</v>
      </c>
    </row>
    <row r="275" spans="3:3" x14ac:dyDescent="0.25">
      <c r="C275">
        <f t="shared" si="4"/>
        <v>273</v>
      </c>
    </row>
    <row r="276" spans="3:3" x14ac:dyDescent="0.25">
      <c r="C276">
        <f t="shared" si="4"/>
        <v>274</v>
      </c>
    </row>
    <row r="277" spans="3:3" x14ac:dyDescent="0.25">
      <c r="C277">
        <f t="shared" si="4"/>
        <v>275</v>
      </c>
    </row>
    <row r="278" spans="3:3" x14ac:dyDescent="0.25">
      <c r="C278">
        <f t="shared" si="4"/>
        <v>276</v>
      </c>
    </row>
    <row r="279" spans="3:3" x14ac:dyDescent="0.25">
      <c r="C279">
        <f t="shared" si="4"/>
        <v>277</v>
      </c>
    </row>
    <row r="280" spans="3:3" x14ac:dyDescent="0.25">
      <c r="C280">
        <f t="shared" si="4"/>
        <v>278</v>
      </c>
    </row>
    <row r="281" spans="3:3" x14ac:dyDescent="0.25">
      <c r="C281">
        <f t="shared" si="4"/>
        <v>279</v>
      </c>
    </row>
    <row r="282" spans="3:3" x14ac:dyDescent="0.25">
      <c r="C282">
        <f t="shared" si="4"/>
        <v>280</v>
      </c>
    </row>
    <row r="283" spans="3:3" x14ac:dyDescent="0.25">
      <c r="C283">
        <f t="shared" si="4"/>
        <v>281</v>
      </c>
    </row>
    <row r="284" spans="3:3" x14ac:dyDescent="0.25">
      <c r="C284">
        <f t="shared" si="4"/>
        <v>282</v>
      </c>
    </row>
    <row r="285" spans="3:3" x14ac:dyDescent="0.25">
      <c r="C285">
        <f t="shared" si="4"/>
        <v>283</v>
      </c>
    </row>
    <row r="286" spans="3:3" x14ac:dyDescent="0.25">
      <c r="C286">
        <f t="shared" si="4"/>
        <v>284</v>
      </c>
    </row>
    <row r="287" spans="3:3" x14ac:dyDescent="0.25">
      <c r="C287">
        <f t="shared" si="4"/>
        <v>285</v>
      </c>
    </row>
    <row r="288" spans="3:3" x14ac:dyDescent="0.25">
      <c r="C288">
        <f t="shared" si="4"/>
        <v>286</v>
      </c>
    </row>
    <row r="289" spans="3:3" x14ac:dyDescent="0.25">
      <c r="C289">
        <f t="shared" si="4"/>
        <v>287</v>
      </c>
    </row>
    <row r="290" spans="3:3" x14ac:dyDescent="0.25">
      <c r="C290">
        <f t="shared" si="4"/>
        <v>288</v>
      </c>
    </row>
    <row r="291" spans="3:3" x14ac:dyDescent="0.25">
      <c r="C291">
        <f t="shared" si="4"/>
        <v>289</v>
      </c>
    </row>
    <row r="292" spans="3:3" x14ac:dyDescent="0.25">
      <c r="C292">
        <f t="shared" si="4"/>
        <v>290</v>
      </c>
    </row>
    <row r="293" spans="3:3" x14ac:dyDescent="0.25">
      <c r="C293">
        <f t="shared" si="4"/>
        <v>291</v>
      </c>
    </row>
    <row r="294" spans="3:3" x14ac:dyDescent="0.25">
      <c r="C294">
        <f t="shared" si="4"/>
        <v>292</v>
      </c>
    </row>
    <row r="295" spans="3:3" x14ac:dyDescent="0.25">
      <c r="C295">
        <f t="shared" si="4"/>
        <v>293</v>
      </c>
    </row>
    <row r="296" spans="3:3" x14ac:dyDescent="0.25">
      <c r="C296">
        <f t="shared" si="4"/>
        <v>294</v>
      </c>
    </row>
    <row r="297" spans="3:3" x14ac:dyDescent="0.25">
      <c r="C297">
        <f t="shared" si="4"/>
        <v>295</v>
      </c>
    </row>
    <row r="298" spans="3:3" x14ac:dyDescent="0.25">
      <c r="C298">
        <f t="shared" si="4"/>
        <v>296</v>
      </c>
    </row>
    <row r="299" spans="3:3" x14ac:dyDescent="0.25">
      <c r="C299">
        <f t="shared" si="4"/>
        <v>297</v>
      </c>
    </row>
    <row r="300" spans="3:3" x14ac:dyDescent="0.25">
      <c r="C300">
        <f t="shared" si="4"/>
        <v>298</v>
      </c>
    </row>
    <row r="301" spans="3:3" x14ac:dyDescent="0.25">
      <c r="C301">
        <f t="shared" si="4"/>
        <v>299</v>
      </c>
    </row>
    <row r="302" spans="3:3" x14ac:dyDescent="0.25">
      <c r="C302">
        <f t="shared" si="4"/>
        <v>300</v>
      </c>
    </row>
    <row r="303" spans="3:3" x14ac:dyDescent="0.25">
      <c r="C303">
        <f t="shared" si="4"/>
        <v>301</v>
      </c>
    </row>
    <row r="304" spans="3:3" x14ac:dyDescent="0.25">
      <c r="C304">
        <f t="shared" si="4"/>
        <v>302</v>
      </c>
    </row>
    <row r="305" spans="3:3" x14ac:dyDescent="0.25">
      <c r="C305">
        <f t="shared" si="4"/>
        <v>303</v>
      </c>
    </row>
    <row r="306" spans="3:3" x14ac:dyDescent="0.25">
      <c r="C306">
        <f t="shared" si="4"/>
        <v>304</v>
      </c>
    </row>
    <row r="307" spans="3:3" x14ac:dyDescent="0.25">
      <c r="C307">
        <f t="shared" si="4"/>
        <v>305</v>
      </c>
    </row>
    <row r="308" spans="3:3" x14ac:dyDescent="0.25">
      <c r="C308">
        <f t="shared" si="4"/>
        <v>306</v>
      </c>
    </row>
    <row r="309" spans="3:3" x14ac:dyDescent="0.25">
      <c r="C309">
        <f t="shared" si="4"/>
        <v>307</v>
      </c>
    </row>
    <row r="310" spans="3:3" x14ac:dyDescent="0.25">
      <c r="C310">
        <f t="shared" si="4"/>
        <v>308</v>
      </c>
    </row>
    <row r="311" spans="3:3" x14ac:dyDescent="0.25">
      <c r="C311">
        <f t="shared" si="4"/>
        <v>309</v>
      </c>
    </row>
    <row r="312" spans="3:3" x14ac:dyDescent="0.25">
      <c r="C312">
        <f t="shared" si="4"/>
        <v>310</v>
      </c>
    </row>
    <row r="313" spans="3:3" x14ac:dyDescent="0.25">
      <c r="C313">
        <f t="shared" si="4"/>
        <v>311</v>
      </c>
    </row>
    <row r="314" spans="3:3" x14ac:dyDescent="0.25">
      <c r="C314">
        <f t="shared" si="4"/>
        <v>312</v>
      </c>
    </row>
    <row r="315" spans="3:3" x14ac:dyDescent="0.25">
      <c r="C315">
        <f t="shared" si="4"/>
        <v>313</v>
      </c>
    </row>
    <row r="316" spans="3:3" x14ac:dyDescent="0.25">
      <c r="C316">
        <f t="shared" si="4"/>
        <v>314</v>
      </c>
    </row>
    <row r="317" spans="3:3" x14ac:dyDescent="0.25">
      <c r="C317">
        <f t="shared" si="4"/>
        <v>315</v>
      </c>
    </row>
    <row r="318" spans="3:3" x14ac:dyDescent="0.25">
      <c r="C318">
        <f t="shared" si="4"/>
        <v>316</v>
      </c>
    </row>
    <row r="319" spans="3:3" x14ac:dyDescent="0.25">
      <c r="C319">
        <f t="shared" si="4"/>
        <v>317</v>
      </c>
    </row>
    <row r="320" spans="3:3" x14ac:dyDescent="0.25">
      <c r="C320">
        <f t="shared" si="4"/>
        <v>318</v>
      </c>
    </row>
    <row r="321" spans="3:3" x14ac:dyDescent="0.25">
      <c r="C321">
        <f t="shared" si="4"/>
        <v>319</v>
      </c>
    </row>
    <row r="322" spans="3:3" x14ac:dyDescent="0.25">
      <c r="C322">
        <f t="shared" si="4"/>
        <v>320</v>
      </c>
    </row>
    <row r="323" spans="3:3" x14ac:dyDescent="0.25">
      <c r="C323">
        <f t="shared" si="4"/>
        <v>321</v>
      </c>
    </row>
    <row r="324" spans="3:3" x14ac:dyDescent="0.25">
      <c r="C324">
        <f t="shared" si="4"/>
        <v>322</v>
      </c>
    </row>
    <row r="325" spans="3:3" x14ac:dyDescent="0.25">
      <c r="C325">
        <f t="shared" ref="C325:C360" si="5">C324+1</f>
        <v>323</v>
      </c>
    </row>
    <row r="326" spans="3:3" x14ac:dyDescent="0.25">
      <c r="C326">
        <f t="shared" si="5"/>
        <v>324</v>
      </c>
    </row>
    <row r="327" spans="3:3" x14ac:dyDescent="0.25">
      <c r="C327">
        <f t="shared" si="5"/>
        <v>325</v>
      </c>
    </row>
    <row r="328" spans="3:3" x14ac:dyDescent="0.25">
      <c r="C328">
        <f t="shared" si="5"/>
        <v>326</v>
      </c>
    </row>
    <row r="329" spans="3:3" x14ac:dyDescent="0.25">
      <c r="C329">
        <f t="shared" si="5"/>
        <v>327</v>
      </c>
    </row>
    <row r="330" spans="3:3" x14ac:dyDescent="0.25">
      <c r="C330">
        <f t="shared" si="5"/>
        <v>328</v>
      </c>
    </row>
    <row r="331" spans="3:3" x14ac:dyDescent="0.25">
      <c r="C331">
        <f t="shared" si="5"/>
        <v>329</v>
      </c>
    </row>
    <row r="332" spans="3:3" x14ac:dyDescent="0.25">
      <c r="C332">
        <f t="shared" si="5"/>
        <v>330</v>
      </c>
    </row>
    <row r="333" spans="3:3" x14ac:dyDescent="0.25">
      <c r="C333">
        <f t="shared" si="5"/>
        <v>331</v>
      </c>
    </row>
    <row r="334" spans="3:3" x14ac:dyDescent="0.25">
      <c r="C334">
        <f t="shared" si="5"/>
        <v>332</v>
      </c>
    </row>
    <row r="335" spans="3:3" x14ac:dyDescent="0.25">
      <c r="C335">
        <f t="shared" si="5"/>
        <v>333</v>
      </c>
    </row>
    <row r="336" spans="3:3" x14ac:dyDescent="0.25">
      <c r="C336">
        <f t="shared" si="5"/>
        <v>334</v>
      </c>
    </row>
    <row r="337" spans="3:3" x14ac:dyDescent="0.25">
      <c r="C337">
        <f t="shared" si="5"/>
        <v>335</v>
      </c>
    </row>
    <row r="338" spans="3:3" x14ac:dyDescent="0.25">
      <c r="C338">
        <f t="shared" si="5"/>
        <v>336</v>
      </c>
    </row>
    <row r="339" spans="3:3" x14ac:dyDescent="0.25">
      <c r="C339">
        <f t="shared" si="5"/>
        <v>337</v>
      </c>
    </row>
    <row r="340" spans="3:3" x14ac:dyDescent="0.25">
      <c r="C340">
        <f t="shared" si="5"/>
        <v>338</v>
      </c>
    </row>
    <row r="341" spans="3:3" x14ac:dyDescent="0.25">
      <c r="C341">
        <f t="shared" si="5"/>
        <v>339</v>
      </c>
    </row>
    <row r="342" spans="3:3" x14ac:dyDescent="0.25">
      <c r="C342">
        <f t="shared" si="5"/>
        <v>340</v>
      </c>
    </row>
    <row r="343" spans="3:3" x14ac:dyDescent="0.25">
      <c r="C343">
        <f t="shared" si="5"/>
        <v>341</v>
      </c>
    </row>
    <row r="344" spans="3:3" x14ac:dyDescent="0.25">
      <c r="C344">
        <f t="shared" si="5"/>
        <v>342</v>
      </c>
    </row>
    <row r="345" spans="3:3" x14ac:dyDescent="0.25">
      <c r="C345">
        <f t="shared" si="5"/>
        <v>343</v>
      </c>
    </row>
    <row r="346" spans="3:3" x14ac:dyDescent="0.25">
      <c r="C346">
        <f t="shared" si="5"/>
        <v>344</v>
      </c>
    </row>
    <row r="347" spans="3:3" x14ac:dyDescent="0.25">
      <c r="C347">
        <f t="shared" si="5"/>
        <v>345</v>
      </c>
    </row>
    <row r="348" spans="3:3" x14ac:dyDescent="0.25">
      <c r="C348">
        <f t="shared" si="5"/>
        <v>346</v>
      </c>
    </row>
    <row r="349" spans="3:3" x14ac:dyDescent="0.25">
      <c r="C349">
        <f t="shared" si="5"/>
        <v>347</v>
      </c>
    </row>
    <row r="350" spans="3:3" x14ac:dyDescent="0.25">
      <c r="C350">
        <f t="shared" si="5"/>
        <v>348</v>
      </c>
    </row>
    <row r="351" spans="3:3" x14ac:dyDescent="0.25">
      <c r="C351">
        <f t="shared" si="5"/>
        <v>349</v>
      </c>
    </row>
    <row r="352" spans="3:3" x14ac:dyDescent="0.25">
      <c r="C352">
        <f t="shared" si="5"/>
        <v>350</v>
      </c>
    </row>
    <row r="353" spans="3:3" x14ac:dyDescent="0.25">
      <c r="C353">
        <f t="shared" si="5"/>
        <v>351</v>
      </c>
    </row>
    <row r="354" spans="3:3" x14ac:dyDescent="0.25">
      <c r="C354">
        <f t="shared" si="5"/>
        <v>352</v>
      </c>
    </row>
    <row r="355" spans="3:3" x14ac:dyDescent="0.25">
      <c r="C355">
        <f t="shared" si="5"/>
        <v>353</v>
      </c>
    </row>
    <row r="356" spans="3:3" x14ac:dyDescent="0.25">
      <c r="C356">
        <f t="shared" si="5"/>
        <v>354</v>
      </c>
    </row>
    <row r="357" spans="3:3" x14ac:dyDescent="0.25">
      <c r="C357">
        <f t="shared" si="5"/>
        <v>355</v>
      </c>
    </row>
    <row r="358" spans="3:3" x14ac:dyDescent="0.25">
      <c r="C358">
        <f t="shared" si="5"/>
        <v>356</v>
      </c>
    </row>
    <row r="359" spans="3:3" x14ac:dyDescent="0.25">
      <c r="C359">
        <f t="shared" si="5"/>
        <v>357</v>
      </c>
    </row>
    <row r="360" spans="3:3" x14ac:dyDescent="0.25">
      <c r="C360">
        <f t="shared" si="5"/>
        <v>358</v>
      </c>
    </row>
    <row r="361" spans="3:3" x14ac:dyDescent="0.25">
      <c r="C361">
        <f>C360+1</f>
        <v>359</v>
      </c>
    </row>
    <row r="362" spans="3:3" x14ac:dyDescent="0.25">
      <c r="C362">
        <f>C361+1</f>
        <v>360</v>
      </c>
    </row>
    <row r="363" spans="3:3" x14ac:dyDescent="0.25">
      <c r="C363">
        <f t="shared" ref="C363:C426" si="6">C362+1</f>
        <v>361</v>
      </c>
    </row>
    <row r="364" spans="3:3" x14ac:dyDescent="0.25">
      <c r="C364">
        <f t="shared" si="6"/>
        <v>362</v>
      </c>
    </row>
    <row r="365" spans="3:3" x14ac:dyDescent="0.25">
      <c r="C365">
        <f t="shared" si="6"/>
        <v>363</v>
      </c>
    </row>
    <row r="366" spans="3:3" x14ac:dyDescent="0.25">
      <c r="C366">
        <f t="shared" si="6"/>
        <v>364</v>
      </c>
    </row>
    <row r="367" spans="3:3" x14ac:dyDescent="0.25">
      <c r="C367">
        <f t="shared" si="6"/>
        <v>365</v>
      </c>
    </row>
    <row r="368" spans="3:3" x14ac:dyDescent="0.25">
      <c r="C368">
        <f t="shared" si="6"/>
        <v>366</v>
      </c>
    </row>
    <row r="369" spans="3:3" x14ac:dyDescent="0.25">
      <c r="C369">
        <f t="shared" si="6"/>
        <v>367</v>
      </c>
    </row>
    <row r="370" spans="3:3" x14ac:dyDescent="0.25">
      <c r="C370">
        <f t="shared" si="6"/>
        <v>368</v>
      </c>
    </row>
    <row r="371" spans="3:3" x14ac:dyDescent="0.25">
      <c r="C371">
        <f t="shared" si="6"/>
        <v>369</v>
      </c>
    </row>
    <row r="372" spans="3:3" x14ac:dyDescent="0.25">
      <c r="C372">
        <f t="shared" si="6"/>
        <v>370</v>
      </c>
    </row>
    <row r="373" spans="3:3" x14ac:dyDescent="0.25">
      <c r="C373">
        <f t="shared" si="6"/>
        <v>371</v>
      </c>
    </row>
    <row r="374" spans="3:3" x14ac:dyDescent="0.25">
      <c r="C374">
        <f t="shared" si="6"/>
        <v>372</v>
      </c>
    </row>
    <row r="375" spans="3:3" x14ac:dyDescent="0.25">
      <c r="C375">
        <f t="shared" si="6"/>
        <v>373</v>
      </c>
    </row>
    <row r="376" spans="3:3" x14ac:dyDescent="0.25">
      <c r="C376">
        <f t="shared" si="6"/>
        <v>374</v>
      </c>
    </row>
    <row r="377" spans="3:3" x14ac:dyDescent="0.25">
      <c r="C377">
        <f t="shared" si="6"/>
        <v>375</v>
      </c>
    </row>
    <row r="378" spans="3:3" x14ac:dyDescent="0.25">
      <c r="C378">
        <f t="shared" si="6"/>
        <v>376</v>
      </c>
    </row>
    <row r="379" spans="3:3" x14ac:dyDescent="0.25">
      <c r="C379">
        <f t="shared" si="6"/>
        <v>377</v>
      </c>
    </row>
    <row r="380" spans="3:3" x14ac:dyDescent="0.25">
      <c r="C380">
        <f t="shared" si="6"/>
        <v>378</v>
      </c>
    </row>
    <row r="381" spans="3:3" x14ac:dyDescent="0.25">
      <c r="C381">
        <f t="shared" si="6"/>
        <v>379</v>
      </c>
    </row>
    <row r="382" spans="3:3" x14ac:dyDescent="0.25">
      <c r="C382">
        <f t="shared" si="6"/>
        <v>380</v>
      </c>
    </row>
    <row r="383" spans="3:3" x14ac:dyDescent="0.25">
      <c r="C383">
        <f t="shared" si="6"/>
        <v>381</v>
      </c>
    </row>
    <row r="384" spans="3:3" x14ac:dyDescent="0.25">
      <c r="C384">
        <f t="shared" si="6"/>
        <v>382</v>
      </c>
    </row>
    <row r="385" spans="3:3" x14ac:dyDescent="0.25">
      <c r="C385">
        <f t="shared" si="6"/>
        <v>383</v>
      </c>
    </row>
    <row r="386" spans="3:3" x14ac:dyDescent="0.25">
      <c r="C386">
        <f t="shared" si="6"/>
        <v>384</v>
      </c>
    </row>
    <row r="387" spans="3:3" x14ac:dyDescent="0.25">
      <c r="C387">
        <f t="shared" si="6"/>
        <v>385</v>
      </c>
    </row>
    <row r="388" spans="3:3" x14ac:dyDescent="0.25">
      <c r="C388">
        <f t="shared" si="6"/>
        <v>386</v>
      </c>
    </row>
    <row r="389" spans="3:3" x14ac:dyDescent="0.25">
      <c r="C389">
        <f t="shared" si="6"/>
        <v>387</v>
      </c>
    </row>
    <row r="390" spans="3:3" x14ac:dyDescent="0.25">
      <c r="C390">
        <f t="shared" si="6"/>
        <v>388</v>
      </c>
    </row>
    <row r="391" spans="3:3" x14ac:dyDescent="0.25">
      <c r="C391">
        <f t="shared" si="6"/>
        <v>389</v>
      </c>
    </row>
    <row r="392" spans="3:3" x14ac:dyDescent="0.25">
      <c r="C392">
        <f t="shared" si="6"/>
        <v>390</v>
      </c>
    </row>
    <row r="393" spans="3:3" x14ac:dyDescent="0.25">
      <c r="C393">
        <f t="shared" si="6"/>
        <v>391</v>
      </c>
    </row>
    <row r="394" spans="3:3" x14ac:dyDescent="0.25">
      <c r="C394">
        <f t="shared" si="6"/>
        <v>392</v>
      </c>
    </row>
    <row r="395" spans="3:3" x14ac:dyDescent="0.25">
      <c r="C395">
        <f t="shared" si="6"/>
        <v>393</v>
      </c>
    </row>
    <row r="396" spans="3:3" x14ac:dyDescent="0.25">
      <c r="C396">
        <f t="shared" si="6"/>
        <v>394</v>
      </c>
    </row>
    <row r="397" spans="3:3" x14ac:dyDescent="0.25">
      <c r="C397">
        <f t="shared" si="6"/>
        <v>395</v>
      </c>
    </row>
    <row r="398" spans="3:3" x14ac:dyDescent="0.25">
      <c r="C398">
        <f t="shared" si="6"/>
        <v>396</v>
      </c>
    </row>
    <row r="399" spans="3:3" x14ac:dyDescent="0.25">
      <c r="C399">
        <f t="shared" si="6"/>
        <v>397</v>
      </c>
    </row>
    <row r="400" spans="3:3" x14ac:dyDescent="0.25">
      <c r="C400">
        <f t="shared" si="6"/>
        <v>398</v>
      </c>
    </row>
    <row r="401" spans="3:3" x14ac:dyDescent="0.25">
      <c r="C401">
        <f t="shared" si="6"/>
        <v>399</v>
      </c>
    </row>
    <row r="402" spans="3:3" x14ac:dyDescent="0.25">
      <c r="C402">
        <f t="shared" si="6"/>
        <v>400</v>
      </c>
    </row>
    <row r="403" spans="3:3" x14ac:dyDescent="0.25">
      <c r="C403">
        <f t="shared" si="6"/>
        <v>401</v>
      </c>
    </row>
    <row r="404" spans="3:3" x14ac:dyDescent="0.25">
      <c r="C404">
        <f t="shared" si="6"/>
        <v>402</v>
      </c>
    </row>
    <row r="405" spans="3:3" x14ac:dyDescent="0.25">
      <c r="C405">
        <f t="shared" si="6"/>
        <v>403</v>
      </c>
    </row>
    <row r="406" spans="3:3" x14ac:dyDescent="0.25">
      <c r="C406">
        <f t="shared" si="6"/>
        <v>404</v>
      </c>
    </row>
    <row r="407" spans="3:3" x14ac:dyDescent="0.25">
      <c r="C407">
        <f t="shared" si="6"/>
        <v>405</v>
      </c>
    </row>
    <row r="408" spans="3:3" x14ac:dyDescent="0.25">
      <c r="C408">
        <f t="shared" si="6"/>
        <v>406</v>
      </c>
    </row>
    <row r="409" spans="3:3" x14ac:dyDescent="0.25">
      <c r="C409">
        <f t="shared" si="6"/>
        <v>407</v>
      </c>
    </row>
    <row r="410" spans="3:3" x14ac:dyDescent="0.25">
      <c r="C410">
        <f t="shared" si="6"/>
        <v>408</v>
      </c>
    </row>
    <row r="411" spans="3:3" x14ac:dyDescent="0.25">
      <c r="C411">
        <f t="shared" si="6"/>
        <v>409</v>
      </c>
    </row>
    <row r="412" spans="3:3" x14ac:dyDescent="0.25">
      <c r="C412">
        <f t="shared" si="6"/>
        <v>410</v>
      </c>
    </row>
    <row r="413" spans="3:3" x14ac:dyDescent="0.25">
      <c r="C413">
        <f t="shared" si="6"/>
        <v>411</v>
      </c>
    </row>
    <row r="414" spans="3:3" x14ac:dyDescent="0.25">
      <c r="C414">
        <f t="shared" si="6"/>
        <v>412</v>
      </c>
    </row>
    <row r="415" spans="3:3" x14ac:dyDescent="0.25">
      <c r="C415">
        <f t="shared" si="6"/>
        <v>413</v>
      </c>
    </row>
    <row r="416" spans="3:3" x14ac:dyDescent="0.25">
      <c r="C416">
        <f t="shared" si="6"/>
        <v>414</v>
      </c>
    </row>
    <row r="417" spans="3:3" x14ac:dyDescent="0.25">
      <c r="C417">
        <f t="shared" si="6"/>
        <v>415</v>
      </c>
    </row>
    <row r="418" spans="3:3" x14ac:dyDescent="0.25">
      <c r="C418">
        <f t="shared" si="6"/>
        <v>416</v>
      </c>
    </row>
    <row r="419" spans="3:3" x14ac:dyDescent="0.25">
      <c r="C419">
        <f t="shared" si="6"/>
        <v>417</v>
      </c>
    </row>
    <row r="420" spans="3:3" x14ac:dyDescent="0.25">
      <c r="C420">
        <f t="shared" si="6"/>
        <v>418</v>
      </c>
    </row>
    <row r="421" spans="3:3" x14ac:dyDescent="0.25">
      <c r="C421">
        <f t="shared" si="6"/>
        <v>419</v>
      </c>
    </row>
    <row r="422" spans="3:3" x14ac:dyDescent="0.25">
      <c r="C422">
        <f t="shared" si="6"/>
        <v>420</v>
      </c>
    </row>
    <row r="423" spans="3:3" x14ac:dyDescent="0.25">
      <c r="C423">
        <f t="shared" si="6"/>
        <v>421</v>
      </c>
    </row>
    <row r="424" spans="3:3" x14ac:dyDescent="0.25">
      <c r="C424">
        <f t="shared" si="6"/>
        <v>422</v>
      </c>
    </row>
    <row r="425" spans="3:3" x14ac:dyDescent="0.25">
      <c r="C425">
        <f t="shared" si="6"/>
        <v>423</v>
      </c>
    </row>
    <row r="426" spans="3:3" x14ac:dyDescent="0.25">
      <c r="C426">
        <f t="shared" si="6"/>
        <v>424</v>
      </c>
    </row>
    <row r="427" spans="3:3" x14ac:dyDescent="0.25">
      <c r="C427">
        <f t="shared" ref="C427:C490" si="7">C426+1</f>
        <v>425</v>
      </c>
    </row>
    <row r="428" spans="3:3" x14ac:dyDescent="0.25">
      <c r="C428">
        <f t="shared" si="7"/>
        <v>426</v>
      </c>
    </row>
    <row r="429" spans="3:3" x14ac:dyDescent="0.25">
      <c r="C429">
        <f t="shared" si="7"/>
        <v>427</v>
      </c>
    </row>
    <row r="430" spans="3:3" x14ac:dyDescent="0.25">
      <c r="C430">
        <f t="shared" si="7"/>
        <v>428</v>
      </c>
    </row>
    <row r="431" spans="3:3" x14ac:dyDescent="0.25">
      <c r="C431">
        <f t="shared" si="7"/>
        <v>429</v>
      </c>
    </row>
    <row r="432" spans="3:3" x14ac:dyDescent="0.25">
      <c r="C432">
        <f t="shared" si="7"/>
        <v>430</v>
      </c>
    </row>
    <row r="433" spans="3:3" x14ac:dyDescent="0.25">
      <c r="C433">
        <f t="shared" si="7"/>
        <v>431</v>
      </c>
    </row>
    <row r="434" spans="3:3" x14ac:dyDescent="0.25">
      <c r="C434">
        <f t="shared" si="7"/>
        <v>432</v>
      </c>
    </row>
    <row r="435" spans="3:3" x14ac:dyDescent="0.25">
      <c r="C435">
        <f t="shared" si="7"/>
        <v>433</v>
      </c>
    </row>
    <row r="436" spans="3:3" x14ac:dyDescent="0.25">
      <c r="C436">
        <f t="shared" si="7"/>
        <v>434</v>
      </c>
    </row>
    <row r="437" spans="3:3" x14ac:dyDescent="0.25">
      <c r="C437">
        <f t="shared" si="7"/>
        <v>435</v>
      </c>
    </row>
    <row r="438" spans="3:3" x14ac:dyDescent="0.25">
      <c r="C438">
        <f t="shared" si="7"/>
        <v>436</v>
      </c>
    </row>
    <row r="439" spans="3:3" x14ac:dyDescent="0.25">
      <c r="C439">
        <f t="shared" si="7"/>
        <v>437</v>
      </c>
    </row>
    <row r="440" spans="3:3" x14ac:dyDescent="0.25">
      <c r="C440">
        <f t="shared" si="7"/>
        <v>438</v>
      </c>
    </row>
    <row r="441" spans="3:3" x14ac:dyDescent="0.25">
      <c r="C441">
        <f t="shared" si="7"/>
        <v>439</v>
      </c>
    </row>
    <row r="442" spans="3:3" x14ac:dyDescent="0.25">
      <c r="C442">
        <f t="shared" si="7"/>
        <v>440</v>
      </c>
    </row>
    <row r="443" spans="3:3" x14ac:dyDescent="0.25">
      <c r="C443">
        <f t="shared" si="7"/>
        <v>441</v>
      </c>
    </row>
    <row r="444" spans="3:3" x14ac:dyDescent="0.25">
      <c r="C444">
        <f t="shared" si="7"/>
        <v>442</v>
      </c>
    </row>
    <row r="445" spans="3:3" x14ac:dyDescent="0.25">
      <c r="C445">
        <f t="shared" si="7"/>
        <v>443</v>
      </c>
    </row>
    <row r="446" spans="3:3" x14ac:dyDescent="0.25">
      <c r="C446">
        <f t="shared" si="7"/>
        <v>444</v>
      </c>
    </row>
    <row r="447" spans="3:3" x14ac:dyDescent="0.25">
      <c r="C447">
        <f t="shared" si="7"/>
        <v>445</v>
      </c>
    </row>
    <row r="448" spans="3:3" x14ac:dyDescent="0.25">
      <c r="C448">
        <f t="shared" si="7"/>
        <v>446</v>
      </c>
    </row>
    <row r="449" spans="3:3" x14ac:dyDescent="0.25">
      <c r="C449">
        <f t="shared" si="7"/>
        <v>447</v>
      </c>
    </row>
    <row r="450" spans="3:3" x14ac:dyDescent="0.25">
      <c r="C450">
        <f t="shared" si="7"/>
        <v>448</v>
      </c>
    </row>
    <row r="451" spans="3:3" x14ac:dyDescent="0.25">
      <c r="C451">
        <f t="shared" si="7"/>
        <v>449</v>
      </c>
    </row>
    <row r="452" spans="3:3" x14ac:dyDescent="0.25">
      <c r="C452">
        <f t="shared" si="7"/>
        <v>450</v>
      </c>
    </row>
    <row r="453" spans="3:3" x14ac:dyDescent="0.25">
      <c r="C453">
        <f t="shared" si="7"/>
        <v>451</v>
      </c>
    </row>
    <row r="454" spans="3:3" x14ac:dyDescent="0.25">
      <c r="C454">
        <f t="shared" si="7"/>
        <v>452</v>
      </c>
    </row>
    <row r="455" spans="3:3" x14ac:dyDescent="0.25">
      <c r="C455">
        <f t="shared" si="7"/>
        <v>453</v>
      </c>
    </row>
    <row r="456" spans="3:3" x14ac:dyDescent="0.25">
      <c r="C456">
        <f t="shared" si="7"/>
        <v>454</v>
      </c>
    </row>
    <row r="457" spans="3:3" x14ac:dyDescent="0.25">
      <c r="C457">
        <f t="shared" si="7"/>
        <v>455</v>
      </c>
    </row>
    <row r="458" spans="3:3" x14ac:dyDescent="0.25">
      <c r="C458">
        <f t="shared" si="7"/>
        <v>456</v>
      </c>
    </row>
    <row r="459" spans="3:3" x14ac:dyDescent="0.25">
      <c r="C459">
        <f t="shared" si="7"/>
        <v>457</v>
      </c>
    </row>
    <row r="460" spans="3:3" x14ac:dyDescent="0.25">
      <c r="C460">
        <f t="shared" si="7"/>
        <v>458</v>
      </c>
    </row>
    <row r="461" spans="3:3" x14ac:dyDescent="0.25">
      <c r="C461">
        <f t="shared" si="7"/>
        <v>459</v>
      </c>
    </row>
    <row r="462" spans="3:3" x14ac:dyDescent="0.25">
      <c r="C462">
        <f t="shared" si="7"/>
        <v>460</v>
      </c>
    </row>
    <row r="463" spans="3:3" x14ac:dyDescent="0.25">
      <c r="C463">
        <f t="shared" si="7"/>
        <v>461</v>
      </c>
    </row>
    <row r="464" spans="3:3" x14ac:dyDescent="0.25">
      <c r="C464">
        <f t="shared" si="7"/>
        <v>462</v>
      </c>
    </row>
    <row r="465" spans="3:3" x14ac:dyDescent="0.25">
      <c r="C465">
        <f t="shared" si="7"/>
        <v>463</v>
      </c>
    </row>
    <row r="466" spans="3:3" x14ac:dyDescent="0.25">
      <c r="C466">
        <f t="shared" si="7"/>
        <v>464</v>
      </c>
    </row>
    <row r="467" spans="3:3" x14ac:dyDescent="0.25">
      <c r="C467">
        <f t="shared" si="7"/>
        <v>465</v>
      </c>
    </row>
    <row r="468" spans="3:3" x14ac:dyDescent="0.25">
      <c r="C468">
        <f t="shared" si="7"/>
        <v>466</v>
      </c>
    </row>
    <row r="469" spans="3:3" x14ac:dyDescent="0.25">
      <c r="C469">
        <f t="shared" si="7"/>
        <v>467</v>
      </c>
    </row>
    <row r="470" spans="3:3" x14ac:dyDescent="0.25">
      <c r="C470">
        <f t="shared" si="7"/>
        <v>468</v>
      </c>
    </row>
    <row r="471" spans="3:3" x14ac:dyDescent="0.25">
      <c r="C471">
        <f t="shared" si="7"/>
        <v>469</v>
      </c>
    </row>
    <row r="472" spans="3:3" x14ac:dyDescent="0.25">
      <c r="C472">
        <f t="shared" si="7"/>
        <v>470</v>
      </c>
    </row>
    <row r="473" spans="3:3" x14ac:dyDescent="0.25">
      <c r="C473">
        <f t="shared" si="7"/>
        <v>471</v>
      </c>
    </row>
    <row r="474" spans="3:3" x14ac:dyDescent="0.25">
      <c r="C474">
        <f t="shared" si="7"/>
        <v>472</v>
      </c>
    </row>
    <row r="475" spans="3:3" x14ac:dyDescent="0.25">
      <c r="C475">
        <f t="shared" si="7"/>
        <v>473</v>
      </c>
    </row>
    <row r="476" spans="3:3" x14ac:dyDescent="0.25">
      <c r="C476">
        <f t="shared" si="7"/>
        <v>474</v>
      </c>
    </row>
    <row r="477" spans="3:3" x14ac:dyDescent="0.25">
      <c r="C477">
        <f t="shared" si="7"/>
        <v>475</v>
      </c>
    </row>
    <row r="478" spans="3:3" x14ac:dyDescent="0.25">
      <c r="C478">
        <f t="shared" si="7"/>
        <v>476</v>
      </c>
    </row>
    <row r="479" spans="3:3" x14ac:dyDescent="0.25">
      <c r="C479">
        <f t="shared" si="7"/>
        <v>477</v>
      </c>
    </row>
    <row r="480" spans="3:3" x14ac:dyDescent="0.25">
      <c r="C480">
        <f t="shared" si="7"/>
        <v>478</v>
      </c>
    </row>
    <row r="481" spans="3:3" x14ac:dyDescent="0.25">
      <c r="C481">
        <f t="shared" si="7"/>
        <v>479</v>
      </c>
    </row>
    <row r="482" spans="3:3" x14ac:dyDescent="0.25">
      <c r="C482">
        <f t="shared" si="7"/>
        <v>480</v>
      </c>
    </row>
    <row r="483" spans="3:3" x14ac:dyDescent="0.25">
      <c r="C483">
        <f t="shared" si="7"/>
        <v>481</v>
      </c>
    </row>
    <row r="484" spans="3:3" x14ac:dyDescent="0.25">
      <c r="C484">
        <f t="shared" si="7"/>
        <v>482</v>
      </c>
    </row>
    <row r="485" spans="3:3" x14ac:dyDescent="0.25">
      <c r="C485">
        <f t="shared" si="7"/>
        <v>483</v>
      </c>
    </row>
    <row r="486" spans="3:3" x14ac:dyDescent="0.25">
      <c r="C486">
        <f t="shared" si="7"/>
        <v>484</v>
      </c>
    </row>
    <row r="487" spans="3:3" x14ac:dyDescent="0.25">
      <c r="C487">
        <f t="shared" si="7"/>
        <v>485</v>
      </c>
    </row>
    <row r="488" spans="3:3" x14ac:dyDescent="0.25">
      <c r="C488">
        <f t="shared" si="7"/>
        <v>486</v>
      </c>
    </row>
    <row r="489" spans="3:3" x14ac:dyDescent="0.25">
      <c r="C489">
        <f t="shared" si="7"/>
        <v>487</v>
      </c>
    </row>
    <row r="490" spans="3:3" x14ac:dyDescent="0.25">
      <c r="C490">
        <f t="shared" si="7"/>
        <v>488</v>
      </c>
    </row>
    <row r="491" spans="3:3" x14ac:dyDescent="0.25">
      <c r="C491">
        <f t="shared" ref="C491:C554" si="8">C490+1</f>
        <v>489</v>
      </c>
    </row>
    <row r="492" spans="3:3" x14ac:dyDescent="0.25">
      <c r="C492">
        <f t="shared" si="8"/>
        <v>490</v>
      </c>
    </row>
    <row r="493" spans="3:3" x14ac:dyDescent="0.25">
      <c r="C493">
        <f t="shared" si="8"/>
        <v>491</v>
      </c>
    </row>
    <row r="494" spans="3:3" x14ac:dyDescent="0.25">
      <c r="C494">
        <f t="shared" si="8"/>
        <v>492</v>
      </c>
    </row>
    <row r="495" spans="3:3" x14ac:dyDescent="0.25">
      <c r="C495">
        <f t="shared" si="8"/>
        <v>493</v>
      </c>
    </row>
    <row r="496" spans="3:3" x14ac:dyDescent="0.25">
      <c r="C496">
        <f t="shared" si="8"/>
        <v>494</v>
      </c>
    </row>
    <row r="497" spans="3:3" x14ac:dyDescent="0.25">
      <c r="C497">
        <f t="shared" si="8"/>
        <v>495</v>
      </c>
    </row>
    <row r="498" spans="3:3" x14ac:dyDescent="0.25">
      <c r="C498">
        <f t="shared" si="8"/>
        <v>496</v>
      </c>
    </row>
    <row r="499" spans="3:3" x14ac:dyDescent="0.25">
      <c r="C499">
        <f t="shared" si="8"/>
        <v>497</v>
      </c>
    </row>
    <row r="500" spans="3:3" x14ac:dyDescent="0.25">
      <c r="C500">
        <f t="shared" si="8"/>
        <v>498</v>
      </c>
    </row>
    <row r="501" spans="3:3" x14ac:dyDescent="0.25">
      <c r="C501">
        <f t="shared" si="8"/>
        <v>499</v>
      </c>
    </row>
    <row r="502" spans="3:3" x14ac:dyDescent="0.25">
      <c r="C502">
        <f t="shared" si="8"/>
        <v>500</v>
      </c>
    </row>
    <row r="503" spans="3:3" x14ac:dyDescent="0.25">
      <c r="C503">
        <f t="shared" si="8"/>
        <v>501</v>
      </c>
    </row>
    <row r="504" spans="3:3" x14ac:dyDescent="0.25">
      <c r="C504">
        <f t="shared" si="8"/>
        <v>502</v>
      </c>
    </row>
    <row r="505" spans="3:3" x14ac:dyDescent="0.25">
      <c r="C505">
        <f t="shared" si="8"/>
        <v>503</v>
      </c>
    </row>
    <row r="506" spans="3:3" x14ac:dyDescent="0.25">
      <c r="C506">
        <f t="shared" si="8"/>
        <v>504</v>
      </c>
    </row>
    <row r="507" spans="3:3" x14ac:dyDescent="0.25">
      <c r="C507">
        <f t="shared" si="8"/>
        <v>505</v>
      </c>
    </row>
    <row r="508" spans="3:3" x14ac:dyDescent="0.25">
      <c r="C508">
        <f t="shared" si="8"/>
        <v>506</v>
      </c>
    </row>
    <row r="509" spans="3:3" x14ac:dyDescent="0.25">
      <c r="C509">
        <f t="shared" si="8"/>
        <v>507</v>
      </c>
    </row>
    <row r="510" spans="3:3" x14ac:dyDescent="0.25">
      <c r="C510">
        <f t="shared" si="8"/>
        <v>508</v>
      </c>
    </row>
    <row r="511" spans="3:3" x14ac:dyDescent="0.25">
      <c r="C511">
        <f t="shared" si="8"/>
        <v>509</v>
      </c>
    </row>
    <row r="512" spans="3:3" x14ac:dyDescent="0.25">
      <c r="C512">
        <f t="shared" si="8"/>
        <v>510</v>
      </c>
    </row>
    <row r="513" spans="3:3" x14ac:dyDescent="0.25">
      <c r="C513">
        <f t="shared" si="8"/>
        <v>511</v>
      </c>
    </row>
    <row r="514" spans="3:3" x14ac:dyDescent="0.25">
      <c r="C514">
        <f t="shared" si="8"/>
        <v>512</v>
      </c>
    </row>
    <row r="515" spans="3:3" x14ac:dyDescent="0.25">
      <c r="C515">
        <f t="shared" si="8"/>
        <v>513</v>
      </c>
    </row>
    <row r="516" spans="3:3" x14ac:dyDescent="0.25">
      <c r="C516">
        <f t="shared" si="8"/>
        <v>514</v>
      </c>
    </row>
    <row r="517" spans="3:3" x14ac:dyDescent="0.25">
      <c r="C517">
        <f t="shared" si="8"/>
        <v>515</v>
      </c>
    </row>
    <row r="518" spans="3:3" x14ac:dyDescent="0.25">
      <c r="C518">
        <f t="shared" si="8"/>
        <v>516</v>
      </c>
    </row>
    <row r="519" spans="3:3" x14ac:dyDescent="0.25">
      <c r="C519">
        <f t="shared" si="8"/>
        <v>517</v>
      </c>
    </row>
    <row r="520" spans="3:3" x14ac:dyDescent="0.25">
      <c r="C520">
        <f t="shared" si="8"/>
        <v>518</v>
      </c>
    </row>
    <row r="521" spans="3:3" x14ac:dyDescent="0.25">
      <c r="C521">
        <f t="shared" si="8"/>
        <v>519</v>
      </c>
    </row>
    <row r="522" spans="3:3" x14ac:dyDescent="0.25">
      <c r="C522">
        <f t="shared" si="8"/>
        <v>520</v>
      </c>
    </row>
    <row r="523" spans="3:3" x14ac:dyDescent="0.25">
      <c r="C523">
        <f t="shared" si="8"/>
        <v>521</v>
      </c>
    </row>
    <row r="524" spans="3:3" x14ac:dyDescent="0.25">
      <c r="C524">
        <f t="shared" si="8"/>
        <v>522</v>
      </c>
    </row>
    <row r="525" spans="3:3" x14ac:dyDescent="0.25">
      <c r="C525">
        <f t="shared" si="8"/>
        <v>523</v>
      </c>
    </row>
    <row r="526" spans="3:3" x14ac:dyDescent="0.25">
      <c r="C526">
        <f t="shared" si="8"/>
        <v>524</v>
      </c>
    </row>
    <row r="527" spans="3:3" x14ac:dyDescent="0.25">
      <c r="C527">
        <f t="shared" si="8"/>
        <v>525</v>
      </c>
    </row>
    <row r="528" spans="3:3" x14ac:dyDescent="0.25">
      <c r="C528">
        <f t="shared" si="8"/>
        <v>526</v>
      </c>
    </row>
    <row r="529" spans="3:3" x14ac:dyDescent="0.25">
      <c r="C529">
        <f t="shared" si="8"/>
        <v>527</v>
      </c>
    </row>
    <row r="530" spans="3:3" x14ac:dyDescent="0.25">
      <c r="C530">
        <f t="shared" si="8"/>
        <v>528</v>
      </c>
    </row>
    <row r="531" spans="3:3" x14ac:dyDescent="0.25">
      <c r="C531">
        <f t="shared" si="8"/>
        <v>529</v>
      </c>
    </row>
    <row r="532" spans="3:3" x14ac:dyDescent="0.25">
      <c r="C532">
        <f t="shared" si="8"/>
        <v>530</v>
      </c>
    </row>
    <row r="533" spans="3:3" x14ac:dyDescent="0.25">
      <c r="C533">
        <f t="shared" si="8"/>
        <v>531</v>
      </c>
    </row>
    <row r="534" spans="3:3" x14ac:dyDescent="0.25">
      <c r="C534">
        <f t="shared" si="8"/>
        <v>532</v>
      </c>
    </row>
    <row r="535" spans="3:3" x14ac:dyDescent="0.25">
      <c r="C535">
        <f t="shared" si="8"/>
        <v>533</v>
      </c>
    </row>
    <row r="536" spans="3:3" x14ac:dyDescent="0.25">
      <c r="C536">
        <f t="shared" si="8"/>
        <v>534</v>
      </c>
    </row>
    <row r="537" spans="3:3" x14ac:dyDescent="0.25">
      <c r="C537">
        <f t="shared" si="8"/>
        <v>535</v>
      </c>
    </row>
    <row r="538" spans="3:3" x14ac:dyDescent="0.25">
      <c r="C538">
        <f t="shared" si="8"/>
        <v>536</v>
      </c>
    </row>
    <row r="539" spans="3:3" x14ac:dyDescent="0.25">
      <c r="C539">
        <f t="shared" si="8"/>
        <v>537</v>
      </c>
    </row>
    <row r="540" spans="3:3" x14ac:dyDescent="0.25">
      <c r="C540">
        <f t="shared" si="8"/>
        <v>538</v>
      </c>
    </row>
    <row r="541" spans="3:3" x14ac:dyDescent="0.25">
      <c r="C541">
        <f t="shared" si="8"/>
        <v>539</v>
      </c>
    </row>
    <row r="542" spans="3:3" x14ac:dyDescent="0.25">
      <c r="C542">
        <f t="shared" si="8"/>
        <v>540</v>
      </c>
    </row>
    <row r="543" spans="3:3" x14ac:dyDescent="0.25">
      <c r="C543">
        <f t="shared" si="8"/>
        <v>541</v>
      </c>
    </row>
    <row r="544" spans="3:3" x14ac:dyDescent="0.25">
      <c r="C544">
        <f t="shared" si="8"/>
        <v>542</v>
      </c>
    </row>
    <row r="545" spans="3:3" x14ac:dyDescent="0.25">
      <c r="C545">
        <f t="shared" si="8"/>
        <v>543</v>
      </c>
    </row>
    <row r="546" spans="3:3" x14ac:dyDescent="0.25">
      <c r="C546">
        <f t="shared" si="8"/>
        <v>544</v>
      </c>
    </row>
    <row r="547" spans="3:3" x14ac:dyDescent="0.25">
      <c r="C547">
        <f t="shared" si="8"/>
        <v>545</v>
      </c>
    </row>
    <row r="548" spans="3:3" x14ac:dyDescent="0.25">
      <c r="C548">
        <f t="shared" si="8"/>
        <v>546</v>
      </c>
    </row>
    <row r="549" spans="3:3" x14ac:dyDescent="0.25">
      <c r="C549">
        <f t="shared" si="8"/>
        <v>547</v>
      </c>
    </row>
    <row r="550" spans="3:3" x14ac:dyDescent="0.25">
      <c r="C550">
        <f t="shared" si="8"/>
        <v>548</v>
      </c>
    </row>
    <row r="551" spans="3:3" x14ac:dyDescent="0.25">
      <c r="C551">
        <f t="shared" si="8"/>
        <v>549</v>
      </c>
    </row>
    <row r="552" spans="3:3" x14ac:dyDescent="0.25">
      <c r="C552">
        <f t="shared" si="8"/>
        <v>550</v>
      </c>
    </row>
    <row r="553" spans="3:3" x14ac:dyDescent="0.25">
      <c r="C553">
        <f t="shared" si="8"/>
        <v>551</v>
      </c>
    </row>
    <row r="554" spans="3:3" x14ac:dyDescent="0.25">
      <c r="C554">
        <f t="shared" si="8"/>
        <v>552</v>
      </c>
    </row>
    <row r="555" spans="3:3" x14ac:dyDescent="0.25">
      <c r="C555">
        <f t="shared" ref="C555:C618" si="9">C554+1</f>
        <v>553</v>
      </c>
    </row>
    <row r="556" spans="3:3" x14ac:dyDescent="0.25">
      <c r="C556">
        <f t="shared" si="9"/>
        <v>554</v>
      </c>
    </row>
    <row r="557" spans="3:3" x14ac:dyDescent="0.25">
      <c r="C557">
        <f t="shared" si="9"/>
        <v>555</v>
      </c>
    </row>
    <row r="558" spans="3:3" x14ac:dyDescent="0.25">
      <c r="C558">
        <f t="shared" si="9"/>
        <v>556</v>
      </c>
    </row>
    <row r="559" spans="3:3" x14ac:dyDescent="0.25">
      <c r="C559">
        <f t="shared" si="9"/>
        <v>557</v>
      </c>
    </row>
    <row r="560" spans="3:3" x14ac:dyDescent="0.25">
      <c r="C560">
        <f t="shared" si="9"/>
        <v>558</v>
      </c>
    </row>
    <row r="561" spans="3:3" x14ac:dyDescent="0.25">
      <c r="C561">
        <f t="shared" si="9"/>
        <v>559</v>
      </c>
    </row>
    <row r="562" spans="3:3" x14ac:dyDescent="0.25">
      <c r="C562">
        <f t="shared" si="9"/>
        <v>560</v>
      </c>
    </row>
    <row r="563" spans="3:3" x14ac:dyDescent="0.25">
      <c r="C563">
        <f t="shared" si="9"/>
        <v>561</v>
      </c>
    </row>
    <row r="564" spans="3:3" x14ac:dyDescent="0.25">
      <c r="C564">
        <f t="shared" si="9"/>
        <v>562</v>
      </c>
    </row>
    <row r="565" spans="3:3" x14ac:dyDescent="0.25">
      <c r="C565">
        <f t="shared" si="9"/>
        <v>563</v>
      </c>
    </row>
    <row r="566" spans="3:3" x14ac:dyDescent="0.25">
      <c r="C566">
        <f t="shared" si="9"/>
        <v>564</v>
      </c>
    </row>
    <row r="567" spans="3:3" x14ac:dyDescent="0.25">
      <c r="C567">
        <f t="shared" si="9"/>
        <v>565</v>
      </c>
    </row>
    <row r="568" spans="3:3" x14ac:dyDescent="0.25">
      <c r="C568">
        <f t="shared" si="9"/>
        <v>566</v>
      </c>
    </row>
    <row r="569" spans="3:3" x14ac:dyDescent="0.25">
      <c r="C569">
        <f t="shared" si="9"/>
        <v>567</v>
      </c>
    </row>
    <row r="570" spans="3:3" x14ac:dyDescent="0.25">
      <c r="C570">
        <f t="shared" si="9"/>
        <v>568</v>
      </c>
    </row>
    <row r="571" spans="3:3" x14ac:dyDescent="0.25">
      <c r="C571">
        <f t="shared" si="9"/>
        <v>569</v>
      </c>
    </row>
    <row r="572" spans="3:3" x14ac:dyDescent="0.25">
      <c r="C572">
        <f t="shared" si="9"/>
        <v>570</v>
      </c>
    </row>
    <row r="573" spans="3:3" x14ac:dyDescent="0.25">
      <c r="C573">
        <f t="shared" si="9"/>
        <v>571</v>
      </c>
    </row>
    <row r="574" spans="3:3" x14ac:dyDescent="0.25">
      <c r="C574">
        <f t="shared" si="9"/>
        <v>572</v>
      </c>
    </row>
    <row r="575" spans="3:3" x14ac:dyDescent="0.25">
      <c r="C575">
        <f t="shared" si="9"/>
        <v>573</v>
      </c>
    </row>
    <row r="576" spans="3:3" x14ac:dyDescent="0.25">
      <c r="C576">
        <f t="shared" si="9"/>
        <v>574</v>
      </c>
    </row>
    <row r="577" spans="3:3" x14ac:dyDescent="0.25">
      <c r="C577">
        <f t="shared" si="9"/>
        <v>575</v>
      </c>
    </row>
    <row r="578" spans="3:3" x14ac:dyDescent="0.25">
      <c r="C578">
        <f t="shared" si="9"/>
        <v>576</v>
      </c>
    </row>
    <row r="579" spans="3:3" x14ac:dyDescent="0.25">
      <c r="C579">
        <f t="shared" si="9"/>
        <v>577</v>
      </c>
    </row>
    <row r="580" spans="3:3" x14ac:dyDescent="0.25">
      <c r="C580">
        <f t="shared" si="9"/>
        <v>578</v>
      </c>
    </row>
    <row r="581" spans="3:3" x14ac:dyDescent="0.25">
      <c r="C581">
        <f t="shared" si="9"/>
        <v>579</v>
      </c>
    </row>
    <row r="582" spans="3:3" x14ac:dyDescent="0.25">
      <c r="C582">
        <f t="shared" si="9"/>
        <v>580</v>
      </c>
    </row>
    <row r="583" spans="3:3" x14ac:dyDescent="0.25">
      <c r="C583">
        <f t="shared" si="9"/>
        <v>581</v>
      </c>
    </row>
    <row r="584" spans="3:3" x14ac:dyDescent="0.25">
      <c r="C584">
        <f t="shared" si="9"/>
        <v>582</v>
      </c>
    </row>
    <row r="585" spans="3:3" x14ac:dyDescent="0.25">
      <c r="C585">
        <f t="shared" si="9"/>
        <v>583</v>
      </c>
    </row>
    <row r="586" spans="3:3" x14ac:dyDescent="0.25">
      <c r="C586">
        <f t="shared" si="9"/>
        <v>584</v>
      </c>
    </row>
    <row r="587" spans="3:3" x14ac:dyDescent="0.25">
      <c r="C587">
        <f t="shared" si="9"/>
        <v>585</v>
      </c>
    </row>
    <row r="588" spans="3:3" x14ac:dyDescent="0.25">
      <c r="C588">
        <f t="shared" si="9"/>
        <v>586</v>
      </c>
    </row>
    <row r="589" spans="3:3" x14ac:dyDescent="0.25">
      <c r="C589">
        <f t="shared" si="9"/>
        <v>587</v>
      </c>
    </row>
    <row r="590" spans="3:3" x14ac:dyDescent="0.25">
      <c r="C590">
        <f t="shared" si="9"/>
        <v>588</v>
      </c>
    </row>
    <row r="591" spans="3:3" x14ac:dyDescent="0.25">
      <c r="C591">
        <f t="shared" si="9"/>
        <v>589</v>
      </c>
    </row>
    <row r="592" spans="3:3" x14ac:dyDescent="0.25">
      <c r="C592">
        <f t="shared" si="9"/>
        <v>590</v>
      </c>
    </row>
    <row r="593" spans="3:3" x14ac:dyDescent="0.25">
      <c r="C593">
        <f t="shared" si="9"/>
        <v>591</v>
      </c>
    </row>
    <row r="594" spans="3:3" x14ac:dyDescent="0.25">
      <c r="C594">
        <f t="shared" si="9"/>
        <v>592</v>
      </c>
    </row>
    <row r="595" spans="3:3" x14ac:dyDescent="0.25">
      <c r="C595">
        <f t="shared" si="9"/>
        <v>593</v>
      </c>
    </row>
    <row r="596" spans="3:3" x14ac:dyDescent="0.25">
      <c r="C596">
        <f t="shared" si="9"/>
        <v>594</v>
      </c>
    </row>
    <row r="597" spans="3:3" x14ac:dyDescent="0.25">
      <c r="C597">
        <f t="shared" si="9"/>
        <v>595</v>
      </c>
    </row>
    <row r="598" spans="3:3" x14ac:dyDescent="0.25">
      <c r="C598">
        <f t="shared" si="9"/>
        <v>596</v>
      </c>
    </row>
    <row r="599" spans="3:3" x14ac:dyDescent="0.25">
      <c r="C599">
        <f t="shared" si="9"/>
        <v>597</v>
      </c>
    </row>
    <row r="600" spans="3:3" x14ac:dyDescent="0.25">
      <c r="C600">
        <f t="shared" si="9"/>
        <v>598</v>
      </c>
    </row>
    <row r="601" spans="3:3" x14ac:dyDescent="0.25">
      <c r="C601">
        <f t="shared" si="9"/>
        <v>599</v>
      </c>
    </row>
    <row r="602" spans="3:3" x14ac:dyDescent="0.25">
      <c r="C602">
        <f t="shared" si="9"/>
        <v>600</v>
      </c>
    </row>
    <row r="603" spans="3:3" x14ac:dyDescent="0.25">
      <c r="C603">
        <f t="shared" si="9"/>
        <v>601</v>
      </c>
    </row>
    <row r="604" spans="3:3" x14ac:dyDescent="0.25">
      <c r="C604">
        <f t="shared" si="9"/>
        <v>602</v>
      </c>
    </row>
    <row r="605" spans="3:3" x14ac:dyDescent="0.25">
      <c r="C605">
        <f t="shared" si="9"/>
        <v>603</v>
      </c>
    </row>
    <row r="606" spans="3:3" x14ac:dyDescent="0.25">
      <c r="C606">
        <f t="shared" si="9"/>
        <v>604</v>
      </c>
    </row>
    <row r="607" spans="3:3" x14ac:dyDescent="0.25">
      <c r="C607">
        <f t="shared" si="9"/>
        <v>605</v>
      </c>
    </row>
    <row r="608" spans="3:3" x14ac:dyDescent="0.25">
      <c r="C608">
        <f t="shared" si="9"/>
        <v>606</v>
      </c>
    </row>
    <row r="609" spans="3:3" x14ac:dyDescent="0.25">
      <c r="C609">
        <f t="shared" si="9"/>
        <v>607</v>
      </c>
    </row>
    <row r="610" spans="3:3" x14ac:dyDescent="0.25">
      <c r="C610">
        <f t="shared" si="9"/>
        <v>608</v>
      </c>
    </row>
    <row r="611" spans="3:3" x14ac:dyDescent="0.25">
      <c r="C611">
        <f t="shared" si="9"/>
        <v>609</v>
      </c>
    </row>
    <row r="612" spans="3:3" x14ac:dyDescent="0.25">
      <c r="C612">
        <f t="shared" si="9"/>
        <v>610</v>
      </c>
    </row>
    <row r="613" spans="3:3" x14ac:dyDescent="0.25">
      <c r="C613">
        <f t="shared" si="9"/>
        <v>611</v>
      </c>
    </row>
    <row r="614" spans="3:3" x14ac:dyDescent="0.25">
      <c r="C614">
        <f t="shared" si="9"/>
        <v>612</v>
      </c>
    </row>
    <row r="615" spans="3:3" x14ac:dyDescent="0.25">
      <c r="C615">
        <f t="shared" si="9"/>
        <v>613</v>
      </c>
    </row>
    <row r="616" spans="3:3" x14ac:dyDescent="0.25">
      <c r="C616">
        <f t="shared" si="9"/>
        <v>614</v>
      </c>
    </row>
    <row r="617" spans="3:3" x14ac:dyDescent="0.25">
      <c r="C617">
        <f t="shared" si="9"/>
        <v>615</v>
      </c>
    </row>
    <row r="618" spans="3:3" x14ac:dyDescent="0.25">
      <c r="C618">
        <f t="shared" si="9"/>
        <v>616</v>
      </c>
    </row>
    <row r="619" spans="3:3" x14ac:dyDescent="0.25">
      <c r="C619">
        <f t="shared" ref="C619:C682" si="10">C618+1</f>
        <v>617</v>
      </c>
    </row>
    <row r="620" spans="3:3" x14ac:dyDescent="0.25">
      <c r="C620">
        <f t="shared" si="10"/>
        <v>618</v>
      </c>
    </row>
    <row r="621" spans="3:3" x14ac:dyDescent="0.25">
      <c r="C621">
        <f t="shared" si="10"/>
        <v>619</v>
      </c>
    </row>
    <row r="622" spans="3:3" x14ac:dyDescent="0.25">
      <c r="C622">
        <f t="shared" si="10"/>
        <v>620</v>
      </c>
    </row>
    <row r="623" spans="3:3" x14ac:dyDescent="0.25">
      <c r="C623">
        <f t="shared" si="10"/>
        <v>621</v>
      </c>
    </row>
    <row r="624" spans="3:3" x14ac:dyDescent="0.25">
      <c r="C624">
        <f t="shared" si="10"/>
        <v>622</v>
      </c>
    </row>
    <row r="625" spans="3:3" x14ac:dyDescent="0.25">
      <c r="C625">
        <f t="shared" si="10"/>
        <v>623</v>
      </c>
    </row>
    <row r="626" spans="3:3" x14ac:dyDescent="0.25">
      <c r="C626">
        <f t="shared" si="10"/>
        <v>624</v>
      </c>
    </row>
    <row r="627" spans="3:3" x14ac:dyDescent="0.25">
      <c r="C627">
        <f t="shared" si="10"/>
        <v>625</v>
      </c>
    </row>
    <row r="628" spans="3:3" x14ac:dyDescent="0.25">
      <c r="C628">
        <f t="shared" si="10"/>
        <v>626</v>
      </c>
    </row>
    <row r="629" spans="3:3" x14ac:dyDescent="0.25">
      <c r="C629">
        <f t="shared" si="10"/>
        <v>627</v>
      </c>
    </row>
    <row r="630" spans="3:3" x14ac:dyDescent="0.25">
      <c r="C630">
        <f t="shared" si="10"/>
        <v>628</v>
      </c>
    </row>
    <row r="631" spans="3:3" x14ac:dyDescent="0.25">
      <c r="C631">
        <f t="shared" si="10"/>
        <v>629</v>
      </c>
    </row>
    <row r="632" spans="3:3" x14ac:dyDescent="0.25">
      <c r="C632">
        <f t="shared" si="10"/>
        <v>630</v>
      </c>
    </row>
    <row r="633" spans="3:3" x14ac:dyDescent="0.25">
      <c r="C633">
        <f t="shared" si="10"/>
        <v>631</v>
      </c>
    </row>
    <row r="634" spans="3:3" x14ac:dyDescent="0.25">
      <c r="C634">
        <f t="shared" si="10"/>
        <v>632</v>
      </c>
    </row>
    <row r="635" spans="3:3" x14ac:dyDescent="0.25">
      <c r="C635">
        <f t="shared" si="10"/>
        <v>633</v>
      </c>
    </row>
    <row r="636" spans="3:3" x14ac:dyDescent="0.25">
      <c r="C636">
        <f t="shared" si="10"/>
        <v>634</v>
      </c>
    </row>
    <row r="637" spans="3:3" x14ac:dyDescent="0.25">
      <c r="C637">
        <f t="shared" si="10"/>
        <v>635</v>
      </c>
    </row>
    <row r="638" spans="3:3" x14ac:dyDescent="0.25">
      <c r="C638">
        <f t="shared" si="10"/>
        <v>636</v>
      </c>
    </row>
    <row r="639" spans="3:3" x14ac:dyDescent="0.25">
      <c r="C639">
        <f t="shared" si="10"/>
        <v>637</v>
      </c>
    </row>
    <row r="640" spans="3:3" x14ac:dyDescent="0.25">
      <c r="C640">
        <f t="shared" si="10"/>
        <v>638</v>
      </c>
    </row>
    <row r="641" spans="3:3" x14ac:dyDescent="0.25">
      <c r="C641">
        <f t="shared" si="10"/>
        <v>639</v>
      </c>
    </row>
    <row r="642" spans="3:3" x14ac:dyDescent="0.25">
      <c r="C642">
        <f t="shared" si="10"/>
        <v>640</v>
      </c>
    </row>
    <row r="643" spans="3:3" x14ac:dyDescent="0.25">
      <c r="C643">
        <f t="shared" si="10"/>
        <v>641</v>
      </c>
    </row>
    <row r="644" spans="3:3" x14ac:dyDescent="0.25">
      <c r="C644">
        <f t="shared" si="10"/>
        <v>642</v>
      </c>
    </row>
    <row r="645" spans="3:3" x14ac:dyDescent="0.25">
      <c r="C645">
        <f t="shared" si="10"/>
        <v>643</v>
      </c>
    </row>
    <row r="646" spans="3:3" x14ac:dyDescent="0.25">
      <c r="C646">
        <f t="shared" si="10"/>
        <v>644</v>
      </c>
    </row>
    <row r="647" spans="3:3" x14ac:dyDescent="0.25">
      <c r="C647">
        <f t="shared" si="10"/>
        <v>645</v>
      </c>
    </row>
    <row r="648" spans="3:3" x14ac:dyDescent="0.25">
      <c r="C648">
        <f t="shared" si="10"/>
        <v>646</v>
      </c>
    </row>
    <row r="649" spans="3:3" x14ac:dyDescent="0.25">
      <c r="C649">
        <f t="shared" si="10"/>
        <v>647</v>
      </c>
    </row>
    <row r="650" spans="3:3" x14ac:dyDescent="0.25">
      <c r="C650">
        <f t="shared" si="10"/>
        <v>648</v>
      </c>
    </row>
    <row r="651" spans="3:3" x14ac:dyDescent="0.25">
      <c r="C651">
        <f t="shared" si="10"/>
        <v>649</v>
      </c>
    </row>
    <row r="652" spans="3:3" x14ac:dyDescent="0.25">
      <c r="C652">
        <f t="shared" si="10"/>
        <v>650</v>
      </c>
    </row>
    <row r="653" spans="3:3" x14ac:dyDescent="0.25">
      <c r="C653">
        <f t="shared" si="10"/>
        <v>651</v>
      </c>
    </row>
    <row r="654" spans="3:3" x14ac:dyDescent="0.25">
      <c r="C654">
        <f t="shared" si="10"/>
        <v>652</v>
      </c>
    </row>
    <row r="655" spans="3:3" x14ac:dyDescent="0.25">
      <c r="C655">
        <f t="shared" si="10"/>
        <v>653</v>
      </c>
    </row>
    <row r="656" spans="3:3" x14ac:dyDescent="0.25">
      <c r="C656">
        <f t="shared" si="10"/>
        <v>654</v>
      </c>
    </row>
    <row r="657" spans="3:3" x14ac:dyDescent="0.25">
      <c r="C657">
        <f t="shared" si="10"/>
        <v>655</v>
      </c>
    </row>
    <row r="658" spans="3:3" x14ac:dyDescent="0.25">
      <c r="C658">
        <f t="shared" si="10"/>
        <v>656</v>
      </c>
    </row>
    <row r="659" spans="3:3" x14ac:dyDescent="0.25">
      <c r="C659">
        <f t="shared" si="10"/>
        <v>657</v>
      </c>
    </row>
    <row r="660" spans="3:3" x14ac:dyDescent="0.25">
      <c r="C660">
        <f t="shared" si="10"/>
        <v>658</v>
      </c>
    </row>
    <row r="661" spans="3:3" x14ac:dyDescent="0.25">
      <c r="C661">
        <f t="shared" si="10"/>
        <v>659</v>
      </c>
    </row>
    <row r="662" spans="3:3" x14ac:dyDescent="0.25">
      <c r="C662">
        <f t="shared" si="10"/>
        <v>660</v>
      </c>
    </row>
    <row r="663" spans="3:3" x14ac:dyDescent="0.25">
      <c r="C663">
        <f t="shared" si="10"/>
        <v>661</v>
      </c>
    </row>
    <row r="664" spans="3:3" x14ac:dyDescent="0.25">
      <c r="C664">
        <f t="shared" si="10"/>
        <v>662</v>
      </c>
    </row>
    <row r="665" spans="3:3" x14ac:dyDescent="0.25">
      <c r="C665">
        <f t="shared" si="10"/>
        <v>663</v>
      </c>
    </row>
    <row r="666" spans="3:3" x14ac:dyDescent="0.25">
      <c r="C666">
        <f t="shared" si="10"/>
        <v>664</v>
      </c>
    </row>
    <row r="667" spans="3:3" x14ac:dyDescent="0.25">
      <c r="C667">
        <f t="shared" si="10"/>
        <v>665</v>
      </c>
    </row>
    <row r="668" spans="3:3" x14ac:dyDescent="0.25">
      <c r="C668">
        <f t="shared" si="10"/>
        <v>666</v>
      </c>
    </row>
    <row r="669" spans="3:3" x14ac:dyDescent="0.25">
      <c r="C669">
        <f t="shared" si="10"/>
        <v>667</v>
      </c>
    </row>
    <row r="670" spans="3:3" x14ac:dyDescent="0.25">
      <c r="C670">
        <f t="shared" si="10"/>
        <v>668</v>
      </c>
    </row>
    <row r="671" spans="3:3" x14ac:dyDescent="0.25">
      <c r="C671">
        <f t="shared" si="10"/>
        <v>669</v>
      </c>
    </row>
    <row r="672" spans="3:3" x14ac:dyDescent="0.25">
      <c r="C672">
        <f t="shared" si="10"/>
        <v>670</v>
      </c>
    </row>
    <row r="673" spans="3:3" x14ac:dyDescent="0.25">
      <c r="C673">
        <f t="shared" si="10"/>
        <v>671</v>
      </c>
    </row>
    <row r="674" spans="3:3" x14ac:dyDescent="0.25">
      <c r="C674">
        <f t="shared" si="10"/>
        <v>672</v>
      </c>
    </row>
    <row r="675" spans="3:3" x14ac:dyDescent="0.25">
      <c r="C675">
        <f t="shared" si="10"/>
        <v>673</v>
      </c>
    </row>
    <row r="676" spans="3:3" x14ac:dyDescent="0.25">
      <c r="C676">
        <f t="shared" si="10"/>
        <v>674</v>
      </c>
    </row>
    <row r="677" spans="3:3" x14ac:dyDescent="0.25">
      <c r="C677">
        <f t="shared" si="10"/>
        <v>675</v>
      </c>
    </row>
    <row r="678" spans="3:3" x14ac:dyDescent="0.25">
      <c r="C678">
        <f t="shared" si="10"/>
        <v>676</v>
      </c>
    </row>
    <row r="679" spans="3:3" x14ac:dyDescent="0.25">
      <c r="C679">
        <f t="shared" si="10"/>
        <v>677</v>
      </c>
    </row>
    <row r="680" spans="3:3" x14ac:dyDescent="0.25">
      <c r="C680">
        <f t="shared" si="10"/>
        <v>678</v>
      </c>
    </row>
    <row r="681" spans="3:3" x14ac:dyDescent="0.25">
      <c r="C681">
        <f t="shared" si="10"/>
        <v>679</v>
      </c>
    </row>
    <row r="682" spans="3:3" x14ac:dyDescent="0.25">
      <c r="C682">
        <f t="shared" si="10"/>
        <v>680</v>
      </c>
    </row>
    <row r="683" spans="3:3" x14ac:dyDescent="0.25">
      <c r="C683">
        <f t="shared" ref="C683:C722" si="11">C682+1</f>
        <v>681</v>
      </c>
    </row>
    <row r="684" spans="3:3" x14ac:dyDescent="0.25">
      <c r="C684">
        <f t="shared" si="11"/>
        <v>682</v>
      </c>
    </row>
    <row r="685" spans="3:3" x14ac:dyDescent="0.25">
      <c r="C685">
        <f t="shared" si="11"/>
        <v>683</v>
      </c>
    </row>
    <row r="686" spans="3:3" x14ac:dyDescent="0.25">
      <c r="C686">
        <f t="shared" si="11"/>
        <v>684</v>
      </c>
    </row>
    <row r="687" spans="3:3" x14ac:dyDescent="0.25">
      <c r="C687">
        <f t="shared" si="11"/>
        <v>685</v>
      </c>
    </row>
    <row r="688" spans="3:3" x14ac:dyDescent="0.25">
      <c r="C688">
        <f t="shared" si="11"/>
        <v>686</v>
      </c>
    </row>
    <row r="689" spans="3:3" x14ac:dyDescent="0.25">
      <c r="C689">
        <f t="shared" si="11"/>
        <v>687</v>
      </c>
    </row>
    <row r="690" spans="3:3" x14ac:dyDescent="0.25">
      <c r="C690">
        <f t="shared" si="11"/>
        <v>688</v>
      </c>
    </row>
    <row r="691" spans="3:3" x14ac:dyDescent="0.25">
      <c r="C691">
        <f t="shared" si="11"/>
        <v>689</v>
      </c>
    </row>
    <row r="692" spans="3:3" x14ac:dyDescent="0.25">
      <c r="C692">
        <f t="shared" si="11"/>
        <v>690</v>
      </c>
    </row>
    <row r="693" spans="3:3" x14ac:dyDescent="0.25">
      <c r="C693">
        <f t="shared" si="11"/>
        <v>691</v>
      </c>
    </row>
    <row r="694" spans="3:3" x14ac:dyDescent="0.25">
      <c r="C694">
        <f t="shared" si="11"/>
        <v>692</v>
      </c>
    </row>
    <row r="695" spans="3:3" x14ac:dyDescent="0.25">
      <c r="C695">
        <f t="shared" si="11"/>
        <v>693</v>
      </c>
    </row>
    <row r="696" spans="3:3" x14ac:dyDescent="0.25">
      <c r="C696">
        <f t="shared" si="11"/>
        <v>694</v>
      </c>
    </row>
    <row r="697" spans="3:3" x14ac:dyDescent="0.25">
      <c r="C697">
        <f t="shared" si="11"/>
        <v>695</v>
      </c>
    </row>
    <row r="698" spans="3:3" x14ac:dyDescent="0.25">
      <c r="C698">
        <f t="shared" si="11"/>
        <v>696</v>
      </c>
    </row>
    <row r="699" spans="3:3" x14ac:dyDescent="0.25">
      <c r="C699">
        <f t="shared" si="11"/>
        <v>697</v>
      </c>
    </row>
    <row r="700" spans="3:3" x14ac:dyDescent="0.25">
      <c r="C700">
        <f t="shared" si="11"/>
        <v>698</v>
      </c>
    </row>
    <row r="701" spans="3:3" x14ac:dyDescent="0.25">
      <c r="C701">
        <f t="shared" si="11"/>
        <v>699</v>
      </c>
    </row>
    <row r="702" spans="3:3" x14ac:dyDescent="0.25">
      <c r="C702">
        <f t="shared" si="11"/>
        <v>700</v>
      </c>
    </row>
    <row r="703" spans="3:3" x14ac:dyDescent="0.25">
      <c r="C703">
        <f t="shared" si="11"/>
        <v>701</v>
      </c>
    </row>
    <row r="704" spans="3:3" x14ac:dyDescent="0.25">
      <c r="C704">
        <f t="shared" si="11"/>
        <v>702</v>
      </c>
    </row>
    <row r="705" spans="3:3" x14ac:dyDescent="0.25">
      <c r="C705">
        <f t="shared" si="11"/>
        <v>703</v>
      </c>
    </row>
    <row r="706" spans="3:3" x14ac:dyDescent="0.25">
      <c r="C706">
        <f t="shared" si="11"/>
        <v>704</v>
      </c>
    </row>
    <row r="707" spans="3:3" x14ac:dyDescent="0.25">
      <c r="C707">
        <f t="shared" si="11"/>
        <v>705</v>
      </c>
    </row>
    <row r="708" spans="3:3" x14ac:dyDescent="0.25">
      <c r="C708">
        <f t="shared" si="11"/>
        <v>706</v>
      </c>
    </row>
    <row r="709" spans="3:3" x14ac:dyDescent="0.25">
      <c r="C709">
        <f t="shared" si="11"/>
        <v>707</v>
      </c>
    </row>
    <row r="710" spans="3:3" x14ac:dyDescent="0.25">
      <c r="C710">
        <f t="shared" si="11"/>
        <v>708</v>
      </c>
    </row>
    <row r="711" spans="3:3" x14ac:dyDescent="0.25">
      <c r="C711">
        <f t="shared" si="11"/>
        <v>709</v>
      </c>
    </row>
    <row r="712" spans="3:3" x14ac:dyDescent="0.25">
      <c r="C712">
        <f t="shared" si="11"/>
        <v>710</v>
      </c>
    </row>
    <row r="713" spans="3:3" x14ac:dyDescent="0.25">
      <c r="C713">
        <f t="shared" si="11"/>
        <v>711</v>
      </c>
    </row>
    <row r="714" spans="3:3" x14ac:dyDescent="0.25">
      <c r="C714">
        <f t="shared" si="11"/>
        <v>712</v>
      </c>
    </row>
    <row r="715" spans="3:3" x14ac:dyDescent="0.25">
      <c r="C715">
        <f t="shared" si="11"/>
        <v>713</v>
      </c>
    </row>
    <row r="716" spans="3:3" x14ac:dyDescent="0.25">
      <c r="C716">
        <f t="shared" si="11"/>
        <v>714</v>
      </c>
    </row>
    <row r="717" spans="3:3" x14ac:dyDescent="0.25">
      <c r="C717">
        <f t="shared" si="11"/>
        <v>715</v>
      </c>
    </row>
    <row r="718" spans="3:3" x14ac:dyDescent="0.25">
      <c r="C718">
        <f t="shared" si="11"/>
        <v>716</v>
      </c>
    </row>
    <row r="719" spans="3:3" x14ac:dyDescent="0.25">
      <c r="C719">
        <f t="shared" si="11"/>
        <v>717</v>
      </c>
    </row>
    <row r="720" spans="3:3" x14ac:dyDescent="0.25">
      <c r="C720">
        <f t="shared" si="11"/>
        <v>718</v>
      </c>
    </row>
    <row r="721" spans="3:3" x14ac:dyDescent="0.25">
      <c r="C721">
        <f t="shared" si="11"/>
        <v>719</v>
      </c>
    </row>
    <row r="722" spans="3:3" x14ac:dyDescent="0.25">
      <c r="C722">
        <f t="shared" si="11"/>
        <v>720</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836BC-E6CD-4970-9031-7E50D3D5846C}">
  <dimension ref="A1:J361"/>
  <sheetViews>
    <sheetView workbookViewId="0">
      <selection activeCell="L30" sqref="L30"/>
    </sheetView>
  </sheetViews>
  <sheetFormatPr defaultRowHeight="15" x14ac:dyDescent="0.25"/>
  <cols>
    <col min="1" max="1" width="13.42578125" customWidth="1"/>
    <col min="2" max="3" width="11.7109375" customWidth="1"/>
    <col min="5" max="5" width="15" customWidth="1"/>
    <col min="6" max="6" width="24.7109375" customWidth="1"/>
    <col min="7" max="7" width="18.5703125" customWidth="1"/>
    <col min="8" max="8" width="21.7109375" customWidth="1"/>
    <col min="9" max="9" width="15.5703125" customWidth="1"/>
  </cols>
  <sheetData>
    <row r="1" spans="1:10" x14ac:dyDescent="0.25">
      <c r="A1" t="s">
        <v>93</v>
      </c>
      <c r="B1" t="s">
        <v>103</v>
      </c>
      <c r="C1" t="s">
        <v>102</v>
      </c>
      <c r="E1" t="s">
        <v>97</v>
      </c>
      <c r="F1" t="s">
        <v>104</v>
      </c>
      <c r="G1" t="s">
        <v>98</v>
      </c>
      <c r="H1" t="s">
        <v>99</v>
      </c>
      <c r="I1" t="s">
        <v>100</v>
      </c>
      <c r="J1" t="s">
        <v>101</v>
      </c>
    </row>
    <row r="2" spans="1:10" x14ac:dyDescent="0.25">
      <c r="A2">
        <f>1</f>
        <v>1</v>
      </c>
      <c r="B2">
        <v>0</v>
      </c>
      <c r="C2">
        <v>0</v>
      </c>
      <c r="E2">
        <f>(B4-B2)/2</f>
        <v>0</v>
      </c>
      <c r="F2">
        <f>(C4-C2)/2</f>
        <v>0</v>
      </c>
    </row>
    <row r="3" spans="1:10" x14ac:dyDescent="0.25">
      <c r="A3">
        <f>A2+1</f>
        <v>2</v>
      </c>
      <c r="B3">
        <v>0</v>
      </c>
      <c r="C3">
        <v>0</v>
      </c>
      <c r="E3">
        <f>(B5-B3)/2</f>
        <v>0</v>
      </c>
      <c r="F3">
        <f t="shared" ref="F3:F66" si="0">(C5-C3)/2</f>
        <v>0</v>
      </c>
      <c r="G3">
        <f t="shared" ref="G3:G65" si="1" xml:space="preserve"> (E4 - E2) / 2</f>
        <v>0</v>
      </c>
      <c r="H3">
        <f t="shared" ref="H3:H8" si="2" xml:space="preserve"> (F4 - F2) / 2</f>
        <v>0</v>
      </c>
    </row>
    <row r="4" spans="1:10" x14ac:dyDescent="0.25">
      <c r="A4">
        <f t="shared" ref="A4:A67" si="3">A3+1</f>
        <v>3</v>
      </c>
      <c r="B4">
        <v>0</v>
      </c>
      <c r="C4">
        <v>0</v>
      </c>
      <c r="E4">
        <f>(B6-B4)/2</f>
        <v>0</v>
      </c>
      <c r="F4">
        <f t="shared" si="0"/>
        <v>0</v>
      </c>
      <c r="G4">
        <f t="shared" si="1"/>
        <v>0</v>
      </c>
      <c r="H4">
        <f t="shared" si="2"/>
        <v>2.5000000000000001E-3</v>
      </c>
      <c r="I4">
        <f>(G4 - G2) / 2</f>
        <v>0</v>
      </c>
      <c r="J4">
        <f>(H4 - H2) / 2</f>
        <v>1.25E-3</v>
      </c>
    </row>
    <row r="5" spans="1:10" x14ac:dyDescent="0.25">
      <c r="A5">
        <f t="shared" si="3"/>
        <v>4</v>
      </c>
      <c r="B5">
        <v>0</v>
      </c>
      <c r="C5">
        <v>0</v>
      </c>
      <c r="E5">
        <f t="shared" ref="E5:E66" si="4">(B7-B5)/2</f>
        <v>0</v>
      </c>
      <c r="F5">
        <f t="shared" si="0"/>
        <v>5.0000000000000001E-3</v>
      </c>
      <c r="G5">
        <f xml:space="preserve"> (E6 - E4) / 2</f>
        <v>2.5000000000000001E-3</v>
      </c>
      <c r="H5">
        <f t="shared" si="2"/>
        <v>2.5000000000000001E-3</v>
      </c>
      <c r="I5">
        <f t="shared" ref="I5:I68" si="5">(G5 - G3) / 2</f>
        <v>1.25E-3</v>
      </c>
      <c r="J5">
        <f t="shared" ref="J5:J68" si="6">(H5 - H3) / 2</f>
        <v>1.25E-3</v>
      </c>
    </row>
    <row r="6" spans="1:10" x14ac:dyDescent="0.25">
      <c r="A6">
        <f t="shared" si="3"/>
        <v>5</v>
      </c>
      <c r="B6">
        <v>0</v>
      </c>
      <c r="C6">
        <v>0</v>
      </c>
      <c r="E6">
        <f>(B8-B6)/2</f>
        <v>5.0000000000000001E-3</v>
      </c>
      <c r="F6">
        <f>(C8-C6)/2</f>
        <v>5.0000000000000001E-3</v>
      </c>
      <c r="G6">
        <f t="shared" si="1"/>
        <v>2.5000000000000001E-3</v>
      </c>
      <c r="H6">
        <f t="shared" si="2"/>
        <v>-2.5000000000000001E-3</v>
      </c>
      <c r="I6">
        <f t="shared" si="5"/>
        <v>1.25E-3</v>
      </c>
      <c r="J6">
        <f t="shared" si="6"/>
        <v>-2.5000000000000001E-3</v>
      </c>
    </row>
    <row r="7" spans="1:10" x14ac:dyDescent="0.25">
      <c r="A7">
        <f t="shared" si="3"/>
        <v>6</v>
      </c>
      <c r="B7">
        <v>0</v>
      </c>
      <c r="C7">
        <v>0.01</v>
      </c>
      <c r="E7">
        <f t="shared" si="4"/>
        <v>5.0000000000000001E-3</v>
      </c>
      <c r="F7">
        <f t="shared" si="0"/>
        <v>0</v>
      </c>
      <c r="G7">
        <f t="shared" si="1"/>
        <v>-2.5000000000000001E-3</v>
      </c>
      <c r="H7">
        <f t="shared" si="2"/>
        <v>-2.5000000000000001E-3</v>
      </c>
      <c r="I7">
        <f t="shared" si="5"/>
        <v>-2.5000000000000001E-3</v>
      </c>
      <c r="J7">
        <f t="shared" si="6"/>
        <v>-2.5000000000000001E-3</v>
      </c>
    </row>
    <row r="8" spans="1:10" x14ac:dyDescent="0.25">
      <c r="A8">
        <f t="shared" si="3"/>
        <v>7</v>
      </c>
      <c r="B8">
        <v>0.01</v>
      </c>
      <c r="C8">
        <v>0.01</v>
      </c>
      <c r="E8">
        <f t="shared" si="4"/>
        <v>0</v>
      </c>
      <c r="F8">
        <f t="shared" si="0"/>
        <v>0</v>
      </c>
      <c r="G8">
        <f xml:space="preserve"> (E9 - E7) / 2</f>
        <v>-2.5000000000000001E-3</v>
      </c>
      <c r="H8">
        <f t="shared" si="2"/>
        <v>0</v>
      </c>
      <c r="I8">
        <f t="shared" si="5"/>
        <v>-2.5000000000000001E-3</v>
      </c>
      <c r="J8">
        <f t="shared" si="6"/>
        <v>1.25E-3</v>
      </c>
    </row>
    <row r="9" spans="1:10" x14ac:dyDescent="0.25">
      <c r="A9">
        <f t="shared" si="3"/>
        <v>8</v>
      </c>
      <c r="B9">
        <v>0.01</v>
      </c>
      <c r="C9">
        <v>0.01</v>
      </c>
      <c r="E9">
        <f t="shared" si="4"/>
        <v>0</v>
      </c>
      <c r="F9">
        <f t="shared" si="0"/>
        <v>0</v>
      </c>
      <c r="G9">
        <f t="shared" si="1"/>
        <v>0</v>
      </c>
      <c r="H9">
        <f t="shared" ref="H9:H72" si="7" xml:space="preserve"> (F10 - F8) / 2</f>
        <v>0</v>
      </c>
      <c r="I9">
        <f t="shared" si="5"/>
        <v>1.25E-3</v>
      </c>
      <c r="J9">
        <f t="shared" si="6"/>
        <v>1.25E-3</v>
      </c>
    </row>
    <row r="10" spans="1:10" x14ac:dyDescent="0.25">
      <c r="A10">
        <f t="shared" si="3"/>
        <v>9</v>
      </c>
      <c r="B10">
        <v>0.01</v>
      </c>
      <c r="C10">
        <v>0.01</v>
      </c>
      <c r="E10">
        <f t="shared" si="4"/>
        <v>0</v>
      </c>
      <c r="F10">
        <f t="shared" si="0"/>
        <v>0</v>
      </c>
      <c r="G10">
        <f t="shared" si="1"/>
        <v>0</v>
      </c>
      <c r="H10">
        <f t="shared" si="7"/>
        <v>2.5000000000000001E-3</v>
      </c>
      <c r="I10">
        <f t="shared" si="5"/>
        <v>1.25E-3</v>
      </c>
      <c r="J10">
        <f t="shared" si="6"/>
        <v>1.25E-3</v>
      </c>
    </row>
    <row r="11" spans="1:10" x14ac:dyDescent="0.25">
      <c r="A11">
        <f t="shared" si="3"/>
        <v>10</v>
      </c>
      <c r="B11">
        <v>0.01</v>
      </c>
      <c r="C11">
        <v>0.01</v>
      </c>
      <c r="E11">
        <f t="shared" si="4"/>
        <v>0</v>
      </c>
      <c r="F11">
        <f t="shared" si="0"/>
        <v>5.0000000000000001E-3</v>
      </c>
      <c r="G11">
        <f t="shared" si="1"/>
        <v>0</v>
      </c>
      <c r="H11">
        <f t="shared" si="7"/>
        <v>2.5000000000000001E-3</v>
      </c>
      <c r="I11">
        <f t="shared" si="5"/>
        <v>0</v>
      </c>
      <c r="J11">
        <f t="shared" si="6"/>
        <v>1.25E-3</v>
      </c>
    </row>
    <row r="12" spans="1:10" x14ac:dyDescent="0.25">
      <c r="A12">
        <f t="shared" si="3"/>
        <v>11</v>
      </c>
      <c r="B12">
        <v>0.01</v>
      </c>
      <c r="C12">
        <v>0.01</v>
      </c>
      <c r="E12">
        <f t="shared" si="4"/>
        <v>0</v>
      </c>
      <c r="F12">
        <f t="shared" si="0"/>
        <v>5.0000000000000001E-3</v>
      </c>
      <c r="G12">
        <f t="shared" si="1"/>
        <v>0</v>
      </c>
      <c r="H12">
        <f t="shared" si="7"/>
        <v>-2.5000000000000001E-3</v>
      </c>
      <c r="I12">
        <f t="shared" si="5"/>
        <v>0</v>
      </c>
      <c r="J12">
        <f t="shared" si="6"/>
        <v>-2.5000000000000001E-3</v>
      </c>
    </row>
    <row r="13" spans="1:10" x14ac:dyDescent="0.25">
      <c r="A13">
        <f t="shared" si="3"/>
        <v>12</v>
      </c>
      <c r="B13">
        <v>0.01</v>
      </c>
      <c r="C13">
        <v>0.02</v>
      </c>
      <c r="E13">
        <f t="shared" si="4"/>
        <v>0</v>
      </c>
      <c r="F13">
        <f t="shared" si="0"/>
        <v>0</v>
      </c>
      <c r="G13">
        <f t="shared" si="1"/>
        <v>0</v>
      </c>
      <c r="H13">
        <f t="shared" si="7"/>
        <v>-2.5000000000000001E-3</v>
      </c>
      <c r="I13">
        <f t="shared" si="5"/>
        <v>0</v>
      </c>
      <c r="J13">
        <f t="shared" si="6"/>
        <v>-2.5000000000000001E-3</v>
      </c>
    </row>
    <row r="14" spans="1:10" x14ac:dyDescent="0.25">
      <c r="A14">
        <f t="shared" si="3"/>
        <v>13</v>
      </c>
      <c r="B14">
        <v>0.01</v>
      </c>
      <c r="C14">
        <v>0.02</v>
      </c>
      <c r="E14">
        <f t="shared" si="4"/>
        <v>0</v>
      </c>
      <c r="F14">
        <f t="shared" si="0"/>
        <v>0</v>
      </c>
      <c r="G14">
        <f t="shared" si="1"/>
        <v>0</v>
      </c>
      <c r="H14">
        <f t="shared" si="7"/>
        <v>0</v>
      </c>
      <c r="I14">
        <f t="shared" si="5"/>
        <v>0</v>
      </c>
      <c r="J14">
        <f t="shared" si="6"/>
        <v>1.25E-3</v>
      </c>
    </row>
    <row r="15" spans="1:10" x14ac:dyDescent="0.25">
      <c r="A15">
        <f t="shared" si="3"/>
        <v>14</v>
      </c>
      <c r="B15">
        <v>0.01</v>
      </c>
      <c r="C15">
        <v>0.02</v>
      </c>
      <c r="E15">
        <f t="shared" si="4"/>
        <v>0</v>
      </c>
      <c r="F15">
        <f t="shared" si="0"/>
        <v>0</v>
      </c>
      <c r="G15">
        <f t="shared" si="1"/>
        <v>-2.5000000000000001E-3</v>
      </c>
      <c r="H15">
        <f t="shared" si="7"/>
        <v>0</v>
      </c>
      <c r="I15">
        <f t="shared" si="5"/>
        <v>-1.25E-3</v>
      </c>
      <c r="J15">
        <f t="shared" si="6"/>
        <v>1.25E-3</v>
      </c>
    </row>
    <row r="16" spans="1:10" x14ac:dyDescent="0.25">
      <c r="A16">
        <f t="shared" si="3"/>
        <v>15</v>
      </c>
      <c r="B16">
        <v>0.01</v>
      </c>
      <c r="C16">
        <v>0.02</v>
      </c>
      <c r="E16">
        <f t="shared" si="4"/>
        <v>-5.0000000000000001E-3</v>
      </c>
      <c r="F16">
        <f t="shared" si="0"/>
        <v>0</v>
      </c>
      <c r="G16">
        <f t="shared" si="1"/>
        <v>-2.5000000000000001E-3</v>
      </c>
      <c r="H16">
        <f t="shared" si="7"/>
        <v>2.4999999999999996E-3</v>
      </c>
      <c r="I16">
        <f t="shared" si="5"/>
        <v>-1.25E-3</v>
      </c>
      <c r="J16">
        <f t="shared" si="6"/>
        <v>1.2499999999999998E-3</v>
      </c>
    </row>
    <row r="17" spans="1:10" x14ac:dyDescent="0.25">
      <c r="A17">
        <f t="shared" si="3"/>
        <v>16</v>
      </c>
      <c r="B17">
        <v>0.01</v>
      </c>
      <c r="C17">
        <v>0.02</v>
      </c>
      <c r="E17">
        <f t="shared" si="4"/>
        <v>-5.0000000000000001E-3</v>
      </c>
      <c r="F17">
        <f t="shared" si="0"/>
        <v>4.9999999999999992E-3</v>
      </c>
      <c r="G17">
        <f t="shared" si="1"/>
        <v>2.5000000000000001E-3</v>
      </c>
      <c r="H17">
        <f t="shared" si="7"/>
        <v>2.4999999999999996E-3</v>
      </c>
      <c r="I17">
        <f t="shared" si="5"/>
        <v>2.5000000000000001E-3</v>
      </c>
      <c r="J17">
        <f t="shared" si="6"/>
        <v>1.2499999999999998E-3</v>
      </c>
    </row>
    <row r="18" spans="1:10" x14ac:dyDescent="0.25">
      <c r="A18">
        <f t="shared" si="3"/>
        <v>17</v>
      </c>
      <c r="B18">
        <v>0</v>
      </c>
      <c r="C18">
        <v>0.02</v>
      </c>
      <c r="E18">
        <f t="shared" si="4"/>
        <v>0</v>
      </c>
      <c r="F18">
        <f t="shared" si="0"/>
        <v>4.9999999999999992E-3</v>
      </c>
      <c r="G18">
        <f t="shared" si="1"/>
        <v>2.5000000000000001E-3</v>
      </c>
      <c r="H18">
        <f t="shared" si="7"/>
        <v>-2.4999999999999996E-3</v>
      </c>
      <c r="I18">
        <f t="shared" si="5"/>
        <v>2.5000000000000001E-3</v>
      </c>
      <c r="J18">
        <f t="shared" si="6"/>
        <v>-2.4999999999999996E-3</v>
      </c>
    </row>
    <row r="19" spans="1:10" x14ac:dyDescent="0.25">
      <c r="A19">
        <f t="shared" si="3"/>
        <v>18</v>
      </c>
      <c r="B19">
        <v>0</v>
      </c>
      <c r="C19">
        <v>0.03</v>
      </c>
      <c r="E19">
        <f t="shared" si="4"/>
        <v>0</v>
      </c>
      <c r="F19">
        <f t="shared" si="0"/>
        <v>0</v>
      </c>
      <c r="G19">
        <f t="shared" si="1"/>
        <v>0</v>
      </c>
      <c r="H19">
        <f t="shared" si="7"/>
        <v>-2.4999999999999996E-3</v>
      </c>
      <c r="I19">
        <f t="shared" si="5"/>
        <v>-1.25E-3</v>
      </c>
      <c r="J19">
        <f t="shared" si="6"/>
        <v>-2.4999999999999996E-3</v>
      </c>
    </row>
    <row r="20" spans="1:10" x14ac:dyDescent="0.25">
      <c r="A20">
        <f t="shared" si="3"/>
        <v>19</v>
      </c>
      <c r="B20">
        <v>0</v>
      </c>
      <c r="C20">
        <v>0.03</v>
      </c>
      <c r="E20">
        <f t="shared" si="4"/>
        <v>0</v>
      </c>
      <c r="F20">
        <f t="shared" si="0"/>
        <v>0</v>
      </c>
      <c r="G20">
        <f t="shared" si="1"/>
        <v>0</v>
      </c>
      <c r="H20">
        <f t="shared" si="7"/>
        <v>0</v>
      </c>
      <c r="I20">
        <f t="shared" si="5"/>
        <v>-1.25E-3</v>
      </c>
      <c r="J20">
        <f t="shared" si="6"/>
        <v>1.2499999999999998E-3</v>
      </c>
    </row>
    <row r="21" spans="1:10" x14ac:dyDescent="0.25">
      <c r="A21">
        <f t="shared" si="3"/>
        <v>20</v>
      </c>
      <c r="B21">
        <v>0</v>
      </c>
      <c r="C21">
        <v>0.03</v>
      </c>
      <c r="E21">
        <f t="shared" si="4"/>
        <v>0</v>
      </c>
      <c r="F21">
        <f t="shared" si="0"/>
        <v>0</v>
      </c>
      <c r="G21">
        <f t="shared" si="1"/>
        <v>0</v>
      </c>
      <c r="H21">
        <f t="shared" si="7"/>
        <v>0</v>
      </c>
      <c r="I21">
        <f t="shared" si="5"/>
        <v>0</v>
      </c>
      <c r="J21">
        <f t="shared" si="6"/>
        <v>1.2499999999999998E-3</v>
      </c>
    </row>
    <row r="22" spans="1:10" x14ac:dyDescent="0.25">
      <c r="A22">
        <f t="shared" si="3"/>
        <v>21</v>
      </c>
      <c r="B22">
        <v>0</v>
      </c>
      <c r="C22">
        <v>0.03</v>
      </c>
      <c r="E22">
        <f t="shared" si="4"/>
        <v>0</v>
      </c>
      <c r="F22">
        <f t="shared" si="0"/>
        <v>0</v>
      </c>
      <c r="G22">
        <f t="shared" si="1"/>
        <v>0</v>
      </c>
      <c r="H22">
        <f t="shared" si="7"/>
        <v>2.5000000000000005E-3</v>
      </c>
      <c r="I22">
        <f t="shared" si="5"/>
        <v>0</v>
      </c>
      <c r="J22">
        <f t="shared" si="6"/>
        <v>1.2500000000000002E-3</v>
      </c>
    </row>
    <row r="23" spans="1:10" x14ac:dyDescent="0.25">
      <c r="A23">
        <f t="shared" si="3"/>
        <v>22</v>
      </c>
      <c r="B23">
        <v>0</v>
      </c>
      <c r="C23">
        <v>0.03</v>
      </c>
      <c r="E23">
        <f t="shared" si="4"/>
        <v>0</v>
      </c>
      <c r="F23">
        <f t="shared" si="0"/>
        <v>5.000000000000001E-3</v>
      </c>
      <c r="G23">
        <f t="shared" si="1"/>
        <v>0</v>
      </c>
      <c r="H23">
        <f t="shared" si="7"/>
        <v>2.5000000000000005E-3</v>
      </c>
      <c r="I23">
        <f t="shared" si="5"/>
        <v>0</v>
      </c>
      <c r="J23">
        <f t="shared" si="6"/>
        <v>1.2500000000000002E-3</v>
      </c>
    </row>
    <row r="24" spans="1:10" x14ac:dyDescent="0.25">
      <c r="A24">
        <f t="shared" si="3"/>
        <v>23</v>
      </c>
      <c r="B24">
        <v>0</v>
      </c>
      <c r="C24">
        <v>0.03</v>
      </c>
      <c r="E24">
        <f t="shared" si="4"/>
        <v>0</v>
      </c>
      <c r="F24">
        <f t="shared" si="0"/>
        <v>5.000000000000001E-3</v>
      </c>
      <c r="G24">
        <f t="shared" si="1"/>
        <v>0</v>
      </c>
      <c r="H24">
        <f t="shared" si="7"/>
        <v>-2.5000000000000005E-3</v>
      </c>
      <c r="I24">
        <f t="shared" si="5"/>
        <v>0</v>
      </c>
      <c r="J24">
        <f t="shared" si="6"/>
        <v>-2.5000000000000005E-3</v>
      </c>
    </row>
    <row r="25" spans="1:10" x14ac:dyDescent="0.25">
      <c r="A25">
        <f t="shared" si="3"/>
        <v>24</v>
      </c>
      <c r="B25">
        <v>0</v>
      </c>
      <c r="C25">
        <v>0.04</v>
      </c>
      <c r="E25">
        <f t="shared" si="4"/>
        <v>0</v>
      </c>
      <c r="F25">
        <f t="shared" si="0"/>
        <v>0</v>
      </c>
      <c r="G25">
        <f t="shared" si="1"/>
        <v>0</v>
      </c>
      <c r="H25">
        <f t="shared" si="7"/>
        <v>-2.5000000000000005E-3</v>
      </c>
      <c r="I25">
        <f t="shared" si="5"/>
        <v>0</v>
      </c>
      <c r="J25">
        <f t="shared" si="6"/>
        <v>-2.5000000000000005E-3</v>
      </c>
    </row>
    <row r="26" spans="1:10" x14ac:dyDescent="0.25">
      <c r="A26">
        <f t="shared" si="3"/>
        <v>25</v>
      </c>
      <c r="B26">
        <v>0</v>
      </c>
      <c r="C26">
        <v>0.04</v>
      </c>
      <c r="E26">
        <f t="shared" si="4"/>
        <v>0</v>
      </c>
      <c r="F26">
        <f t="shared" si="0"/>
        <v>0</v>
      </c>
      <c r="G26">
        <f t="shared" si="1"/>
        <v>0</v>
      </c>
      <c r="H26">
        <f t="shared" si="7"/>
        <v>0</v>
      </c>
      <c r="I26">
        <f t="shared" si="5"/>
        <v>0</v>
      </c>
      <c r="J26">
        <f t="shared" si="6"/>
        <v>1.2500000000000002E-3</v>
      </c>
    </row>
    <row r="27" spans="1:10" x14ac:dyDescent="0.25">
      <c r="A27">
        <f t="shared" si="3"/>
        <v>26</v>
      </c>
      <c r="B27">
        <v>0</v>
      </c>
      <c r="C27">
        <v>0.04</v>
      </c>
      <c r="E27">
        <f t="shared" si="4"/>
        <v>0</v>
      </c>
      <c r="F27">
        <f t="shared" si="0"/>
        <v>0</v>
      </c>
      <c r="G27">
        <f t="shared" si="1"/>
        <v>0</v>
      </c>
      <c r="H27">
        <f t="shared" si="7"/>
        <v>0</v>
      </c>
      <c r="I27">
        <f t="shared" si="5"/>
        <v>0</v>
      </c>
      <c r="J27">
        <f t="shared" si="6"/>
        <v>1.2500000000000002E-3</v>
      </c>
    </row>
    <row r="28" spans="1:10" x14ac:dyDescent="0.25">
      <c r="A28">
        <f t="shared" si="3"/>
        <v>27</v>
      </c>
      <c r="B28">
        <v>0</v>
      </c>
      <c r="C28">
        <v>0.04</v>
      </c>
      <c r="E28">
        <f t="shared" si="4"/>
        <v>0</v>
      </c>
      <c r="F28">
        <f t="shared" si="0"/>
        <v>0</v>
      </c>
      <c r="G28">
        <f t="shared" si="1"/>
        <v>0</v>
      </c>
      <c r="H28">
        <f t="shared" si="7"/>
        <v>2.5000000000000005E-3</v>
      </c>
      <c r="I28">
        <f t="shared" si="5"/>
        <v>0</v>
      </c>
      <c r="J28">
        <f t="shared" si="6"/>
        <v>1.2500000000000002E-3</v>
      </c>
    </row>
    <row r="29" spans="1:10" x14ac:dyDescent="0.25">
      <c r="A29">
        <f t="shared" si="3"/>
        <v>28</v>
      </c>
      <c r="B29">
        <v>0</v>
      </c>
      <c r="C29">
        <v>0.04</v>
      </c>
      <c r="E29">
        <f t="shared" si="4"/>
        <v>0</v>
      </c>
      <c r="F29">
        <f t="shared" si="0"/>
        <v>5.000000000000001E-3</v>
      </c>
      <c r="G29">
        <f t="shared" si="1"/>
        <v>0</v>
      </c>
      <c r="H29">
        <f t="shared" si="7"/>
        <v>2.5000000000000005E-3</v>
      </c>
      <c r="I29">
        <f t="shared" si="5"/>
        <v>0</v>
      </c>
      <c r="J29">
        <f t="shared" si="6"/>
        <v>1.2500000000000002E-3</v>
      </c>
    </row>
    <row r="30" spans="1:10" x14ac:dyDescent="0.25">
      <c r="A30">
        <f t="shared" si="3"/>
        <v>29</v>
      </c>
      <c r="B30">
        <v>0</v>
      </c>
      <c r="C30">
        <v>0.04</v>
      </c>
      <c r="E30">
        <f t="shared" si="4"/>
        <v>0</v>
      </c>
      <c r="F30">
        <f t="shared" si="0"/>
        <v>5.000000000000001E-3</v>
      </c>
      <c r="G30">
        <f t="shared" si="1"/>
        <v>0</v>
      </c>
      <c r="H30">
        <f t="shared" si="7"/>
        <v>-2.5000000000000005E-3</v>
      </c>
      <c r="I30">
        <f t="shared" si="5"/>
        <v>0</v>
      </c>
      <c r="J30">
        <f t="shared" si="6"/>
        <v>-2.5000000000000005E-3</v>
      </c>
    </row>
    <row r="31" spans="1:10" x14ac:dyDescent="0.25">
      <c r="A31">
        <f t="shared" si="3"/>
        <v>30</v>
      </c>
      <c r="B31">
        <v>0</v>
      </c>
      <c r="C31">
        <v>0.05</v>
      </c>
      <c r="E31">
        <f t="shared" si="4"/>
        <v>0</v>
      </c>
      <c r="F31">
        <f t="shared" si="0"/>
        <v>0</v>
      </c>
      <c r="G31">
        <f t="shared" si="1"/>
        <v>0</v>
      </c>
      <c r="H31">
        <f t="shared" si="7"/>
        <v>-2.5000000000000005E-3</v>
      </c>
      <c r="I31">
        <f t="shared" si="5"/>
        <v>0</v>
      </c>
      <c r="J31">
        <f t="shared" si="6"/>
        <v>-2.5000000000000005E-3</v>
      </c>
    </row>
    <row r="32" spans="1:10" x14ac:dyDescent="0.25">
      <c r="A32">
        <f t="shared" si="3"/>
        <v>31</v>
      </c>
      <c r="B32">
        <v>0</v>
      </c>
      <c r="C32">
        <v>0.05</v>
      </c>
      <c r="E32">
        <f t="shared" si="4"/>
        <v>0</v>
      </c>
      <c r="F32">
        <f t="shared" si="0"/>
        <v>0</v>
      </c>
      <c r="G32">
        <f t="shared" si="1"/>
        <v>0</v>
      </c>
      <c r="H32">
        <f t="shared" si="7"/>
        <v>0</v>
      </c>
      <c r="I32">
        <f t="shared" si="5"/>
        <v>0</v>
      </c>
      <c r="J32">
        <f t="shared" si="6"/>
        <v>1.2500000000000002E-3</v>
      </c>
    </row>
    <row r="33" spans="1:10" x14ac:dyDescent="0.25">
      <c r="A33">
        <f t="shared" si="3"/>
        <v>32</v>
      </c>
      <c r="B33">
        <v>0</v>
      </c>
      <c r="C33">
        <v>0.05</v>
      </c>
      <c r="E33">
        <f t="shared" si="4"/>
        <v>0</v>
      </c>
      <c r="F33">
        <f t="shared" si="0"/>
        <v>0</v>
      </c>
      <c r="G33">
        <f t="shared" si="1"/>
        <v>0</v>
      </c>
      <c r="H33">
        <f t="shared" si="7"/>
        <v>0</v>
      </c>
      <c r="I33">
        <f t="shared" si="5"/>
        <v>0</v>
      </c>
      <c r="J33">
        <f t="shared" si="6"/>
        <v>1.2500000000000002E-3</v>
      </c>
    </row>
    <row r="34" spans="1:10" x14ac:dyDescent="0.25">
      <c r="A34">
        <f t="shared" si="3"/>
        <v>33</v>
      </c>
      <c r="B34">
        <v>0</v>
      </c>
      <c r="C34">
        <v>0.05</v>
      </c>
      <c r="E34">
        <f t="shared" si="4"/>
        <v>0</v>
      </c>
      <c r="F34">
        <f t="shared" si="0"/>
        <v>0</v>
      </c>
      <c r="G34">
        <f t="shared" si="1"/>
        <v>0</v>
      </c>
      <c r="H34">
        <f t="shared" si="7"/>
        <v>2.4999999999999988E-3</v>
      </c>
      <c r="I34">
        <f t="shared" si="5"/>
        <v>0</v>
      </c>
      <c r="J34">
        <f t="shared" si="6"/>
        <v>1.2499999999999994E-3</v>
      </c>
    </row>
    <row r="35" spans="1:10" x14ac:dyDescent="0.25">
      <c r="A35">
        <f t="shared" si="3"/>
        <v>34</v>
      </c>
      <c r="B35">
        <v>0</v>
      </c>
      <c r="C35">
        <v>0.05</v>
      </c>
      <c r="E35">
        <f t="shared" si="4"/>
        <v>0</v>
      </c>
      <c r="F35">
        <f t="shared" si="0"/>
        <v>4.9999999999999975E-3</v>
      </c>
      <c r="G35">
        <f t="shared" si="1"/>
        <v>0</v>
      </c>
      <c r="H35">
        <f t="shared" si="7"/>
        <v>2.4999999999999988E-3</v>
      </c>
      <c r="I35">
        <f t="shared" si="5"/>
        <v>0</v>
      </c>
      <c r="J35">
        <f t="shared" si="6"/>
        <v>1.2499999999999994E-3</v>
      </c>
    </row>
    <row r="36" spans="1:10" x14ac:dyDescent="0.25">
      <c r="A36">
        <f t="shared" si="3"/>
        <v>35</v>
      </c>
      <c r="B36">
        <v>0</v>
      </c>
      <c r="C36">
        <v>0.05</v>
      </c>
      <c r="E36">
        <f t="shared" si="4"/>
        <v>0</v>
      </c>
      <c r="F36">
        <f t="shared" si="0"/>
        <v>4.9999999999999975E-3</v>
      </c>
      <c r="G36">
        <f t="shared" si="1"/>
        <v>0</v>
      </c>
      <c r="H36">
        <f t="shared" si="7"/>
        <v>-2.4999999999999988E-3</v>
      </c>
      <c r="I36">
        <f t="shared" si="5"/>
        <v>0</v>
      </c>
      <c r="J36">
        <f t="shared" si="6"/>
        <v>-2.4999999999999988E-3</v>
      </c>
    </row>
    <row r="37" spans="1:10" x14ac:dyDescent="0.25">
      <c r="A37">
        <f t="shared" si="3"/>
        <v>36</v>
      </c>
      <c r="B37">
        <v>0</v>
      </c>
      <c r="C37">
        <v>0.06</v>
      </c>
      <c r="E37">
        <f t="shared" si="4"/>
        <v>0</v>
      </c>
      <c r="F37">
        <f t="shared" si="0"/>
        <v>0</v>
      </c>
      <c r="G37">
        <f t="shared" si="1"/>
        <v>0</v>
      </c>
      <c r="H37">
        <f t="shared" si="7"/>
        <v>-2.4999999999999988E-3</v>
      </c>
      <c r="I37">
        <f t="shared" si="5"/>
        <v>0</v>
      </c>
      <c r="J37">
        <f t="shared" si="6"/>
        <v>-2.4999999999999988E-3</v>
      </c>
    </row>
    <row r="38" spans="1:10" x14ac:dyDescent="0.25">
      <c r="A38">
        <f t="shared" si="3"/>
        <v>37</v>
      </c>
      <c r="B38">
        <v>0</v>
      </c>
      <c r="C38">
        <v>0.06</v>
      </c>
      <c r="E38">
        <f t="shared" si="4"/>
        <v>0</v>
      </c>
      <c r="F38">
        <f t="shared" si="0"/>
        <v>0</v>
      </c>
      <c r="G38">
        <f t="shared" si="1"/>
        <v>0</v>
      </c>
      <c r="H38">
        <f t="shared" si="7"/>
        <v>0</v>
      </c>
      <c r="I38">
        <f t="shared" si="5"/>
        <v>0</v>
      </c>
      <c r="J38">
        <f t="shared" si="6"/>
        <v>1.2499999999999994E-3</v>
      </c>
    </row>
    <row r="39" spans="1:10" x14ac:dyDescent="0.25">
      <c r="A39">
        <f t="shared" si="3"/>
        <v>38</v>
      </c>
      <c r="B39">
        <v>0</v>
      </c>
      <c r="C39">
        <v>0.06</v>
      </c>
      <c r="E39">
        <f t="shared" si="4"/>
        <v>0</v>
      </c>
      <c r="F39">
        <f t="shared" si="0"/>
        <v>0</v>
      </c>
      <c r="G39">
        <f t="shared" si="1"/>
        <v>0</v>
      </c>
      <c r="H39">
        <f t="shared" si="7"/>
        <v>0</v>
      </c>
      <c r="I39">
        <f t="shared" si="5"/>
        <v>0</v>
      </c>
      <c r="J39">
        <f t="shared" si="6"/>
        <v>1.2499999999999994E-3</v>
      </c>
    </row>
    <row r="40" spans="1:10" x14ac:dyDescent="0.25">
      <c r="A40">
        <f t="shared" si="3"/>
        <v>39</v>
      </c>
      <c r="B40">
        <v>0</v>
      </c>
      <c r="C40">
        <v>0.06</v>
      </c>
      <c r="E40">
        <f t="shared" si="4"/>
        <v>0</v>
      </c>
      <c r="F40">
        <f t="shared" si="0"/>
        <v>0</v>
      </c>
      <c r="G40">
        <f t="shared" si="1"/>
        <v>0</v>
      </c>
      <c r="H40">
        <f t="shared" si="7"/>
        <v>2.5000000000000022E-3</v>
      </c>
      <c r="I40">
        <f t="shared" si="5"/>
        <v>0</v>
      </c>
      <c r="J40">
        <f t="shared" si="6"/>
        <v>1.2500000000000011E-3</v>
      </c>
    </row>
    <row r="41" spans="1:10" x14ac:dyDescent="0.25">
      <c r="A41">
        <f t="shared" si="3"/>
        <v>40</v>
      </c>
      <c r="B41">
        <v>0</v>
      </c>
      <c r="C41">
        <v>0.06</v>
      </c>
      <c r="E41">
        <f t="shared" si="4"/>
        <v>0</v>
      </c>
      <c r="F41">
        <f t="shared" si="0"/>
        <v>5.0000000000000044E-3</v>
      </c>
      <c r="G41">
        <f t="shared" si="1"/>
        <v>0</v>
      </c>
      <c r="H41">
        <f t="shared" si="7"/>
        <v>2.5000000000000022E-3</v>
      </c>
      <c r="I41">
        <f t="shared" si="5"/>
        <v>0</v>
      </c>
      <c r="J41">
        <f t="shared" si="6"/>
        <v>1.2500000000000011E-3</v>
      </c>
    </row>
    <row r="42" spans="1:10" x14ac:dyDescent="0.25">
      <c r="A42">
        <f t="shared" si="3"/>
        <v>41</v>
      </c>
      <c r="B42">
        <v>0</v>
      </c>
      <c r="C42">
        <v>0.06</v>
      </c>
      <c r="E42">
        <f t="shared" si="4"/>
        <v>0</v>
      </c>
      <c r="F42">
        <f t="shared" si="0"/>
        <v>5.0000000000000044E-3</v>
      </c>
      <c r="G42">
        <f t="shared" si="1"/>
        <v>0</v>
      </c>
      <c r="H42">
        <f t="shared" si="7"/>
        <v>-2.5000000000000022E-3</v>
      </c>
      <c r="I42">
        <f t="shared" si="5"/>
        <v>0</v>
      </c>
      <c r="J42">
        <f t="shared" si="6"/>
        <v>-2.5000000000000022E-3</v>
      </c>
    </row>
    <row r="43" spans="1:10" x14ac:dyDescent="0.25">
      <c r="A43">
        <f t="shared" si="3"/>
        <v>42</v>
      </c>
      <c r="B43">
        <v>0</v>
      </c>
      <c r="C43">
        <v>7.0000000000000007E-2</v>
      </c>
      <c r="E43">
        <f t="shared" si="4"/>
        <v>0</v>
      </c>
      <c r="F43">
        <f t="shared" si="0"/>
        <v>0</v>
      </c>
      <c r="G43">
        <f t="shared" si="1"/>
        <v>0</v>
      </c>
      <c r="H43">
        <f t="shared" si="7"/>
        <v>-2.5000000000000022E-3</v>
      </c>
      <c r="I43">
        <f t="shared" si="5"/>
        <v>0</v>
      </c>
      <c r="J43">
        <f t="shared" si="6"/>
        <v>-2.5000000000000022E-3</v>
      </c>
    </row>
    <row r="44" spans="1:10" x14ac:dyDescent="0.25">
      <c r="A44">
        <f t="shared" si="3"/>
        <v>43</v>
      </c>
      <c r="B44">
        <v>0</v>
      </c>
      <c r="C44">
        <v>7.0000000000000007E-2</v>
      </c>
      <c r="E44">
        <f t="shared" si="4"/>
        <v>0</v>
      </c>
      <c r="F44">
        <f t="shared" si="0"/>
        <v>0</v>
      </c>
      <c r="G44">
        <f t="shared" si="1"/>
        <v>0</v>
      </c>
      <c r="H44">
        <f t="shared" si="7"/>
        <v>0</v>
      </c>
      <c r="I44">
        <f t="shared" si="5"/>
        <v>0</v>
      </c>
      <c r="J44">
        <f t="shared" si="6"/>
        <v>1.2500000000000011E-3</v>
      </c>
    </row>
    <row r="45" spans="1:10" x14ac:dyDescent="0.25">
      <c r="A45">
        <f t="shared" si="3"/>
        <v>44</v>
      </c>
      <c r="B45">
        <v>0</v>
      </c>
      <c r="C45">
        <v>7.0000000000000007E-2</v>
      </c>
      <c r="E45">
        <f t="shared" si="4"/>
        <v>0</v>
      </c>
      <c r="F45">
        <f t="shared" si="0"/>
        <v>0</v>
      </c>
      <c r="G45">
        <f t="shared" si="1"/>
        <v>0</v>
      </c>
      <c r="H45">
        <f t="shared" si="7"/>
        <v>0</v>
      </c>
      <c r="I45">
        <f t="shared" si="5"/>
        <v>0</v>
      </c>
      <c r="J45">
        <f t="shared" si="6"/>
        <v>1.2500000000000011E-3</v>
      </c>
    </row>
    <row r="46" spans="1:10" x14ac:dyDescent="0.25">
      <c r="A46">
        <f t="shared" si="3"/>
        <v>45</v>
      </c>
      <c r="B46">
        <v>0</v>
      </c>
      <c r="C46">
        <v>7.0000000000000007E-2</v>
      </c>
      <c r="E46">
        <f t="shared" si="4"/>
        <v>0</v>
      </c>
      <c r="F46">
        <f t="shared" si="0"/>
        <v>0</v>
      </c>
      <c r="G46">
        <f t="shared" si="1"/>
        <v>0</v>
      </c>
      <c r="H46">
        <f t="shared" si="7"/>
        <v>2.4999999999999988E-3</v>
      </c>
      <c r="I46">
        <f t="shared" si="5"/>
        <v>0</v>
      </c>
      <c r="J46">
        <f t="shared" si="6"/>
        <v>1.2499999999999994E-3</v>
      </c>
    </row>
    <row r="47" spans="1:10" x14ac:dyDescent="0.25">
      <c r="A47">
        <f t="shared" si="3"/>
        <v>46</v>
      </c>
      <c r="B47">
        <v>0</v>
      </c>
      <c r="C47">
        <v>7.0000000000000007E-2</v>
      </c>
      <c r="E47">
        <f t="shared" si="4"/>
        <v>0</v>
      </c>
      <c r="F47">
        <f t="shared" si="0"/>
        <v>4.9999999999999975E-3</v>
      </c>
      <c r="G47">
        <f t="shared" si="1"/>
        <v>0</v>
      </c>
      <c r="H47">
        <f t="shared" si="7"/>
        <v>2.4999999999999988E-3</v>
      </c>
      <c r="I47">
        <f t="shared" si="5"/>
        <v>0</v>
      </c>
      <c r="J47">
        <f t="shared" si="6"/>
        <v>1.2499999999999994E-3</v>
      </c>
    </row>
    <row r="48" spans="1:10" x14ac:dyDescent="0.25">
      <c r="A48">
        <f t="shared" si="3"/>
        <v>47</v>
      </c>
      <c r="B48">
        <v>0</v>
      </c>
      <c r="C48">
        <v>7.0000000000000007E-2</v>
      </c>
      <c r="E48">
        <f t="shared" si="4"/>
        <v>0</v>
      </c>
      <c r="F48">
        <f t="shared" si="0"/>
        <v>4.9999999999999975E-3</v>
      </c>
      <c r="G48">
        <f t="shared" si="1"/>
        <v>0</v>
      </c>
      <c r="H48">
        <f t="shared" si="7"/>
        <v>-2.4999999999999988E-3</v>
      </c>
      <c r="I48">
        <f t="shared" si="5"/>
        <v>0</v>
      </c>
      <c r="J48">
        <f t="shared" si="6"/>
        <v>-2.4999999999999988E-3</v>
      </c>
    </row>
    <row r="49" spans="1:10" x14ac:dyDescent="0.25">
      <c r="A49">
        <f t="shared" si="3"/>
        <v>48</v>
      </c>
      <c r="B49">
        <v>0</v>
      </c>
      <c r="C49">
        <v>0.08</v>
      </c>
      <c r="E49">
        <f t="shared" si="4"/>
        <v>0</v>
      </c>
      <c r="F49">
        <f t="shared" si="0"/>
        <v>0</v>
      </c>
      <c r="G49">
        <f t="shared" si="1"/>
        <v>0</v>
      </c>
      <c r="H49">
        <f t="shared" si="7"/>
        <v>-2.4999999999999988E-3</v>
      </c>
      <c r="I49">
        <f t="shared" si="5"/>
        <v>0</v>
      </c>
      <c r="J49">
        <f t="shared" si="6"/>
        <v>-2.4999999999999988E-3</v>
      </c>
    </row>
    <row r="50" spans="1:10" x14ac:dyDescent="0.25">
      <c r="A50">
        <f t="shared" si="3"/>
        <v>49</v>
      </c>
      <c r="B50">
        <v>0</v>
      </c>
      <c r="C50">
        <v>0.08</v>
      </c>
      <c r="E50">
        <f t="shared" si="4"/>
        <v>0</v>
      </c>
      <c r="F50">
        <f t="shared" si="0"/>
        <v>0</v>
      </c>
      <c r="G50">
        <f t="shared" si="1"/>
        <v>0</v>
      </c>
      <c r="H50">
        <f t="shared" si="7"/>
        <v>0</v>
      </c>
      <c r="I50">
        <f t="shared" si="5"/>
        <v>0</v>
      </c>
      <c r="J50">
        <f t="shared" si="6"/>
        <v>1.2499999999999994E-3</v>
      </c>
    </row>
    <row r="51" spans="1:10" x14ac:dyDescent="0.25">
      <c r="A51">
        <f t="shared" si="3"/>
        <v>50</v>
      </c>
      <c r="B51">
        <v>0</v>
      </c>
      <c r="C51">
        <v>0.08</v>
      </c>
      <c r="E51">
        <f t="shared" si="4"/>
        <v>0</v>
      </c>
      <c r="F51">
        <f t="shared" si="0"/>
        <v>0</v>
      </c>
      <c r="G51">
        <f t="shared" si="1"/>
        <v>0</v>
      </c>
      <c r="H51">
        <f t="shared" si="7"/>
        <v>0</v>
      </c>
      <c r="I51">
        <f t="shared" si="5"/>
        <v>0</v>
      </c>
      <c r="J51">
        <f t="shared" si="6"/>
        <v>1.2499999999999994E-3</v>
      </c>
    </row>
    <row r="52" spans="1:10" x14ac:dyDescent="0.25">
      <c r="A52">
        <f t="shared" si="3"/>
        <v>51</v>
      </c>
      <c r="B52">
        <v>0</v>
      </c>
      <c r="C52">
        <v>0.08</v>
      </c>
      <c r="E52">
        <f t="shared" si="4"/>
        <v>0</v>
      </c>
      <c r="F52">
        <f t="shared" si="0"/>
        <v>0</v>
      </c>
      <c r="G52">
        <f t="shared" si="1"/>
        <v>0</v>
      </c>
      <c r="H52">
        <f t="shared" si="7"/>
        <v>0</v>
      </c>
      <c r="I52">
        <f t="shared" si="5"/>
        <v>0</v>
      </c>
      <c r="J52">
        <f t="shared" si="6"/>
        <v>0</v>
      </c>
    </row>
    <row r="53" spans="1:10" x14ac:dyDescent="0.25">
      <c r="A53">
        <f t="shared" si="3"/>
        <v>52</v>
      </c>
      <c r="B53">
        <v>0</v>
      </c>
      <c r="C53">
        <v>0.08</v>
      </c>
      <c r="E53">
        <f t="shared" si="4"/>
        <v>0</v>
      </c>
      <c r="F53">
        <f t="shared" si="0"/>
        <v>0</v>
      </c>
      <c r="G53">
        <f t="shared" si="1"/>
        <v>0</v>
      </c>
      <c r="H53">
        <f t="shared" si="7"/>
        <v>0</v>
      </c>
      <c r="I53">
        <f t="shared" si="5"/>
        <v>0</v>
      </c>
      <c r="J53">
        <f t="shared" si="6"/>
        <v>0</v>
      </c>
    </row>
    <row r="54" spans="1:10" x14ac:dyDescent="0.25">
      <c r="A54">
        <f t="shared" si="3"/>
        <v>53</v>
      </c>
      <c r="B54">
        <v>0</v>
      </c>
      <c r="C54">
        <v>0.08</v>
      </c>
      <c r="E54">
        <f t="shared" si="4"/>
        <v>0</v>
      </c>
      <c r="F54">
        <f t="shared" si="0"/>
        <v>0</v>
      </c>
      <c r="G54">
        <f t="shared" si="1"/>
        <v>0</v>
      </c>
      <c r="H54">
        <f t="shared" si="7"/>
        <v>0</v>
      </c>
      <c r="I54">
        <f t="shared" si="5"/>
        <v>0</v>
      </c>
      <c r="J54">
        <f t="shared" si="6"/>
        <v>0</v>
      </c>
    </row>
    <row r="55" spans="1:10" x14ac:dyDescent="0.25">
      <c r="A55">
        <f t="shared" si="3"/>
        <v>54</v>
      </c>
      <c r="B55">
        <v>0</v>
      </c>
      <c r="C55">
        <v>0.08</v>
      </c>
      <c r="E55">
        <f t="shared" si="4"/>
        <v>0</v>
      </c>
      <c r="F55">
        <f t="shared" si="0"/>
        <v>0</v>
      </c>
      <c r="G55">
        <f t="shared" si="1"/>
        <v>0</v>
      </c>
      <c r="H55">
        <f t="shared" si="7"/>
        <v>2.4999999999999988E-3</v>
      </c>
      <c r="I55">
        <f t="shared" si="5"/>
        <v>0</v>
      </c>
      <c r="J55">
        <f t="shared" si="6"/>
        <v>1.2499999999999994E-3</v>
      </c>
    </row>
    <row r="56" spans="1:10" x14ac:dyDescent="0.25">
      <c r="A56">
        <f t="shared" si="3"/>
        <v>55</v>
      </c>
      <c r="B56">
        <v>0</v>
      </c>
      <c r="C56">
        <v>0.08</v>
      </c>
      <c r="E56">
        <f t="shared" si="4"/>
        <v>0</v>
      </c>
      <c r="F56">
        <f t="shared" si="0"/>
        <v>4.9999999999999975E-3</v>
      </c>
      <c r="G56">
        <f t="shared" si="1"/>
        <v>0</v>
      </c>
      <c r="H56">
        <f t="shared" si="7"/>
        <v>2.4999999999999988E-3</v>
      </c>
      <c r="I56">
        <f t="shared" si="5"/>
        <v>0</v>
      </c>
      <c r="J56">
        <f t="shared" si="6"/>
        <v>1.2499999999999994E-3</v>
      </c>
    </row>
    <row r="57" spans="1:10" x14ac:dyDescent="0.25">
      <c r="A57">
        <f t="shared" si="3"/>
        <v>56</v>
      </c>
      <c r="B57">
        <v>0</v>
      </c>
      <c r="C57">
        <v>0.08</v>
      </c>
      <c r="E57">
        <f t="shared" si="4"/>
        <v>0</v>
      </c>
      <c r="F57">
        <f t="shared" si="0"/>
        <v>4.9999999999999975E-3</v>
      </c>
      <c r="G57">
        <f t="shared" si="1"/>
        <v>0</v>
      </c>
      <c r="H57">
        <f t="shared" si="7"/>
        <v>-2.4999999999999988E-3</v>
      </c>
      <c r="I57">
        <f t="shared" si="5"/>
        <v>0</v>
      </c>
      <c r="J57">
        <f t="shared" si="6"/>
        <v>-2.4999999999999988E-3</v>
      </c>
    </row>
    <row r="58" spans="1:10" x14ac:dyDescent="0.25">
      <c r="A58">
        <f t="shared" si="3"/>
        <v>57</v>
      </c>
      <c r="B58">
        <v>0</v>
      </c>
      <c r="C58">
        <v>0.09</v>
      </c>
      <c r="E58">
        <f t="shared" si="4"/>
        <v>0</v>
      </c>
      <c r="F58">
        <f t="shared" si="0"/>
        <v>0</v>
      </c>
      <c r="G58">
        <f t="shared" si="1"/>
        <v>0</v>
      </c>
      <c r="H58">
        <f t="shared" si="7"/>
        <v>-2.4999999999999988E-3</v>
      </c>
      <c r="I58">
        <f t="shared" si="5"/>
        <v>0</v>
      </c>
      <c r="J58">
        <f t="shared" si="6"/>
        <v>-2.4999999999999988E-3</v>
      </c>
    </row>
    <row r="59" spans="1:10" x14ac:dyDescent="0.25">
      <c r="A59">
        <f t="shared" si="3"/>
        <v>58</v>
      </c>
      <c r="B59">
        <v>0</v>
      </c>
      <c r="C59">
        <v>0.09</v>
      </c>
      <c r="E59">
        <f t="shared" si="4"/>
        <v>0</v>
      </c>
      <c r="F59">
        <f t="shared" si="0"/>
        <v>0</v>
      </c>
      <c r="G59">
        <f t="shared" si="1"/>
        <v>0</v>
      </c>
      <c r="H59">
        <f t="shared" si="7"/>
        <v>0</v>
      </c>
      <c r="I59">
        <f t="shared" si="5"/>
        <v>0</v>
      </c>
      <c r="J59">
        <f t="shared" si="6"/>
        <v>1.2499999999999994E-3</v>
      </c>
    </row>
    <row r="60" spans="1:10" x14ac:dyDescent="0.25">
      <c r="A60">
        <f t="shared" si="3"/>
        <v>59</v>
      </c>
      <c r="B60">
        <v>0</v>
      </c>
      <c r="C60">
        <v>0.09</v>
      </c>
      <c r="E60">
        <f t="shared" si="4"/>
        <v>0</v>
      </c>
      <c r="F60">
        <f t="shared" si="0"/>
        <v>0</v>
      </c>
      <c r="G60">
        <f t="shared" si="1"/>
        <v>0</v>
      </c>
      <c r="H60">
        <f t="shared" si="7"/>
        <v>0</v>
      </c>
      <c r="I60">
        <f t="shared" si="5"/>
        <v>0</v>
      </c>
      <c r="J60">
        <f t="shared" si="6"/>
        <v>1.2499999999999994E-3</v>
      </c>
    </row>
    <row r="61" spans="1:10" x14ac:dyDescent="0.25">
      <c r="A61">
        <f t="shared" si="3"/>
        <v>60</v>
      </c>
      <c r="B61">
        <v>0</v>
      </c>
      <c r="C61">
        <v>0.09</v>
      </c>
      <c r="E61">
        <f t="shared" si="4"/>
        <v>0</v>
      </c>
      <c r="F61">
        <f t="shared" si="0"/>
        <v>0</v>
      </c>
      <c r="G61">
        <f t="shared" si="1"/>
        <v>0</v>
      </c>
      <c r="H61">
        <f t="shared" si="7"/>
        <v>2.5000000000000022E-3</v>
      </c>
      <c r="I61">
        <f t="shared" si="5"/>
        <v>0</v>
      </c>
      <c r="J61">
        <f t="shared" si="6"/>
        <v>1.2500000000000011E-3</v>
      </c>
    </row>
    <row r="62" spans="1:10" x14ac:dyDescent="0.25">
      <c r="A62">
        <f t="shared" si="3"/>
        <v>61</v>
      </c>
      <c r="B62">
        <v>0</v>
      </c>
      <c r="C62">
        <v>0.09</v>
      </c>
      <c r="E62">
        <f t="shared" si="4"/>
        <v>0</v>
      </c>
      <c r="F62">
        <f t="shared" si="0"/>
        <v>5.0000000000000044E-3</v>
      </c>
      <c r="G62">
        <f t="shared" si="1"/>
        <v>0</v>
      </c>
      <c r="H62">
        <f t="shared" si="7"/>
        <v>2.5000000000000022E-3</v>
      </c>
      <c r="I62">
        <f t="shared" si="5"/>
        <v>0</v>
      </c>
      <c r="J62">
        <f t="shared" si="6"/>
        <v>1.2500000000000011E-3</v>
      </c>
    </row>
    <row r="63" spans="1:10" x14ac:dyDescent="0.25">
      <c r="A63">
        <f t="shared" si="3"/>
        <v>62</v>
      </c>
      <c r="B63">
        <v>0</v>
      </c>
      <c r="C63">
        <v>0.09</v>
      </c>
      <c r="E63">
        <f t="shared" si="4"/>
        <v>0</v>
      </c>
      <c r="F63">
        <f t="shared" si="0"/>
        <v>5.0000000000000044E-3</v>
      </c>
      <c r="G63">
        <f t="shared" si="1"/>
        <v>0</v>
      </c>
      <c r="H63">
        <f t="shared" si="7"/>
        <v>-2.5000000000000022E-3</v>
      </c>
      <c r="I63">
        <f t="shared" si="5"/>
        <v>0</v>
      </c>
      <c r="J63">
        <f t="shared" si="6"/>
        <v>-2.5000000000000022E-3</v>
      </c>
    </row>
    <row r="64" spans="1:10" x14ac:dyDescent="0.25">
      <c r="A64">
        <f t="shared" si="3"/>
        <v>63</v>
      </c>
      <c r="B64">
        <v>0</v>
      </c>
      <c r="C64">
        <v>0.1</v>
      </c>
      <c r="E64">
        <f t="shared" si="4"/>
        <v>0</v>
      </c>
      <c r="F64">
        <f t="shared" si="0"/>
        <v>0</v>
      </c>
      <c r="G64">
        <f t="shared" si="1"/>
        <v>0</v>
      </c>
      <c r="H64">
        <f t="shared" si="7"/>
        <v>-2.5000000000000022E-3</v>
      </c>
      <c r="I64">
        <f t="shared" si="5"/>
        <v>0</v>
      </c>
      <c r="J64">
        <f t="shared" si="6"/>
        <v>-2.5000000000000022E-3</v>
      </c>
    </row>
    <row r="65" spans="1:10" x14ac:dyDescent="0.25">
      <c r="A65">
        <f t="shared" si="3"/>
        <v>64</v>
      </c>
      <c r="B65">
        <v>0</v>
      </c>
      <c r="C65">
        <v>0.1</v>
      </c>
      <c r="E65">
        <f t="shared" si="4"/>
        <v>0</v>
      </c>
      <c r="F65">
        <f t="shared" si="0"/>
        <v>0</v>
      </c>
      <c r="G65">
        <f t="shared" si="1"/>
        <v>2.5000000000000001E-3</v>
      </c>
      <c r="H65">
        <f t="shared" si="7"/>
        <v>0</v>
      </c>
      <c r="I65">
        <f t="shared" si="5"/>
        <v>1.25E-3</v>
      </c>
      <c r="J65">
        <f t="shared" si="6"/>
        <v>1.2500000000000011E-3</v>
      </c>
    </row>
    <row r="66" spans="1:10" x14ac:dyDescent="0.25">
      <c r="A66">
        <f t="shared" si="3"/>
        <v>65</v>
      </c>
      <c r="B66">
        <v>0</v>
      </c>
      <c r="C66">
        <v>0.1</v>
      </c>
      <c r="E66">
        <f t="shared" si="4"/>
        <v>5.0000000000000001E-3</v>
      </c>
      <c r="F66">
        <f t="shared" si="0"/>
        <v>0</v>
      </c>
      <c r="G66">
        <f t="shared" ref="G66:G129" si="8" xml:space="preserve"> (E67 - E65) / 2</f>
        <v>2.5000000000000001E-3</v>
      </c>
      <c r="H66">
        <f t="shared" si="7"/>
        <v>0</v>
      </c>
      <c r="I66">
        <f t="shared" si="5"/>
        <v>1.25E-3</v>
      </c>
      <c r="J66">
        <f t="shared" si="6"/>
        <v>1.2500000000000011E-3</v>
      </c>
    </row>
    <row r="67" spans="1:10" x14ac:dyDescent="0.25">
      <c r="A67">
        <f t="shared" si="3"/>
        <v>66</v>
      </c>
      <c r="B67">
        <v>0</v>
      </c>
      <c r="C67">
        <v>0.1</v>
      </c>
      <c r="E67">
        <f t="shared" ref="E67:E130" si="9">(B69-B67)/2</f>
        <v>5.0000000000000001E-3</v>
      </c>
      <c r="F67">
        <f t="shared" ref="F67:F130" si="10">(C69-C67)/2</f>
        <v>0</v>
      </c>
      <c r="G67">
        <f t="shared" si="8"/>
        <v>-2.5000000000000001E-3</v>
      </c>
      <c r="H67">
        <f t="shared" si="7"/>
        <v>0</v>
      </c>
      <c r="I67">
        <f t="shared" si="5"/>
        <v>-2.5000000000000001E-3</v>
      </c>
      <c r="J67">
        <f t="shared" si="6"/>
        <v>0</v>
      </c>
    </row>
    <row r="68" spans="1:10" x14ac:dyDescent="0.25">
      <c r="A68">
        <f t="shared" ref="A68:A131" si="11">A67+1</f>
        <v>67</v>
      </c>
      <c r="B68">
        <v>0.01</v>
      </c>
      <c r="C68">
        <v>0.1</v>
      </c>
      <c r="E68">
        <f t="shared" si="9"/>
        <v>0</v>
      </c>
      <c r="F68">
        <f t="shared" si="10"/>
        <v>0</v>
      </c>
      <c r="G68">
        <f t="shared" si="8"/>
        <v>-2.5000000000000001E-3</v>
      </c>
      <c r="H68">
        <f t="shared" si="7"/>
        <v>0</v>
      </c>
      <c r="I68">
        <f t="shared" si="5"/>
        <v>-2.5000000000000001E-3</v>
      </c>
      <c r="J68">
        <f t="shared" si="6"/>
        <v>0</v>
      </c>
    </row>
    <row r="69" spans="1:10" x14ac:dyDescent="0.25">
      <c r="A69">
        <f t="shared" si="11"/>
        <v>68</v>
      </c>
      <c r="B69">
        <v>0.01</v>
      </c>
      <c r="C69">
        <v>0.1</v>
      </c>
      <c r="E69">
        <f t="shared" si="9"/>
        <v>0</v>
      </c>
      <c r="F69">
        <f t="shared" si="10"/>
        <v>0</v>
      </c>
      <c r="G69">
        <f t="shared" si="8"/>
        <v>0</v>
      </c>
      <c r="H69">
        <f t="shared" si="7"/>
        <v>0</v>
      </c>
      <c r="I69">
        <f t="shared" ref="I69:I132" si="12">(G69 - G67) / 2</f>
        <v>1.25E-3</v>
      </c>
      <c r="J69">
        <f t="shared" ref="J69:J132" si="13">(H69 - H67) / 2</f>
        <v>0</v>
      </c>
    </row>
    <row r="70" spans="1:10" x14ac:dyDescent="0.25">
      <c r="A70">
        <f t="shared" si="11"/>
        <v>69</v>
      </c>
      <c r="B70">
        <v>0.01</v>
      </c>
      <c r="C70">
        <v>0.1</v>
      </c>
      <c r="E70">
        <f t="shared" si="9"/>
        <v>0</v>
      </c>
      <c r="F70">
        <f t="shared" si="10"/>
        <v>0</v>
      </c>
      <c r="G70">
        <f t="shared" si="8"/>
        <v>0</v>
      </c>
      <c r="H70">
        <f t="shared" si="7"/>
        <v>0</v>
      </c>
      <c r="I70">
        <f t="shared" si="12"/>
        <v>1.25E-3</v>
      </c>
      <c r="J70">
        <f t="shared" si="13"/>
        <v>0</v>
      </c>
    </row>
    <row r="71" spans="1:10" x14ac:dyDescent="0.25">
      <c r="A71">
        <f t="shared" si="11"/>
        <v>70</v>
      </c>
      <c r="B71">
        <v>0.01</v>
      </c>
      <c r="C71">
        <v>0.1</v>
      </c>
      <c r="E71">
        <f t="shared" si="9"/>
        <v>0</v>
      </c>
      <c r="F71">
        <f t="shared" si="10"/>
        <v>0</v>
      </c>
      <c r="G71">
        <f t="shared" si="8"/>
        <v>0</v>
      </c>
      <c r="H71">
        <f t="shared" si="7"/>
        <v>0</v>
      </c>
      <c r="I71">
        <f t="shared" si="12"/>
        <v>0</v>
      </c>
      <c r="J71">
        <f t="shared" si="13"/>
        <v>0</v>
      </c>
    </row>
    <row r="72" spans="1:10" x14ac:dyDescent="0.25">
      <c r="A72">
        <f t="shared" si="11"/>
        <v>71</v>
      </c>
      <c r="B72">
        <v>0.01</v>
      </c>
      <c r="C72">
        <v>0.1</v>
      </c>
      <c r="E72">
        <f t="shared" si="9"/>
        <v>0</v>
      </c>
      <c r="F72">
        <f t="shared" si="10"/>
        <v>0</v>
      </c>
      <c r="G72">
        <f t="shared" si="8"/>
        <v>0</v>
      </c>
      <c r="H72">
        <f t="shared" si="7"/>
        <v>0</v>
      </c>
      <c r="I72">
        <f t="shared" si="12"/>
        <v>0</v>
      </c>
      <c r="J72">
        <f t="shared" si="13"/>
        <v>0</v>
      </c>
    </row>
    <row r="73" spans="1:10" x14ac:dyDescent="0.25">
      <c r="A73">
        <f t="shared" si="11"/>
        <v>72</v>
      </c>
      <c r="B73">
        <v>0.01</v>
      </c>
      <c r="C73">
        <v>0.1</v>
      </c>
      <c r="E73">
        <f t="shared" si="9"/>
        <v>0</v>
      </c>
      <c r="F73">
        <f t="shared" si="10"/>
        <v>0</v>
      </c>
      <c r="G73">
        <f t="shared" si="8"/>
        <v>0</v>
      </c>
      <c r="H73">
        <f t="shared" ref="H73:H136" si="14" xml:space="preserve"> (F74 - F72) / 2</f>
        <v>0</v>
      </c>
      <c r="I73">
        <f t="shared" si="12"/>
        <v>0</v>
      </c>
      <c r="J73">
        <f t="shared" si="13"/>
        <v>0</v>
      </c>
    </row>
    <row r="74" spans="1:10" x14ac:dyDescent="0.25">
      <c r="A74">
        <f t="shared" si="11"/>
        <v>73</v>
      </c>
      <c r="B74">
        <v>0.01</v>
      </c>
      <c r="C74">
        <v>0.1</v>
      </c>
      <c r="E74">
        <f t="shared" si="9"/>
        <v>0</v>
      </c>
      <c r="F74">
        <f t="shared" si="10"/>
        <v>0</v>
      </c>
      <c r="G74">
        <f t="shared" si="8"/>
        <v>0</v>
      </c>
      <c r="H74">
        <f t="shared" si="14"/>
        <v>0</v>
      </c>
      <c r="I74">
        <f t="shared" si="12"/>
        <v>0</v>
      </c>
      <c r="J74">
        <f t="shared" si="13"/>
        <v>0</v>
      </c>
    </row>
    <row r="75" spans="1:10" x14ac:dyDescent="0.25">
      <c r="A75">
        <f t="shared" si="11"/>
        <v>74</v>
      </c>
      <c r="B75">
        <v>0.01</v>
      </c>
      <c r="C75">
        <v>0.1</v>
      </c>
      <c r="E75">
        <f t="shared" si="9"/>
        <v>0</v>
      </c>
      <c r="F75">
        <f t="shared" si="10"/>
        <v>0</v>
      </c>
      <c r="G75">
        <f t="shared" si="8"/>
        <v>0</v>
      </c>
      <c r="H75">
        <f t="shared" si="14"/>
        <v>0</v>
      </c>
      <c r="I75">
        <f t="shared" si="12"/>
        <v>0</v>
      </c>
      <c r="J75">
        <f t="shared" si="13"/>
        <v>0</v>
      </c>
    </row>
    <row r="76" spans="1:10" x14ac:dyDescent="0.25">
      <c r="A76">
        <f t="shared" si="11"/>
        <v>75</v>
      </c>
      <c r="B76">
        <v>0.01</v>
      </c>
      <c r="C76">
        <v>0.1</v>
      </c>
      <c r="E76">
        <f t="shared" si="9"/>
        <v>0</v>
      </c>
      <c r="F76">
        <f t="shared" si="10"/>
        <v>0</v>
      </c>
      <c r="G76">
        <f t="shared" si="8"/>
        <v>0</v>
      </c>
      <c r="H76">
        <f t="shared" si="14"/>
        <v>0</v>
      </c>
      <c r="I76">
        <f t="shared" si="12"/>
        <v>0</v>
      </c>
      <c r="J76">
        <f t="shared" si="13"/>
        <v>0</v>
      </c>
    </row>
    <row r="77" spans="1:10" x14ac:dyDescent="0.25">
      <c r="A77">
        <f t="shared" si="11"/>
        <v>76</v>
      </c>
      <c r="B77">
        <v>0.01</v>
      </c>
      <c r="C77">
        <v>0.1</v>
      </c>
      <c r="E77">
        <f t="shared" si="9"/>
        <v>0</v>
      </c>
      <c r="F77">
        <f t="shared" si="10"/>
        <v>0</v>
      </c>
      <c r="G77">
        <f t="shared" si="8"/>
        <v>0</v>
      </c>
      <c r="H77">
        <f t="shared" si="14"/>
        <v>0</v>
      </c>
      <c r="I77">
        <f t="shared" si="12"/>
        <v>0</v>
      </c>
      <c r="J77">
        <f t="shared" si="13"/>
        <v>0</v>
      </c>
    </row>
    <row r="78" spans="1:10" x14ac:dyDescent="0.25">
      <c r="A78">
        <f t="shared" si="11"/>
        <v>77</v>
      </c>
      <c r="B78">
        <v>0.01</v>
      </c>
      <c r="C78">
        <v>0.1</v>
      </c>
      <c r="E78">
        <f t="shared" si="9"/>
        <v>0</v>
      </c>
      <c r="F78">
        <f t="shared" si="10"/>
        <v>0</v>
      </c>
      <c r="G78">
        <f t="shared" si="8"/>
        <v>0</v>
      </c>
      <c r="H78">
        <f t="shared" si="14"/>
        <v>2.4999999999999988E-3</v>
      </c>
      <c r="I78">
        <f t="shared" si="12"/>
        <v>0</v>
      </c>
      <c r="J78">
        <f t="shared" si="13"/>
        <v>1.2499999999999994E-3</v>
      </c>
    </row>
    <row r="79" spans="1:10" x14ac:dyDescent="0.25">
      <c r="A79">
        <f t="shared" si="11"/>
        <v>78</v>
      </c>
      <c r="B79">
        <v>0.01</v>
      </c>
      <c r="C79">
        <v>0.1</v>
      </c>
      <c r="E79">
        <f t="shared" si="9"/>
        <v>0</v>
      </c>
      <c r="F79">
        <f t="shared" si="10"/>
        <v>4.9999999999999975E-3</v>
      </c>
      <c r="G79">
        <f t="shared" si="8"/>
        <v>0</v>
      </c>
      <c r="H79">
        <f t="shared" si="14"/>
        <v>2.4999999999999988E-3</v>
      </c>
      <c r="I79">
        <f t="shared" si="12"/>
        <v>0</v>
      </c>
      <c r="J79">
        <f t="shared" si="13"/>
        <v>1.2499999999999994E-3</v>
      </c>
    </row>
    <row r="80" spans="1:10" x14ac:dyDescent="0.25">
      <c r="A80">
        <f t="shared" si="11"/>
        <v>79</v>
      </c>
      <c r="B80">
        <v>0.01</v>
      </c>
      <c r="C80">
        <v>0.1</v>
      </c>
      <c r="E80">
        <f t="shared" si="9"/>
        <v>0</v>
      </c>
      <c r="F80">
        <f t="shared" si="10"/>
        <v>4.9999999999999975E-3</v>
      </c>
      <c r="G80">
        <f t="shared" si="8"/>
        <v>0</v>
      </c>
      <c r="H80">
        <f t="shared" si="14"/>
        <v>-2.4999999999999988E-3</v>
      </c>
      <c r="I80">
        <f t="shared" si="12"/>
        <v>0</v>
      </c>
      <c r="J80">
        <f t="shared" si="13"/>
        <v>-2.4999999999999988E-3</v>
      </c>
    </row>
    <row r="81" spans="1:10" x14ac:dyDescent="0.25">
      <c r="A81">
        <f t="shared" si="11"/>
        <v>80</v>
      </c>
      <c r="B81">
        <v>0.01</v>
      </c>
      <c r="C81">
        <v>0.11</v>
      </c>
      <c r="E81">
        <f t="shared" si="9"/>
        <v>0</v>
      </c>
      <c r="F81">
        <f t="shared" si="10"/>
        <v>0</v>
      </c>
      <c r="G81">
        <f t="shared" si="8"/>
        <v>0</v>
      </c>
      <c r="H81">
        <f t="shared" si="14"/>
        <v>-2.4999999999999988E-3</v>
      </c>
      <c r="I81">
        <f t="shared" si="12"/>
        <v>0</v>
      </c>
      <c r="J81">
        <f t="shared" si="13"/>
        <v>-2.4999999999999988E-3</v>
      </c>
    </row>
    <row r="82" spans="1:10" x14ac:dyDescent="0.25">
      <c r="A82">
        <f t="shared" si="11"/>
        <v>81</v>
      </c>
      <c r="B82">
        <v>0.01</v>
      </c>
      <c r="C82">
        <v>0.11</v>
      </c>
      <c r="E82">
        <f t="shared" si="9"/>
        <v>0</v>
      </c>
      <c r="F82">
        <f t="shared" si="10"/>
        <v>0</v>
      </c>
      <c r="G82">
        <f t="shared" si="8"/>
        <v>0</v>
      </c>
      <c r="H82">
        <f t="shared" si="14"/>
        <v>0</v>
      </c>
      <c r="I82">
        <f t="shared" si="12"/>
        <v>0</v>
      </c>
      <c r="J82">
        <f t="shared" si="13"/>
        <v>1.2499999999999994E-3</v>
      </c>
    </row>
    <row r="83" spans="1:10" x14ac:dyDescent="0.25">
      <c r="A83">
        <f t="shared" si="11"/>
        <v>82</v>
      </c>
      <c r="B83">
        <v>0.01</v>
      </c>
      <c r="C83">
        <v>0.11</v>
      </c>
      <c r="E83">
        <f t="shared" si="9"/>
        <v>0</v>
      </c>
      <c r="F83">
        <f t="shared" si="10"/>
        <v>0</v>
      </c>
      <c r="G83">
        <f t="shared" si="8"/>
        <v>0</v>
      </c>
      <c r="H83">
        <f t="shared" si="14"/>
        <v>0</v>
      </c>
      <c r="I83">
        <f t="shared" si="12"/>
        <v>0</v>
      </c>
      <c r="J83">
        <f t="shared" si="13"/>
        <v>1.2499999999999994E-3</v>
      </c>
    </row>
    <row r="84" spans="1:10" x14ac:dyDescent="0.25">
      <c r="A84">
        <f t="shared" si="11"/>
        <v>83</v>
      </c>
      <c r="B84">
        <v>0.01</v>
      </c>
      <c r="C84">
        <v>0.11</v>
      </c>
      <c r="E84">
        <f t="shared" si="9"/>
        <v>0</v>
      </c>
      <c r="F84">
        <f t="shared" si="10"/>
        <v>0</v>
      </c>
      <c r="G84">
        <f t="shared" si="8"/>
        <v>0</v>
      </c>
      <c r="H84">
        <f t="shared" si="14"/>
        <v>0</v>
      </c>
      <c r="I84">
        <f t="shared" si="12"/>
        <v>0</v>
      </c>
      <c r="J84">
        <f t="shared" si="13"/>
        <v>0</v>
      </c>
    </row>
    <row r="85" spans="1:10" x14ac:dyDescent="0.25">
      <c r="A85">
        <f t="shared" si="11"/>
        <v>84</v>
      </c>
      <c r="B85">
        <v>0.01</v>
      </c>
      <c r="C85">
        <v>0.11</v>
      </c>
      <c r="E85">
        <f t="shared" si="9"/>
        <v>0</v>
      </c>
      <c r="F85">
        <f t="shared" si="10"/>
        <v>0</v>
      </c>
      <c r="G85">
        <f t="shared" si="8"/>
        <v>0</v>
      </c>
      <c r="H85">
        <f t="shared" si="14"/>
        <v>0</v>
      </c>
      <c r="I85">
        <f t="shared" si="12"/>
        <v>0</v>
      </c>
      <c r="J85">
        <f t="shared" si="13"/>
        <v>0</v>
      </c>
    </row>
    <row r="86" spans="1:10" x14ac:dyDescent="0.25">
      <c r="A86">
        <f t="shared" si="11"/>
        <v>85</v>
      </c>
      <c r="B86">
        <v>0.01</v>
      </c>
      <c r="C86">
        <v>0.11</v>
      </c>
      <c r="E86">
        <f t="shared" si="9"/>
        <v>0</v>
      </c>
      <c r="F86">
        <f t="shared" si="10"/>
        <v>0</v>
      </c>
      <c r="G86">
        <f t="shared" si="8"/>
        <v>0</v>
      </c>
      <c r="H86">
        <f t="shared" si="14"/>
        <v>0</v>
      </c>
      <c r="I86">
        <f t="shared" si="12"/>
        <v>0</v>
      </c>
      <c r="J86">
        <f t="shared" si="13"/>
        <v>0</v>
      </c>
    </row>
    <row r="87" spans="1:10" x14ac:dyDescent="0.25">
      <c r="A87">
        <f t="shared" si="11"/>
        <v>86</v>
      </c>
      <c r="B87">
        <v>0.01</v>
      </c>
      <c r="C87">
        <v>0.11</v>
      </c>
      <c r="E87">
        <f t="shared" si="9"/>
        <v>0</v>
      </c>
      <c r="F87">
        <f t="shared" si="10"/>
        <v>0</v>
      </c>
      <c r="G87">
        <f t="shared" si="8"/>
        <v>0</v>
      </c>
      <c r="H87">
        <f t="shared" si="14"/>
        <v>0</v>
      </c>
      <c r="I87">
        <f t="shared" si="12"/>
        <v>0</v>
      </c>
      <c r="J87">
        <f t="shared" si="13"/>
        <v>0</v>
      </c>
    </row>
    <row r="88" spans="1:10" x14ac:dyDescent="0.25">
      <c r="A88">
        <f t="shared" si="11"/>
        <v>87</v>
      </c>
      <c r="B88">
        <v>0.01</v>
      </c>
      <c r="C88">
        <v>0.11</v>
      </c>
      <c r="E88">
        <f t="shared" si="9"/>
        <v>0</v>
      </c>
      <c r="F88">
        <f t="shared" si="10"/>
        <v>0</v>
      </c>
      <c r="G88">
        <f t="shared" si="8"/>
        <v>0</v>
      </c>
      <c r="H88">
        <f t="shared" si="14"/>
        <v>0</v>
      </c>
      <c r="I88">
        <f t="shared" si="12"/>
        <v>0</v>
      </c>
      <c r="J88">
        <f t="shared" si="13"/>
        <v>0</v>
      </c>
    </row>
    <row r="89" spans="1:10" x14ac:dyDescent="0.25">
      <c r="A89">
        <f t="shared" si="11"/>
        <v>88</v>
      </c>
      <c r="B89">
        <v>0.01</v>
      </c>
      <c r="C89">
        <v>0.11</v>
      </c>
      <c r="E89">
        <f t="shared" si="9"/>
        <v>0</v>
      </c>
      <c r="F89">
        <f t="shared" si="10"/>
        <v>0</v>
      </c>
      <c r="G89">
        <f t="shared" si="8"/>
        <v>0</v>
      </c>
      <c r="H89">
        <f t="shared" si="14"/>
        <v>0</v>
      </c>
      <c r="I89">
        <f t="shared" si="12"/>
        <v>0</v>
      </c>
      <c r="J89">
        <f t="shared" si="13"/>
        <v>0</v>
      </c>
    </row>
    <row r="90" spans="1:10" x14ac:dyDescent="0.25">
      <c r="A90">
        <f t="shared" si="11"/>
        <v>89</v>
      </c>
      <c r="B90">
        <v>0.01</v>
      </c>
      <c r="C90">
        <v>0.11</v>
      </c>
      <c r="E90">
        <f t="shared" si="9"/>
        <v>0</v>
      </c>
      <c r="F90">
        <f t="shared" si="10"/>
        <v>0</v>
      </c>
      <c r="G90">
        <f t="shared" si="8"/>
        <v>0</v>
      </c>
      <c r="H90">
        <f t="shared" si="14"/>
        <v>0</v>
      </c>
      <c r="I90">
        <f t="shared" si="12"/>
        <v>0</v>
      </c>
      <c r="J90">
        <f t="shared" si="13"/>
        <v>0</v>
      </c>
    </row>
    <row r="91" spans="1:10" x14ac:dyDescent="0.25">
      <c r="A91">
        <f t="shared" si="11"/>
        <v>90</v>
      </c>
      <c r="B91">
        <v>0.01</v>
      </c>
      <c r="C91">
        <v>0.11</v>
      </c>
      <c r="E91">
        <f t="shared" si="9"/>
        <v>0</v>
      </c>
      <c r="F91">
        <f t="shared" si="10"/>
        <v>0</v>
      </c>
      <c r="G91">
        <f t="shared" si="8"/>
        <v>0</v>
      </c>
      <c r="H91">
        <f t="shared" si="14"/>
        <v>0</v>
      </c>
      <c r="I91">
        <f t="shared" si="12"/>
        <v>0</v>
      </c>
      <c r="J91">
        <f t="shared" si="13"/>
        <v>0</v>
      </c>
    </row>
    <row r="92" spans="1:10" x14ac:dyDescent="0.25">
      <c r="A92">
        <f t="shared" si="11"/>
        <v>91</v>
      </c>
      <c r="B92">
        <v>0.01</v>
      </c>
      <c r="C92">
        <v>0.11</v>
      </c>
      <c r="E92">
        <f t="shared" si="9"/>
        <v>0</v>
      </c>
      <c r="F92">
        <f t="shared" si="10"/>
        <v>0</v>
      </c>
      <c r="G92">
        <f t="shared" si="8"/>
        <v>0</v>
      </c>
      <c r="H92">
        <f t="shared" si="14"/>
        <v>0</v>
      </c>
      <c r="I92">
        <f t="shared" si="12"/>
        <v>0</v>
      </c>
      <c r="J92">
        <f t="shared" si="13"/>
        <v>0</v>
      </c>
    </row>
    <row r="93" spans="1:10" x14ac:dyDescent="0.25">
      <c r="A93">
        <f t="shared" si="11"/>
        <v>92</v>
      </c>
      <c r="B93">
        <v>0.01</v>
      </c>
      <c r="C93">
        <v>0.11</v>
      </c>
      <c r="E93">
        <f t="shared" si="9"/>
        <v>0</v>
      </c>
      <c r="F93">
        <f t="shared" si="10"/>
        <v>0</v>
      </c>
      <c r="G93">
        <f t="shared" si="8"/>
        <v>0</v>
      </c>
      <c r="H93">
        <f t="shared" si="14"/>
        <v>0</v>
      </c>
      <c r="I93">
        <f t="shared" si="12"/>
        <v>0</v>
      </c>
      <c r="J93">
        <f t="shared" si="13"/>
        <v>0</v>
      </c>
    </row>
    <row r="94" spans="1:10" x14ac:dyDescent="0.25">
      <c r="A94">
        <f t="shared" si="11"/>
        <v>93</v>
      </c>
      <c r="B94">
        <v>0.01</v>
      </c>
      <c r="C94">
        <v>0.11</v>
      </c>
      <c r="E94">
        <f t="shared" si="9"/>
        <v>0</v>
      </c>
      <c r="F94">
        <f t="shared" si="10"/>
        <v>0</v>
      </c>
      <c r="G94">
        <f t="shared" si="8"/>
        <v>0</v>
      </c>
      <c r="H94">
        <f t="shared" si="14"/>
        <v>0</v>
      </c>
      <c r="I94">
        <f t="shared" si="12"/>
        <v>0</v>
      </c>
      <c r="J94">
        <f t="shared" si="13"/>
        <v>0</v>
      </c>
    </row>
    <row r="95" spans="1:10" x14ac:dyDescent="0.25">
      <c r="A95">
        <f t="shared" si="11"/>
        <v>94</v>
      </c>
      <c r="B95">
        <v>0.01</v>
      </c>
      <c r="C95">
        <v>0.11</v>
      </c>
      <c r="E95">
        <f t="shared" si="9"/>
        <v>0</v>
      </c>
      <c r="F95">
        <f t="shared" si="10"/>
        <v>0</v>
      </c>
      <c r="G95">
        <f t="shared" si="8"/>
        <v>0</v>
      </c>
      <c r="H95">
        <f t="shared" si="14"/>
        <v>0</v>
      </c>
      <c r="I95">
        <f t="shared" si="12"/>
        <v>0</v>
      </c>
      <c r="J95">
        <f t="shared" si="13"/>
        <v>0</v>
      </c>
    </row>
    <row r="96" spans="1:10" x14ac:dyDescent="0.25">
      <c r="A96">
        <f t="shared" si="11"/>
        <v>95</v>
      </c>
      <c r="B96">
        <v>0.01</v>
      </c>
      <c r="C96">
        <v>0.11</v>
      </c>
      <c r="E96">
        <f t="shared" si="9"/>
        <v>0</v>
      </c>
      <c r="F96">
        <f t="shared" si="10"/>
        <v>0</v>
      </c>
      <c r="G96">
        <f t="shared" si="8"/>
        <v>0</v>
      </c>
      <c r="H96">
        <f t="shared" si="14"/>
        <v>0</v>
      </c>
      <c r="I96">
        <f t="shared" si="12"/>
        <v>0</v>
      </c>
      <c r="J96">
        <f t="shared" si="13"/>
        <v>0</v>
      </c>
    </row>
    <row r="97" spans="1:10" x14ac:dyDescent="0.25">
      <c r="A97">
        <f t="shared" si="11"/>
        <v>96</v>
      </c>
      <c r="B97">
        <v>0.01</v>
      </c>
      <c r="C97">
        <v>0.11</v>
      </c>
      <c r="E97">
        <f t="shared" si="9"/>
        <v>0</v>
      </c>
      <c r="F97">
        <f t="shared" si="10"/>
        <v>0</v>
      </c>
      <c r="G97">
        <f t="shared" si="8"/>
        <v>0</v>
      </c>
      <c r="H97">
        <f t="shared" si="14"/>
        <v>0</v>
      </c>
      <c r="I97">
        <f t="shared" si="12"/>
        <v>0</v>
      </c>
      <c r="J97">
        <f t="shared" si="13"/>
        <v>0</v>
      </c>
    </row>
    <row r="98" spans="1:10" x14ac:dyDescent="0.25">
      <c r="A98">
        <f t="shared" si="11"/>
        <v>97</v>
      </c>
      <c r="B98">
        <v>0.01</v>
      </c>
      <c r="C98">
        <v>0.11</v>
      </c>
      <c r="E98">
        <f t="shared" si="9"/>
        <v>0</v>
      </c>
      <c r="F98">
        <f t="shared" si="10"/>
        <v>0</v>
      </c>
      <c r="G98">
        <f t="shared" si="8"/>
        <v>2.5000000000000001E-3</v>
      </c>
      <c r="H98">
        <f t="shared" si="14"/>
        <v>0</v>
      </c>
      <c r="I98">
        <f t="shared" si="12"/>
        <v>1.25E-3</v>
      </c>
      <c r="J98">
        <f t="shared" si="13"/>
        <v>0</v>
      </c>
    </row>
    <row r="99" spans="1:10" x14ac:dyDescent="0.25">
      <c r="A99">
        <f t="shared" si="11"/>
        <v>98</v>
      </c>
      <c r="B99">
        <v>0.01</v>
      </c>
      <c r="C99">
        <v>0.11</v>
      </c>
      <c r="E99">
        <f t="shared" si="9"/>
        <v>5.0000000000000001E-3</v>
      </c>
      <c r="F99">
        <f t="shared" si="10"/>
        <v>0</v>
      </c>
      <c r="G99">
        <f t="shared" si="8"/>
        <v>4.9999999999999992E-3</v>
      </c>
      <c r="H99">
        <f t="shared" si="14"/>
        <v>0</v>
      </c>
      <c r="I99">
        <f t="shared" si="12"/>
        <v>2.4999999999999996E-3</v>
      </c>
      <c r="J99">
        <f t="shared" si="13"/>
        <v>0</v>
      </c>
    </row>
    <row r="100" spans="1:10" x14ac:dyDescent="0.25">
      <c r="A100">
        <f t="shared" si="11"/>
        <v>99</v>
      </c>
      <c r="B100">
        <v>0.01</v>
      </c>
      <c r="C100">
        <v>0.11</v>
      </c>
      <c r="E100">
        <f t="shared" si="9"/>
        <v>9.9999999999999985E-3</v>
      </c>
      <c r="F100">
        <f t="shared" si="10"/>
        <v>0</v>
      </c>
      <c r="G100">
        <f t="shared" si="8"/>
        <v>2.5000000000000001E-3</v>
      </c>
      <c r="H100">
        <f t="shared" si="14"/>
        <v>0</v>
      </c>
      <c r="I100">
        <f t="shared" si="12"/>
        <v>0</v>
      </c>
      <c r="J100">
        <f t="shared" si="13"/>
        <v>0</v>
      </c>
    </row>
    <row r="101" spans="1:10" x14ac:dyDescent="0.25">
      <c r="A101">
        <f t="shared" si="11"/>
        <v>100</v>
      </c>
      <c r="B101">
        <v>0.02</v>
      </c>
      <c r="C101">
        <v>0.11</v>
      </c>
      <c r="E101">
        <f t="shared" si="9"/>
        <v>0.01</v>
      </c>
      <c r="F101">
        <f t="shared" si="10"/>
        <v>0</v>
      </c>
      <c r="G101">
        <f t="shared" si="8"/>
        <v>1.7347234759768071E-18</v>
      </c>
      <c r="H101">
        <f t="shared" si="14"/>
        <v>0</v>
      </c>
      <c r="I101">
        <f t="shared" si="12"/>
        <v>-2.4999999999999988E-3</v>
      </c>
      <c r="J101">
        <f t="shared" si="13"/>
        <v>0</v>
      </c>
    </row>
    <row r="102" spans="1:10" x14ac:dyDescent="0.25">
      <c r="A102">
        <f t="shared" si="11"/>
        <v>101</v>
      </c>
      <c r="B102">
        <v>0.03</v>
      </c>
      <c r="C102">
        <v>0.11</v>
      </c>
      <c r="E102">
        <f t="shared" si="9"/>
        <v>1.0000000000000002E-2</v>
      </c>
      <c r="F102">
        <f t="shared" si="10"/>
        <v>0</v>
      </c>
      <c r="G102">
        <f t="shared" si="8"/>
        <v>2.5000000000000014E-3</v>
      </c>
      <c r="H102">
        <f t="shared" si="14"/>
        <v>0</v>
      </c>
      <c r="I102">
        <f t="shared" si="12"/>
        <v>6.5052130349130266E-19</v>
      </c>
      <c r="J102">
        <f t="shared" si="13"/>
        <v>0</v>
      </c>
    </row>
    <row r="103" spans="1:10" x14ac:dyDescent="0.25">
      <c r="A103">
        <f t="shared" si="11"/>
        <v>102</v>
      </c>
      <c r="B103">
        <v>0.04</v>
      </c>
      <c r="C103">
        <v>0.11</v>
      </c>
      <c r="E103">
        <f t="shared" si="9"/>
        <v>1.5000000000000003E-2</v>
      </c>
      <c r="F103">
        <f t="shared" si="10"/>
        <v>0</v>
      </c>
      <c r="G103">
        <f t="shared" si="8"/>
        <v>4.9999999999999975E-3</v>
      </c>
      <c r="H103">
        <f t="shared" si="14"/>
        <v>0</v>
      </c>
      <c r="I103">
        <f t="shared" si="12"/>
        <v>2.4999999999999979E-3</v>
      </c>
      <c r="J103">
        <f t="shared" si="13"/>
        <v>0</v>
      </c>
    </row>
    <row r="104" spans="1:10" x14ac:dyDescent="0.25">
      <c r="A104">
        <f t="shared" si="11"/>
        <v>103</v>
      </c>
      <c r="B104">
        <v>0.05</v>
      </c>
      <c r="C104">
        <v>0.11</v>
      </c>
      <c r="E104">
        <f t="shared" si="9"/>
        <v>1.9999999999999997E-2</v>
      </c>
      <c r="F104">
        <f t="shared" si="10"/>
        <v>0</v>
      </c>
      <c r="G104">
        <f t="shared" si="8"/>
        <v>-1.7347234759768071E-18</v>
      </c>
      <c r="H104">
        <f t="shared" si="14"/>
        <v>0</v>
      </c>
      <c r="I104">
        <f t="shared" si="12"/>
        <v>-1.2500000000000015E-3</v>
      </c>
      <c r="J104">
        <f t="shared" si="13"/>
        <v>0</v>
      </c>
    </row>
    <row r="105" spans="1:10" x14ac:dyDescent="0.25">
      <c r="A105">
        <f t="shared" si="11"/>
        <v>104</v>
      </c>
      <c r="B105">
        <v>7.0000000000000007E-2</v>
      </c>
      <c r="C105">
        <v>0.11</v>
      </c>
      <c r="E105">
        <f t="shared" si="9"/>
        <v>1.4999999999999999E-2</v>
      </c>
      <c r="F105">
        <f t="shared" si="10"/>
        <v>0</v>
      </c>
      <c r="G105">
        <f t="shared" si="8"/>
        <v>-2.4999999999999988E-3</v>
      </c>
      <c r="H105">
        <f t="shared" si="14"/>
        <v>0</v>
      </c>
      <c r="I105">
        <f t="shared" si="12"/>
        <v>-3.7499999999999981E-3</v>
      </c>
      <c r="J105">
        <f t="shared" si="13"/>
        <v>0</v>
      </c>
    </row>
    <row r="106" spans="1:10" x14ac:dyDescent="0.25">
      <c r="A106">
        <f t="shared" si="11"/>
        <v>105</v>
      </c>
      <c r="B106">
        <v>0.09</v>
      </c>
      <c r="C106">
        <v>0.11</v>
      </c>
      <c r="E106">
        <f t="shared" si="9"/>
        <v>1.4999999999999999E-2</v>
      </c>
      <c r="F106">
        <f t="shared" si="10"/>
        <v>0</v>
      </c>
      <c r="G106">
        <f t="shared" si="8"/>
        <v>2.5000000000000022E-3</v>
      </c>
      <c r="H106">
        <f t="shared" si="14"/>
        <v>0</v>
      </c>
      <c r="I106">
        <f t="shared" si="12"/>
        <v>1.250000000000002E-3</v>
      </c>
      <c r="J106">
        <f t="shared" si="13"/>
        <v>0</v>
      </c>
    </row>
    <row r="107" spans="1:10" x14ac:dyDescent="0.25">
      <c r="A107">
        <f t="shared" si="11"/>
        <v>106</v>
      </c>
      <c r="B107">
        <v>0.1</v>
      </c>
      <c r="C107">
        <v>0.11</v>
      </c>
      <c r="E107">
        <f t="shared" si="9"/>
        <v>2.0000000000000004E-2</v>
      </c>
      <c r="F107">
        <f t="shared" si="10"/>
        <v>0</v>
      </c>
      <c r="G107">
        <f t="shared" si="8"/>
        <v>0</v>
      </c>
      <c r="H107">
        <f t="shared" si="14"/>
        <v>0</v>
      </c>
      <c r="I107">
        <f t="shared" si="12"/>
        <v>1.2499999999999994E-3</v>
      </c>
      <c r="J107">
        <f t="shared" si="13"/>
        <v>0</v>
      </c>
    </row>
    <row r="108" spans="1:10" x14ac:dyDescent="0.25">
      <c r="A108">
        <f t="shared" si="11"/>
        <v>107</v>
      </c>
      <c r="B108">
        <v>0.12</v>
      </c>
      <c r="C108">
        <v>0.11</v>
      </c>
      <c r="E108">
        <f t="shared" si="9"/>
        <v>1.4999999999999999E-2</v>
      </c>
      <c r="F108">
        <f t="shared" si="10"/>
        <v>0</v>
      </c>
      <c r="G108">
        <f t="shared" si="8"/>
        <v>-2.5000000000000022E-3</v>
      </c>
      <c r="H108">
        <f t="shared" si="14"/>
        <v>0</v>
      </c>
      <c r="I108">
        <f t="shared" si="12"/>
        <v>-2.5000000000000022E-3</v>
      </c>
      <c r="J108">
        <f t="shared" si="13"/>
        <v>0</v>
      </c>
    </row>
    <row r="109" spans="1:10" x14ac:dyDescent="0.25">
      <c r="A109">
        <f t="shared" si="11"/>
        <v>108</v>
      </c>
      <c r="B109">
        <v>0.14000000000000001</v>
      </c>
      <c r="C109">
        <v>0.11</v>
      </c>
      <c r="E109">
        <f t="shared" si="9"/>
        <v>1.4999999999999999E-2</v>
      </c>
      <c r="F109">
        <f t="shared" si="10"/>
        <v>0</v>
      </c>
      <c r="G109">
        <f t="shared" si="8"/>
        <v>2.5000000000000022E-3</v>
      </c>
      <c r="H109">
        <f t="shared" si="14"/>
        <v>0</v>
      </c>
      <c r="I109">
        <f t="shared" si="12"/>
        <v>1.2500000000000011E-3</v>
      </c>
      <c r="J109">
        <f t="shared" si="13"/>
        <v>0</v>
      </c>
    </row>
    <row r="110" spans="1:10" x14ac:dyDescent="0.25">
      <c r="A110">
        <f t="shared" si="11"/>
        <v>109</v>
      </c>
      <c r="B110">
        <v>0.15</v>
      </c>
      <c r="C110">
        <v>0.11</v>
      </c>
      <c r="E110">
        <f t="shared" si="9"/>
        <v>2.0000000000000004E-2</v>
      </c>
      <c r="F110">
        <f t="shared" si="10"/>
        <v>0</v>
      </c>
      <c r="G110">
        <f t="shared" si="8"/>
        <v>0</v>
      </c>
      <c r="H110">
        <f t="shared" si="14"/>
        <v>2.4999999999999988E-3</v>
      </c>
      <c r="I110">
        <f t="shared" si="12"/>
        <v>1.2500000000000011E-3</v>
      </c>
      <c r="J110">
        <f t="shared" si="13"/>
        <v>1.2499999999999994E-3</v>
      </c>
    </row>
    <row r="111" spans="1:10" x14ac:dyDescent="0.25">
      <c r="A111">
        <f t="shared" si="11"/>
        <v>110</v>
      </c>
      <c r="B111">
        <v>0.17</v>
      </c>
      <c r="C111">
        <v>0.11</v>
      </c>
      <c r="E111">
        <f t="shared" si="9"/>
        <v>1.4999999999999999E-2</v>
      </c>
      <c r="F111">
        <f t="shared" si="10"/>
        <v>4.9999999999999975E-3</v>
      </c>
      <c r="G111">
        <f t="shared" si="8"/>
        <v>-2.5000000000000022E-3</v>
      </c>
      <c r="H111">
        <f t="shared" si="14"/>
        <v>5.000000000000001E-3</v>
      </c>
      <c r="I111">
        <f t="shared" si="12"/>
        <v>-2.5000000000000022E-3</v>
      </c>
      <c r="J111">
        <f t="shared" si="13"/>
        <v>2.5000000000000005E-3</v>
      </c>
    </row>
    <row r="112" spans="1:10" x14ac:dyDescent="0.25">
      <c r="A112">
        <f t="shared" si="11"/>
        <v>111</v>
      </c>
      <c r="B112">
        <v>0.19</v>
      </c>
      <c r="C112">
        <v>0.11</v>
      </c>
      <c r="E112">
        <f t="shared" si="9"/>
        <v>1.4999999999999999E-2</v>
      </c>
      <c r="F112">
        <f t="shared" si="10"/>
        <v>1.0000000000000002E-2</v>
      </c>
      <c r="G112">
        <f t="shared" si="8"/>
        <v>2.4999999999999953E-3</v>
      </c>
      <c r="H112">
        <f t="shared" si="14"/>
        <v>2.5000000000000057E-3</v>
      </c>
      <c r="I112">
        <f t="shared" si="12"/>
        <v>1.2499999999999976E-3</v>
      </c>
      <c r="J112">
        <f t="shared" si="13"/>
        <v>3.4694469519536142E-18</v>
      </c>
    </row>
    <row r="113" spans="1:10" x14ac:dyDescent="0.25">
      <c r="A113">
        <f t="shared" si="11"/>
        <v>112</v>
      </c>
      <c r="B113">
        <v>0.2</v>
      </c>
      <c r="C113">
        <v>0.12</v>
      </c>
      <c r="E113">
        <f t="shared" si="9"/>
        <v>1.999999999999999E-2</v>
      </c>
      <c r="F113">
        <f t="shared" si="10"/>
        <v>1.0000000000000009E-2</v>
      </c>
      <c r="G113">
        <f t="shared" si="8"/>
        <v>2.5000000000000022E-3</v>
      </c>
      <c r="H113">
        <f t="shared" si="14"/>
        <v>-3.4694469519536142E-18</v>
      </c>
      <c r="I113">
        <f t="shared" si="12"/>
        <v>2.5000000000000022E-3</v>
      </c>
      <c r="J113">
        <f t="shared" si="13"/>
        <v>-2.5000000000000022E-3</v>
      </c>
    </row>
    <row r="114" spans="1:10" x14ac:dyDescent="0.25">
      <c r="A114">
        <f t="shared" si="11"/>
        <v>113</v>
      </c>
      <c r="B114">
        <v>0.22</v>
      </c>
      <c r="C114">
        <v>0.13</v>
      </c>
      <c r="E114">
        <f t="shared" si="9"/>
        <v>2.0000000000000004E-2</v>
      </c>
      <c r="F114">
        <f t="shared" si="10"/>
        <v>9.999999999999995E-3</v>
      </c>
      <c r="G114">
        <f t="shared" si="8"/>
        <v>-2.4999999999999883E-3</v>
      </c>
      <c r="H114">
        <f t="shared" si="14"/>
        <v>-6.9388939039072284E-18</v>
      </c>
      <c r="I114">
        <f t="shared" si="12"/>
        <v>-2.4999999999999918E-3</v>
      </c>
      <c r="J114">
        <f t="shared" si="13"/>
        <v>-1.2500000000000063E-3</v>
      </c>
    </row>
    <row r="115" spans="1:10" x14ac:dyDescent="0.25">
      <c r="A115">
        <f t="shared" si="11"/>
        <v>114</v>
      </c>
      <c r="B115">
        <v>0.24</v>
      </c>
      <c r="C115">
        <v>0.14000000000000001</v>
      </c>
      <c r="E115">
        <f t="shared" si="9"/>
        <v>1.5000000000000013E-2</v>
      </c>
      <c r="F115">
        <f t="shared" si="10"/>
        <v>9.999999999999995E-3</v>
      </c>
      <c r="G115">
        <f t="shared" si="8"/>
        <v>-2.5000000000000092E-3</v>
      </c>
      <c r="H115">
        <f t="shared" si="14"/>
        <v>2.5000000000000022E-3</v>
      </c>
      <c r="I115">
        <f t="shared" si="12"/>
        <v>-2.5000000000000057E-3</v>
      </c>
      <c r="J115">
        <f t="shared" si="13"/>
        <v>1.2500000000000028E-3</v>
      </c>
    </row>
    <row r="116" spans="1:10" x14ac:dyDescent="0.25">
      <c r="A116">
        <f t="shared" si="11"/>
        <v>115</v>
      </c>
      <c r="B116">
        <v>0.26</v>
      </c>
      <c r="C116">
        <v>0.15</v>
      </c>
      <c r="E116">
        <f t="shared" si="9"/>
        <v>1.4999999999999986E-2</v>
      </c>
      <c r="F116">
        <f t="shared" si="10"/>
        <v>1.4999999999999999E-2</v>
      </c>
      <c r="G116">
        <f t="shared" si="8"/>
        <v>-1.3877787807814457E-17</v>
      </c>
      <c r="H116">
        <f t="shared" si="14"/>
        <v>5.0000000000000044E-3</v>
      </c>
      <c r="I116">
        <f t="shared" si="12"/>
        <v>1.2499999999999872E-3</v>
      </c>
      <c r="J116">
        <f t="shared" si="13"/>
        <v>2.5000000000000057E-3</v>
      </c>
    </row>
    <row r="117" spans="1:10" x14ac:dyDescent="0.25">
      <c r="A117">
        <f t="shared" si="11"/>
        <v>116</v>
      </c>
      <c r="B117">
        <v>0.27</v>
      </c>
      <c r="C117">
        <v>0.16</v>
      </c>
      <c r="E117">
        <f t="shared" si="9"/>
        <v>1.4999999999999986E-2</v>
      </c>
      <c r="F117">
        <f t="shared" si="10"/>
        <v>2.0000000000000004E-2</v>
      </c>
      <c r="G117">
        <f t="shared" si="8"/>
        <v>1.3877787807814457E-17</v>
      </c>
      <c r="H117">
        <f t="shared" si="14"/>
        <v>2.5000000000000022E-3</v>
      </c>
      <c r="I117">
        <f t="shared" si="12"/>
        <v>1.2500000000000115E-3</v>
      </c>
      <c r="J117">
        <f t="shared" si="13"/>
        <v>0</v>
      </c>
    </row>
    <row r="118" spans="1:10" x14ac:dyDescent="0.25">
      <c r="A118">
        <f t="shared" si="11"/>
        <v>117</v>
      </c>
      <c r="B118">
        <v>0.28999999999999998</v>
      </c>
      <c r="C118">
        <v>0.18</v>
      </c>
      <c r="E118">
        <f t="shared" si="9"/>
        <v>1.5000000000000013E-2</v>
      </c>
      <c r="F118">
        <f t="shared" si="10"/>
        <v>2.0000000000000004E-2</v>
      </c>
      <c r="G118">
        <f t="shared" si="8"/>
        <v>2.5000000000000161E-3</v>
      </c>
      <c r="H118">
        <f t="shared" si="14"/>
        <v>-2.5000000000000022E-3</v>
      </c>
      <c r="I118">
        <f t="shared" si="12"/>
        <v>1.250000000000015E-3</v>
      </c>
      <c r="J118">
        <f t="shared" si="13"/>
        <v>-3.7500000000000033E-3</v>
      </c>
    </row>
    <row r="119" spans="1:10" x14ac:dyDescent="0.25">
      <c r="A119">
        <f t="shared" si="11"/>
        <v>118</v>
      </c>
      <c r="B119">
        <v>0.3</v>
      </c>
      <c r="C119">
        <v>0.2</v>
      </c>
      <c r="E119">
        <f t="shared" si="9"/>
        <v>2.0000000000000018E-2</v>
      </c>
      <c r="F119">
        <f t="shared" si="10"/>
        <v>1.4999999999999999E-2</v>
      </c>
      <c r="G119">
        <f t="shared" si="8"/>
        <v>2.4999999999999883E-3</v>
      </c>
      <c r="H119">
        <f t="shared" si="14"/>
        <v>-2.5000000000000022E-3</v>
      </c>
      <c r="I119">
        <f t="shared" si="12"/>
        <v>1.2499999999999872E-3</v>
      </c>
      <c r="J119">
        <f t="shared" si="13"/>
        <v>-2.5000000000000022E-3</v>
      </c>
    </row>
    <row r="120" spans="1:10" x14ac:dyDescent="0.25">
      <c r="A120">
        <f t="shared" si="11"/>
        <v>119</v>
      </c>
      <c r="B120">
        <v>0.32</v>
      </c>
      <c r="C120">
        <v>0.22</v>
      </c>
      <c r="E120">
        <f t="shared" si="9"/>
        <v>1.999999999999999E-2</v>
      </c>
      <c r="F120">
        <f t="shared" si="10"/>
        <v>1.4999999999999999E-2</v>
      </c>
      <c r="G120">
        <f t="shared" si="8"/>
        <v>-1.3877787807814457E-17</v>
      </c>
      <c r="H120">
        <f t="shared" si="14"/>
        <v>2.5000000000000022E-3</v>
      </c>
      <c r="I120">
        <f t="shared" si="12"/>
        <v>-1.250000000000015E-3</v>
      </c>
      <c r="J120">
        <f t="shared" si="13"/>
        <v>2.5000000000000022E-3</v>
      </c>
    </row>
    <row r="121" spans="1:10" x14ac:dyDescent="0.25">
      <c r="A121">
        <f t="shared" si="11"/>
        <v>120</v>
      </c>
      <c r="B121">
        <v>0.34</v>
      </c>
      <c r="C121">
        <v>0.23</v>
      </c>
      <c r="E121">
        <f t="shared" si="9"/>
        <v>1.999999999999999E-2</v>
      </c>
      <c r="F121">
        <f t="shared" si="10"/>
        <v>2.0000000000000004E-2</v>
      </c>
      <c r="G121">
        <f t="shared" si="8"/>
        <v>1.3877787807814457E-17</v>
      </c>
      <c r="H121">
        <f t="shared" si="14"/>
        <v>2.4999999999999953E-3</v>
      </c>
      <c r="I121">
        <f t="shared" si="12"/>
        <v>-1.2499999999999872E-3</v>
      </c>
      <c r="J121">
        <f t="shared" si="13"/>
        <v>2.4999999999999988E-3</v>
      </c>
    </row>
    <row r="122" spans="1:10" x14ac:dyDescent="0.25">
      <c r="A122">
        <f t="shared" si="11"/>
        <v>121</v>
      </c>
      <c r="B122">
        <v>0.36</v>
      </c>
      <c r="C122">
        <v>0.25</v>
      </c>
      <c r="E122">
        <f t="shared" si="9"/>
        <v>2.0000000000000018E-2</v>
      </c>
      <c r="F122">
        <f t="shared" si="10"/>
        <v>1.999999999999999E-2</v>
      </c>
      <c r="G122">
        <f t="shared" si="8"/>
        <v>2.5000000000000022E-3</v>
      </c>
      <c r="H122">
        <f t="shared" si="14"/>
        <v>-2.5000000000000092E-3</v>
      </c>
      <c r="I122">
        <f t="shared" si="12"/>
        <v>1.250000000000008E-3</v>
      </c>
      <c r="J122">
        <f t="shared" si="13"/>
        <v>-2.5000000000000057E-3</v>
      </c>
    </row>
    <row r="123" spans="1:10" x14ac:dyDescent="0.25">
      <c r="A123">
        <f t="shared" si="11"/>
        <v>122</v>
      </c>
      <c r="B123">
        <v>0.38</v>
      </c>
      <c r="C123">
        <v>0.27</v>
      </c>
      <c r="E123">
        <f t="shared" si="9"/>
        <v>2.4999999999999994E-2</v>
      </c>
      <c r="F123">
        <f t="shared" si="10"/>
        <v>1.4999999999999986E-2</v>
      </c>
      <c r="G123">
        <f t="shared" si="8"/>
        <v>7.4999999999999789E-3</v>
      </c>
      <c r="H123">
        <f t="shared" si="14"/>
        <v>-2.4999999999999883E-3</v>
      </c>
      <c r="I123">
        <f t="shared" si="12"/>
        <v>3.7499999999999825E-3</v>
      </c>
      <c r="J123">
        <f t="shared" si="13"/>
        <v>-2.4999999999999918E-3</v>
      </c>
    </row>
    <row r="124" spans="1:10" x14ac:dyDescent="0.25">
      <c r="A124">
        <f t="shared" si="11"/>
        <v>123</v>
      </c>
      <c r="B124">
        <v>0.4</v>
      </c>
      <c r="C124">
        <v>0.28999999999999998</v>
      </c>
      <c r="E124">
        <f t="shared" si="9"/>
        <v>3.4999999999999976E-2</v>
      </c>
      <c r="F124">
        <f t="shared" si="10"/>
        <v>1.5000000000000013E-2</v>
      </c>
      <c r="G124">
        <f t="shared" si="8"/>
        <v>5.0000000000000044E-3</v>
      </c>
      <c r="H124">
        <f t="shared" si="14"/>
        <v>2.5000000000000161E-3</v>
      </c>
      <c r="I124">
        <f t="shared" si="12"/>
        <v>1.2500000000000011E-3</v>
      </c>
      <c r="J124">
        <f t="shared" si="13"/>
        <v>2.5000000000000126E-3</v>
      </c>
    </row>
    <row r="125" spans="1:10" x14ac:dyDescent="0.25">
      <c r="A125">
        <f t="shared" si="11"/>
        <v>124</v>
      </c>
      <c r="B125">
        <v>0.43</v>
      </c>
      <c r="C125">
        <v>0.3</v>
      </c>
      <c r="E125">
        <f t="shared" si="9"/>
        <v>3.5000000000000003E-2</v>
      </c>
      <c r="F125">
        <f t="shared" si="10"/>
        <v>2.0000000000000018E-2</v>
      </c>
      <c r="G125">
        <f t="shared" si="8"/>
        <v>2.50000000000003E-3</v>
      </c>
      <c r="H125">
        <f t="shared" si="14"/>
        <v>2.4999999999999883E-3</v>
      </c>
      <c r="I125">
        <f t="shared" si="12"/>
        <v>-2.4999999999999745E-3</v>
      </c>
      <c r="J125">
        <f t="shared" si="13"/>
        <v>2.4999999999999883E-3</v>
      </c>
    </row>
    <row r="126" spans="1:10" x14ac:dyDescent="0.25">
      <c r="A126">
        <f t="shared" si="11"/>
        <v>125</v>
      </c>
      <c r="B126">
        <v>0.47</v>
      </c>
      <c r="C126">
        <v>0.32</v>
      </c>
      <c r="E126">
        <f t="shared" si="9"/>
        <v>4.0000000000000036E-2</v>
      </c>
      <c r="F126">
        <f t="shared" si="10"/>
        <v>1.999999999999999E-2</v>
      </c>
      <c r="G126">
        <f t="shared" si="8"/>
        <v>4.9999999999999906E-3</v>
      </c>
      <c r="H126">
        <f t="shared" si="14"/>
        <v>-1.3877787807814457E-17</v>
      </c>
      <c r="I126">
        <f t="shared" si="12"/>
        <v>-6.9388939039072284E-18</v>
      </c>
      <c r="J126">
        <f t="shared" si="13"/>
        <v>-1.250000000000015E-3</v>
      </c>
    </row>
    <row r="127" spans="1:10" x14ac:dyDescent="0.25">
      <c r="A127">
        <f t="shared" si="11"/>
        <v>126</v>
      </c>
      <c r="B127">
        <v>0.5</v>
      </c>
      <c r="C127">
        <v>0.34</v>
      </c>
      <c r="E127">
        <f t="shared" si="9"/>
        <v>4.4999999999999984E-2</v>
      </c>
      <c r="F127">
        <f t="shared" si="10"/>
        <v>1.999999999999999E-2</v>
      </c>
      <c r="G127">
        <f t="shared" si="8"/>
        <v>4.9999999999999767E-3</v>
      </c>
      <c r="H127">
        <f t="shared" si="14"/>
        <v>1.3877787807814457E-17</v>
      </c>
      <c r="I127">
        <f t="shared" si="12"/>
        <v>1.2499999999999734E-3</v>
      </c>
      <c r="J127">
        <f t="shared" si="13"/>
        <v>-1.2499999999999872E-3</v>
      </c>
    </row>
    <row r="128" spans="1:10" x14ac:dyDescent="0.25">
      <c r="A128">
        <f t="shared" si="11"/>
        <v>127</v>
      </c>
      <c r="B128">
        <v>0.55000000000000004</v>
      </c>
      <c r="C128">
        <v>0.36</v>
      </c>
      <c r="E128">
        <f t="shared" si="9"/>
        <v>4.9999999999999989E-2</v>
      </c>
      <c r="F128">
        <f t="shared" si="10"/>
        <v>2.0000000000000018E-2</v>
      </c>
      <c r="G128">
        <f t="shared" si="8"/>
        <v>7.5000000000000067E-3</v>
      </c>
      <c r="H128">
        <f t="shared" si="14"/>
        <v>-2.5000000000000022E-3</v>
      </c>
      <c r="I128">
        <f t="shared" si="12"/>
        <v>1.250000000000008E-3</v>
      </c>
      <c r="J128">
        <f t="shared" si="13"/>
        <v>-1.2499999999999942E-3</v>
      </c>
    </row>
    <row r="129" spans="1:10" x14ac:dyDescent="0.25">
      <c r="A129">
        <f t="shared" si="11"/>
        <v>128</v>
      </c>
      <c r="B129">
        <v>0.59</v>
      </c>
      <c r="C129">
        <v>0.38</v>
      </c>
      <c r="E129">
        <f t="shared" si="9"/>
        <v>0.06</v>
      </c>
      <c r="F129">
        <f t="shared" si="10"/>
        <v>1.4999999999999986E-2</v>
      </c>
      <c r="G129">
        <f t="shared" si="8"/>
        <v>2.5000000000000022E-3</v>
      </c>
      <c r="H129">
        <f t="shared" si="14"/>
        <v>-2.5000000000000161E-3</v>
      </c>
      <c r="I129">
        <f t="shared" si="12"/>
        <v>-1.2499999999999872E-3</v>
      </c>
      <c r="J129">
        <f t="shared" si="13"/>
        <v>-1.250000000000015E-3</v>
      </c>
    </row>
    <row r="130" spans="1:10" x14ac:dyDescent="0.25">
      <c r="A130">
        <f t="shared" si="11"/>
        <v>129</v>
      </c>
      <c r="B130">
        <v>0.65</v>
      </c>
      <c r="C130">
        <v>0.4</v>
      </c>
      <c r="E130">
        <f t="shared" si="9"/>
        <v>5.4999999999999993E-2</v>
      </c>
      <c r="F130">
        <f t="shared" si="10"/>
        <v>1.4999999999999986E-2</v>
      </c>
      <c r="G130">
        <f t="shared" ref="G130:G193" si="15" xml:space="preserve"> (E131 - E129) / 2</f>
        <v>0</v>
      </c>
      <c r="H130">
        <f t="shared" si="14"/>
        <v>2.5000000000000161E-3</v>
      </c>
      <c r="I130">
        <f t="shared" si="12"/>
        <v>-3.7500000000000033E-3</v>
      </c>
      <c r="J130">
        <f t="shared" si="13"/>
        <v>2.5000000000000092E-3</v>
      </c>
    </row>
    <row r="131" spans="1:10" x14ac:dyDescent="0.25">
      <c r="A131">
        <f t="shared" si="11"/>
        <v>130</v>
      </c>
      <c r="B131">
        <v>0.71</v>
      </c>
      <c r="C131">
        <v>0.41</v>
      </c>
      <c r="E131">
        <f t="shared" ref="E131:E194" si="16">(B133-B131)/2</f>
        <v>0.06</v>
      </c>
      <c r="F131">
        <f t="shared" ref="F131:F194" si="17">(C133-C131)/2</f>
        <v>2.0000000000000018E-2</v>
      </c>
      <c r="G131">
        <f t="shared" si="15"/>
        <v>1.0000000000000009E-2</v>
      </c>
      <c r="H131">
        <f t="shared" si="14"/>
        <v>2.5000000000000022E-3</v>
      </c>
      <c r="I131">
        <f t="shared" si="12"/>
        <v>3.7500000000000033E-3</v>
      </c>
      <c r="J131">
        <f t="shared" si="13"/>
        <v>2.5000000000000092E-3</v>
      </c>
    </row>
    <row r="132" spans="1:10" x14ac:dyDescent="0.25">
      <c r="A132">
        <f t="shared" ref="A132:A195" si="18">A131+1</f>
        <v>131</v>
      </c>
      <c r="B132">
        <v>0.76</v>
      </c>
      <c r="C132">
        <v>0.43</v>
      </c>
      <c r="E132">
        <f t="shared" si="16"/>
        <v>7.5000000000000011E-2</v>
      </c>
      <c r="F132">
        <f t="shared" si="17"/>
        <v>1.999999999999999E-2</v>
      </c>
      <c r="G132">
        <f t="shared" si="15"/>
        <v>1.0000000000000009E-2</v>
      </c>
      <c r="H132">
        <f t="shared" si="14"/>
        <v>-1.3877787807814457E-17</v>
      </c>
      <c r="I132">
        <f t="shared" si="12"/>
        <v>5.0000000000000044E-3</v>
      </c>
      <c r="J132">
        <f t="shared" si="13"/>
        <v>-1.250000000000015E-3</v>
      </c>
    </row>
    <row r="133" spans="1:10" x14ac:dyDescent="0.25">
      <c r="A133">
        <f t="shared" si="18"/>
        <v>132</v>
      </c>
      <c r="B133">
        <v>0.83</v>
      </c>
      <c r="C133">
        <v>0.45</v>
      </c>
      <c r="E133">
        <f t="shared" si="16"/>
        <v>8.0000000000000016E-2</v>
      </c>
      <c r="F133">
        <f t="shared" si="17"/>
        <v>1.999999999999999E-2</v>
      </c>
      <c r="G133">
        <f t="shared" si="15"/>
        <v>0</v>
      </c>
      <c r="H133">
        <f t="shared" si="14"/>
        <v>1.3877787807814457E-17</v>
      </c>
      <c r="I133">
        <f t="shared" ref="I133:I196" si="19">(G133 - G131) / 2</f>
        <v>-5.0000000000000044E-3</v>
      </c>
      <c r="J133">
        <f t="shared" ref="J133:J196" si="20">(H133 - H131) / 2</f>
        <v>-1.2499999999999942E-3</v>
      </c>
    </row>
    <row r="134" spans="1:10" x14ac:dyDescent="0.25">
      <c r="A134">
        <f t="shared" si="18"/>
        <v>133</v>
      </c>
      <c r="B134">
        <v>0.91</v>
      </c>
      <c r="C134">
        <v>0.47</v>
      </c>
      <c r="E134">
        <f t="shared" si="16"/>
        <v>7.5000000000000011E-2</v>
      </c>
      <c r="F134">
        <f t="shared" si="17"/>
        <v>2.0000000000000018E-2</v>
      </c>
      <c r="G134">
        <f t="shared" si="15"/>
        <v>-2.7755575615628914E-17</v>
      </c>
      <c r="H134">
        <f t="shared" si="14"/>
        <v>1.3877787807814457E-17</v>
      </c>
      <c r="I134">
        <f t="shared" si="19"/>
        <v>-5.0000000000000183E-3</v>
      </c>
      <c r="J134">
        <f t="shared" si="20"/>
        <v>1.3877787807814457E-17</v>
      </c>
    </row>
    <row r="135" spans="1:10" x14ac:dyDescent="0.25">
      <c r="A135">
        <f t="shared" si="18"/>
        <v>134</v>
      </c>
      <c r="B135">
        <v>0.99</v>
      </c>
      <c r="C135">
        <v>0.49</v>
      </c>
      <c r="E135">
        <f t="shared" si="16"/>
        <v>7.999999999999996E-2</v>
      </c>
      <c r="F135">
        <f t="shared" si="17"/>
        <v>2.0000000000000018E-2</v>
      </c>
      <c r="G135">
        <f t="shared" si="15"/>
        <v>7.4999999999999789E-3</v>
      </c>
      <c r="H135">
        <f t="shared" si="14"/>
        <v>2.5000000000000022E-3</v>
      </c>
      <c r="I135">
        <f t="shared" si="19"/>
        <v>3.7499999999999895E-3</v>
      </c>
      <c r="J135">
        <f t="shared" si="20"/>
        <v>1.2499999999999942E-3</v>
      </c>
    </row>
    <row r="136" spans="1:10" x14ac:dyDescent="0.25">
      <c r="A136">
        <f t="shared" si="18"/>
        <v>135</v>
      </c>
      <c r="B136">
        <v>1.06</v>
      </c>
      <c r="C136">
        <v>0.51</v>
      </c>
      <c r="E136">
        <f t="shared" si="16"/>
        <v>8.9999999999999969E-2</v>
      </c>
      <c r="F136">
        <f t="shared" si="17"/>
        <v>2.5000000000000022E-2</v>
      </c>
      <c r="G136">
        <f t="shared" si="15"/>
        <v>7.5000000000000622E-3</v>
      </c>
      <c r="H136">
        <f t="shared" si="14"/>
        <v>4.9999999999999767E-3</v>
      </c>
      <c r="I136">
        <f t="shared" si="19"/>
        <v>3.750000000000045E-3</v>
      </c>
      <c r="J136">
        <f t="shared" si="20"/>
        <v>2.4999999999999814E-3</v>
      </c>
    </row>
    <row r="137" spans="1:10" x14ac:dyDescent="0.25">
      <c r="A137">
        <f t="shared" si="18"/>
        <v>136</v>
      </c>
      <c r="B137">
        <v>1.1499999999999999</v>
      </c>
      <c r="C137">
        <v>0.53</v>
      </c>
      <c r="E137">
        <f t="shared" si="16"/>
        <v>9.5000000000000084E-2</v>
      </c>
      <c r="F137">
        <f t="shared" si="17"/>
        <v>2.9999999999999971E-2</v>
      </c>
      <c r="G137">
        <f t="shared" si="15"/>
        <v>7.5000000000000067E-3</v>
      </c>
      <c r="H137">
        <f t="shared" ref="H137:H200" si="21" xml:space="preserve"> (F138 - F136) / 2</f>
        <v>4.9999999999999767E-3</v>
      </c>
      <c r="I137">
        <f t="shared" si="19"/>
        <v>1.3877787807814457E-17</v>
      </c>
      <c r="J137">
        <f t="shared" si="20"/>
        <v>1.2499999999999872E-3</v>
      </c>
    </row>
    <row r="138" spans="1:10" x14ac:dyDescent="0.25">
      <c r="A138">
        <f t="shared" si="18"/>
        <v>137</v>
      </c>
      <c r="B138">
        <v>1.24</v>
      </c>
      <c r="C138">
        <v>0.56000000000000005</v>
      </c>
      <c r="E138">
        <f t="shared" si="16"/>
        <v>0.10499999999999998</v>
      </c>
      <c r="F138">
        <f t="shared" si="17"/>
        <v>3.4999999999999976E-2</v>
      </c>
      <c r="G138">
        <f t="shared" si="15"/>
        <v>7.4999999999999512E-3</v>
      </c>
      <c r="H138">
        <f t="shared" si="21"/>
        <v>5.0000000000000322E-3</v>
      </c>
      <c r="I138">
        <f t="shared" si="19"/>
        <v>-5.5511151231257827E-17</v>
      </c>
      <c r="J138">
        <f t="shared" si="20"/>
        <v>2.7755575615628914E-17</v>
      </c>
    </row>
    <row r="139" spans="1:10" x14ac:dyDescent="0.25">
      <c r="A139">
        <f t="shared" si="18"/>
        <v>138</v>
      </c>
      <c r="B139">
        <v>1.34</v>
      </c>
      <c r="C139">
        <v>0.59</v>
      </c>
      <c r="E139">
        <f t="shared" si="16"/>
        <v>0.10999999999999999</v>
      </c>
      <c r="F139">
        <f t="shared" si="17"/>
        <v>4.0000000000000036E-2</v>
      </c>
      <c r="G139">
        <f t="shared" si="15"/>
        <v>2.5000000000000022E-3</v>
      </c>
      <c r="H139">
        <f t="shared" si="21"/>
        <v>2.5000000000000022E-3</v>
      </c>
      <c r="I139">
        <f t="shared" si="19"/>
        <v>-2.5000000000000022E-3</v>
      </c>
      <c r="J139">
        <f t="shared" si="20"/>
        <v>-1.2499999999999872E-3</v>
      </c>
    </row>
    <row r="140" spans="1:10" x14ac:dyDescent="0.25">
      <c r="A140">
        <f t="shared" si="18"/>
        <v>139</v>
      </c>
      <c r="B140">
        <v>1.45</v>
      </c>
      <c r="C140">
        <v>0.63</v>
      </c>
      <c r="E140">
        <f t="shared" si="16"/>
        <v>0.10999999999999999</v>
      </c>
      <c r="F140">
        <f t="shared" si="17"/>
        <v>3.999999999999998E-2</v>
      </c>
      <c r="G140">
        <f t="shared" si="15"/>
        <v>5.0000000000000044E-3</v>
      </c>
      <c r="H140">
        <f t="shared" si="21"/>
        <v>4.9999999999999767E-3</v>
      </c>
      <c r="I140">
        <f t="shared" si="19"/>
        <v>-1.2499999999999734E-3</v>
      </c>
      <c r="J140">
        <f t="shared" si="20"/>
        <v>-2.7755575615628914E-17</v>
      </c>
    </row>
    <row r="141" spans="1:10" x14ac:dyDescent="0.25">
      <c r="A141">
        <f t="shared" si="18"/>
        <v>140</v>
      </c>
      <c r="B141">
        <v>1.56</v>
      </c>
      <c r="C141">
        <v>0.67</v>
      </c>
      <c r="E141">
        <f t="shared" si="16"/>
        <v>0.12</v>
      </c>
      <c r="F141">
        <f t="shared" si="17"/>
        <v>4.9999999999999989E-2</v>
      </c>
      <c r="G141">
        <f t="shared" si="15"/>
        <v>5.0000000000000044E-3</v>
      </c>
      <c r="H141">
        <f t="shared" si="21"/>
        <v>7.5000000000000067E-3</v>
      </c>
      <c r="I141">
        <f t="shared" si="19"/>
        <v>1.2500000000000011E-3</v>
      </c>
      <c r="J141">
        <f t="shared" si="20"/>
        <v>2.5000000000000022E-3</v>
      </c>
    </row>
    <row r="142" spans="1:10" x14ac:dyDescent="0.25">
      <c r="A142">
        <f t="shared" si="18"/>
        <v>141</v>
      </c>
      <c r="B142">
        <v>1.67</v>
      </c>
      <c r="C142">
        <v>0.71</v>
      </c>
      <c r="E142">
        <f t="shared" si="16"/>
        <v>0.12</v>
      </c>
      <c r="F142">
        <f t="shared" si="17"/>
        <v>5.4999999999999993E-2</v>
      </c>
      <c r="G142">
        <f t="shared" si="15"/>
        <v>5.0000000000000044E-3</v>
      </c>
      <c r="H142">
        <f t="shared" si="21"/>
        <v>5.0000000000000044E-3</v>
      </c>
      <c r="I142">
        <f t="shared" si="19"/>
        <v>0</v>
      </c>
      <c r="J142">
        <f t="shared" si="20"/>
        <v>1.3877787807814457E-17</v>
      </c>
    </row>
    <row r="143" spans="1:10" x14ac:dyDescent="0.25">
      <c r="A143">
        <f t="shared" si="18"/>
        <v>142</v>
      </c>
      <c r="B143">
        <v>1.8</v>
      </c>
      <c r="C143">
        <v>0.77</v>
      </c>
      <c r="E143">
        <f t="shared" si="16"/>
        <v>0.13</v>
      </c>
      <c r="F143">
        <f t="shared" si="17"/>
        <v>0.06</v>
      </c>
      <c r="G143">
        <f t="shared" si="15"/>
        <v>1.2500000000000067E-2</v>
      </c>
      <c r="H143">
        <f t="shared" si="21"/>
        <v>7.5000000000000067E-3</v>
      </c>
      <c r="I143">
        <f t="shared" si="19"/>
        <v>3.7500000000000311E-3</v>
      </c>
      <c r="J143">
        <f t="shared" si="20"/>
        <v>0</v>
      </c>
    </row>
    <row r="144" spans="1:10" x14ac:dyDescent="0.25">
      <c r="A144">
        <f t="shared" si="18"/>
        <v>143</v>
      </c>
      <c r="B144">
        <v>1.91</v>
      </c>
      <c r="C144">
        <v>0.82</v>
      </c>
      <c r="E144">
        <f t="shared" si="16"/>
        <v>0.14500000000000013</v>
      </c>
      <c r="F144">
        <f t="shared" si="17"/>
        <v>7.0000000000000007E-2</v>
      </c>
      <c r="G144">
        <f t="shared" si="15"/>
        <v>-5.5511151231257827E-17</v>
      </c>
      <c r="H144">
        <f t="shared" si="21"/>
        <v>7.5000000000000067E-3</v>
      </c>
      <c r="I144">
        <f t="shared" si="19"/>
        <v>-2.50000000000003E-3</v>
      </c>
      <c r="J144">
        <f t="shared" si="20"/>
        <v>1.2500000000000011E-3</v>
      </c>
    </row>
    <row r="145" spans="1:10" x14ac:dyDescent="0.25">
      <c r="A145">
        <f t="shared" si="18"/>
        <v>144</v>
      </c>
      <c r="B145">
        <v>2.06</v>
      </c>
      <c r="C145">
        <v>0.89</v>
      </c>
      <c r="E145">
        <f t="shared" si="16"/>
        <v>0.12999999999999989</v>
      </c>
      <c r="F145">
        <f t="shared" si="17"/>
        <v>7.5000000000000011E-2</v>
      </c>
      <c r="G145">
        <f t="shared" si="15"/>
        <v>2.4999999999998912E-3</v>
      </c>
      <c r="H145">
        <f t="shared" si="21"/>
        <v>2.50000000000003E-3</v>
      </c>
      <c r="I145">
        <f t="shared" si="19"/>
        <v>-5.0000000000000877E-3</v>
      </c>
      <c r="J145">
        <f t="shared" si="20"/>
        <v>-2.4999999999999883E-3</v>
      </c>
    </row>
    <row r="146" spans="1:10" x14ac:dyDescent="0.25">
      <c r="A146">
        <f t="shared" si="18"/>
        <v>145</v>
      </c>
      <c r="B146">
        <v>2.2000000000000002</v>
      </c>
      <c r="C146">
        <v>0.96</v>
      </c>
      <c r="E146">
        <f t="shared" si="16"/>
        <v>0.14999999999999991</v>
      </c>
      <c r="F146">
        <f t="shared" si="17"/>
        <v>7.5000000000000067E-2</v>
      </c>
      <c r="G146">
        <f t="shared" si="15"/>
        <v>2.2500000000000075E-2</v>
      </c>
      <c r="H146">
        <f t="shared" si="21"/>
        <v>2.4999999999999745E-3</v>
      </c>
      <c r="I146">
        <f t="shared" si="19"/>
        <v>1.1250000000000066E-2</v>
      </c>
      <c r="J146">
        <f t="shared" si="20"/>
        <v>-2.5000000000000161E-3</v>
      </c>
    </row>
    <row r="147" spans="1:10" x14ac:dyDescent="0.25">
      <c r="A147">
        <f t="shared" si="18"/>
        <v>146</v>
      </c>
      <c r="B147">
        <v>2.3199999999999998</v>
      </c>
      <c r="C147">
        <v>1.04</v>
      </c>
      <c r="E147">
        <f t="shared" si="16"/>
        <v>0.17500000000000004</v>
      </c>
      <c r="F147">
        <f t="shared" si="17"/>
        <v>7.999999999999996E-2</v>
      </c>
      <c r="G147">
        <f t="shared" si="15"/>
        <v>2.5000000000000577E-3</v>
      </c>
      <c r="H147">
        <f t="shared" si="21"/>
        <v>7.4999999999999512E-3</v>
      </c>
      <c r="I147">
        <f t="shared" si="19"/>
        <v>8.3266726846886741E-17</v>
      </c>
      <c r="J147">
        <f t="shared" si="20"/>
        <v>2.4999999999999606E-3</v>
      </c>
    </row>
    <row r="148" spans="1:10" x14ac:dyDescent="0.25">
      <c r="A148">
        <f t="shared" si="18"/>
        <v>147</v>
      </c>
      <c r="B148">
        <v>2.5</v>
      </c>
      <c r="C148">
        <v>1.1100000000000001</v>
      </c>
      <c r="E148">
        <f t="shared" si="16"/>
        <v>0.15500000000000003</v>
      </c>
      <c r="F148">
        <f t="shared" si="17"/>
        <v>8.9999999999999969E-2</v>
      </c>
      <c r="G148">
        <f t="shared" si="15"/>
        <v>-5.0000000000000044E-3</v>
      </c>
      <c r="H148">
        <f t="shared" si="21"/>
        <v>5.0000000000000044E-3</v>
      </c>
      <c r="I148">
        <f t="shared" si="19"/>
        <v>-1.375000000000004E-2</v>
      </c>
      <c r="J148">
        <f t="shared" si="20"/>
        <v>1.250000000000015E-3</v>
      </c>
    </row>
    <row r="149" spans="1:10" x14ac:dyDescent="0.25">
      <c r="A149">
        <f t="shared" si="18"/>
        <v>148</v>
      </c>
      <c r="B149">
        <v>2.67</v>
      </c>
      <c r="C149">
        <v>1.2</v>
      </c>
      <c r="E149">
        <f t="shared" si="16"/>
        <v>0.16500000000000004</v>
      </c>
      <c r="F149">
        <f t="shared" si="17"/>
        <v>8.9999999999999969E-2</v>
      </c>
      <c r="G149">
        <f t="shared" si="15"/>
        <v>1.749999999999996E-2</v>
      </c>
      <c r="H149">
        <f t="shared" si="21"/>
        <v>2.5000000000000022E-3</v>
      </c>
      <c r="I149">
        <f t="shared" si="19"/>
        <v>7.4999999999999512E-3</v>
      </c>
      <c r="J149">
        <f t="shared" si="20"/>
        <v>-2.4999999999999745E-3</v>
      </c>
    </row>
    <row r="150" spans="1:10" x14ac:dyDescent="0.25">
      <c r="A150">
        <f t="shared" si="18"/>
        <v>149</v>
      </c>
      <c r="B150">
        <v>2.81</v>
      </c>
      <c r="C150">
        <v>1.29</v>
      </c>
      <c r="E150">
        <f t="shared" si="16"/>
        <v>0.18999999999999995</v>
      </c>
      <c r="F150">
        <f t="shared" si="17"/>
        <v>9.4999999999999973E-2</v>
      </c>
      <c r="G150">
        <f t="shared" si="15"/>
        <v>1.2499999999999956E-2</v>
      </c>
      <c r="H150">
        <f t="shared" si="21"/>
        <v>5.5511151231257827E-17</v>
      </c>
      <c r="I150">
        <f t="shared" si="19"/>
        <v>8.74999999999998E-3</v>
      </c>
      <c r="J150">
        <f t="shared" si="20"/>
        <v>-2.4999999999999745E-3</v>
      </c>
    </row>
    <row r="151" spans="1:10" x14ac:dyDescent="0.25">
      <c r="A151">
        <f t="shared" si="18"/>
        <v>150</v>
      </c>
      <c r="B151">
        <v>3</v>
      </c>
      <c r="C151">
        <v>1.38</v>
      </c>
      <c r="E151">
        <f t="shared" si="16"/>
        <v>0.18999999999999995</v>
      </c>
      <c r="F151">
        <f t="shared" si="17"/>
        <v>9.000000000000008E-2</v>
      </c>
      <c r="G151">
        <f t="shared" si="15"/>
        <v>-2.4999999999999467E-3</v>
      </c>
      <c r="H151">
        <f t="shared" si="21"/>
        <v>5.0000000000000044E-3</v>
      </c>
      <c r="I151">
        <f t="shared" si="19"/>
        <v>-9.9999999999999534E-3</v>
      </c>
      <c r="J151">
        <f t="shared" si="20"/>
        <v>1.2500000000000011E-3</v>
      </c>
    </row>
    <row r="152" spans="1:10" x14ac:dyDescent="0.25">
      <c r="A152">
        <f t="shared" si="18"/>
        <v>151</v>
      </c>
      <c r="B152">
        <v>3.19</v>
      </c>
      <c r="C152">
        <v>1.48</v>
      </c>
      <c r="E152">
        <f t="shared" si="16"/>
        <v>0.18500000000000005</v>
      </c>
      <c r="F152">
        <f t="shared" si="17"/>
        <v>0.10499999999999998</v>
      </c>
      <c r="G152">
        <f t="shared" si="15"/>
        <v>2.5000000000000577E-3</v>
      </c>
      <c r="H152">
        <f t="shared" si="21"/>
        <v>1.749999999999996E-2</v>
      </c>
      <c r="I152">
        <f t="shared" si="19"/>
        <v>-4.9999999999999489E-3</v>
      </c>
      <c r="J152">
        <f t="shared" si="20"/>
        <v>8.7499999999999523E-3</v>
      </c>
    </row>
    <row r="153" spans="1:10" x14ac:dyDescent="0.25">
      <c r="A153">
        <f t="shared" si="18"/>
        <v>152</v>
      </c>
      <c r="B153">
        <v>3.38</v>
      </c>
      <c r="C153">
        <v>1.56</v>
      </c>
      <c r="E153">
        <f t="shared" si="16"/>
        <v>0.19500000000000006</v>
      </c>
      <c r="F153">
        <f t="shared" si="17"/>
        <v>0.125</v>
      </c>
      <c r="G153">
        <f t="shared" si="15"/>
        <v>2.2499999999999853E-2</v>
      </c>
      <c r="H153">
        <f t="shared" si="21"/>
        <v>7.5000000000000067E-3</v>
      </c>
      <c r="I153">
        <f t="shared" si="19"/>
        <v>1.24999999999999E-2</v>
      </c>
      <c r="J153">
        <f t="shared" si="20"/>
        <v>1.2500000000000011E-3</v>
      </c>
    </row>
    <row r="154" spans="1:10" x14ac:dyDescent="0.25">
      <c r="A154">
        <f t="shared" si="18"/>
        <v>153</v>
      </c>
      <c r="B154">
        <v>3.56</v>
      </c>
      <c r="C154">
        <v>1.69</v>
      </c>
      <c r="E154">
        <f t="shared" si="16"/>
        <v>0.22999999999999976</v>
      </c>
      <c r="F154">
        <f t="shared" si="17"/>
        <v>0.12</v>
      </c>
      <c r="G154">
        <f t="shared" si="15"/>
        <v>1.2499999999999956E-2</v>
      </c>
      <c r="H154">
        <f t="shared" si="21"/>
        <v>0</v>
      </c>
      <c r="I154">
        <f t="shared" si="19"/>
        <v>4.9999999999999489E-3</v>
      </c>
      <c r="J154">
        <f t="shared" si="20"/>
        <v>-8.74999999999998E-3</v>
      </c>
    </row>
    <row r="155" spans="1:10" x14ac:dyDescent="0.25">
      <c r="A155">
        <f t="shared" si="18"/>
        <v>154</v>
      </c>
      <c r="B155">
        <v>3.77</v>
      </c>
      <c r="C155">
        <v>1.81</v>
      </c>
      <c r="E155">
        <f t="shared" si="16"/>
        <v>0.21999999999999997</v>
      </c>
      <c r="F155">
        <f t="shared" si="17"/>
        <v>0.125</v>
      </c>
      <c r="G155">
        <f t="shared" si="15"/>
        <v>-1.4999999999999791E-2</v>
      </c>
      <c r="H155">
        <f t="shared" si="21"/>
        <v>7.5000000000000622E-3</v>
      </c>
      <c r="I155">
        <f t="shared" si="19"/>
        <v>-1.8749999999999822E-2</v>
      </c>
      <c r="J155">
        <f t="shared" si="20"/>
        <v>2.7755575615628914E-17</v>
      </c>
    </row>
    <row r="156" spans="1:10" x14ac:dyDescent="0.25">
      <c r="A156">
        <f t="shared" si="18"/>
        <v>155</v>
      </c>
      <c r="B156">
        <v>4.0199999999999996</v>
      </c>
      <c r="C156">
        <v>1.93</v>
      </c>
      <c r="E156">
        <f t="shared" si="16"/>
        <v>0.20000000000000018</v>
      </c>
      <c r="F156">
        <f t="shared" si="17"/>
        <v>0.13500000000000012</v>
      </c>
      <c r="G156">
        <f t="shared" si="15"/>
        <v>5.0000000000000044E-3</v>
      </c>
      <c r="H156">
        <f t="shared" si="21"/>
        <v>7.4999999999999512E-3</v>
      </c>
      <c r="I156">
        <f t="shared" si="19"/>
        <v>-3.7499999999999756E-3</v>
      </c>
      <c r="J156">
        <f t="shared" si="20"/>
        <v>3.7499999999999756E-3</v>
      </c>
    </row>
    <row r="157" spans="1:10" x14ac:dyDescent="0.25">
      <c r="A157">
        <f t="shared" si="18"/>
        <v>156</v>
      </c>
      <c r="B157">
        <v>4.21</v>
      </c>
      <c r="C157">
        <v>2.06</v>
      </c>
      <c r="E157">
        <f t="shared" si="16"/>
        <v>0.22999999999999998</v>
      </c>
      <c r="F157">
        <f t="shared" si="17"/>
        <v>0.1399999999999999</v>
      </c>
      <c r="G157">
        <f t="shared" si="15"/>
        <v>2.2499999999999964E-2</v>
      </c>
      <c r="H157">
        <f t="shared" si="21"/>
        <v>4.9999999999999489E-3</v>
      </c>
      <c r="I157">
        <f t="shared" si="19"/>
        <v>1.8749999999999878E-2</v>
      </c>
      <c r="J157">
        <f t="shared" si="20"/>
        <v>-1.2500000000000566E-3</v>
      </c>
    </row>
    <row r="158" spans="1:10" x14ac:dyDescent="0.25">
      <c r="A158">
        <f t="shared" si="18"/>
        <v>157</v>
      </c>
      <c r="B158">
        <v>4.42</v>
      </c>
      <c r="C158">
        <v>2.2000000000000002</v>
      </c>
      <c r="E158">
        <f t="shared" si="16"/>
        <v>0.24500000000000011</v>
      </c>
      <c r="F158">
        <f t="shared" si="17"/>
        <v>0.14500000000000002</v>
      </c>
      <c r="G158">
        <f t="shared" si="15"/>
        <v>1.7500000000000071E-2</v>
      </c>
      <c r="H158">
        <f t="shared" si="21"/>
        <v>2.5000000000000577E-3</v>
      </c>
      <c r="I158">
        <f t="shared" si="19"/>
        <v>6.2500000000000333E-3</v>
      </c>
      <c r="J158">
        <f t="shared" si="20"/>
        <v>-2.4999999999999467E-3</v>
      </c>
    </row>
    <row r="159" spans="1:10" x14ac:dyDescent="0.25">
      <c r="A159">
        <f t="shared" si="18"/>
        <v>158</v>
      </c>
      <c r="B159">
        <v>4.67</v>
      </c>
      <c r="C159">
        <v>2.34</v>
      </c>
      <c r="E159">
        <f t="shared" si="16"/>
        <v>0.26500000000000012</v>
      </c>
      <c r="F159">
        <f t="shared" si="17"/>
        <v>0.14500000000000002</v>
      </c>
      <c r="G159">
        <f t="shared" si="15"/>
        <v>-1.5000000000000124E-2</v>
      </c>
      <c r="H159">
        <f t="shared" si="21"/>
        <v>-2.0000000000000018E-2</v>
      </c>
      <c r="I159">
        <f t="shared" si="19"/>
        <v>-1.8750000000000044E-2</v>
      </c>
      <c r="J159">
        <f t="shared" si="20"/>
        <v>-1.2499999999999983E-2</v>
      </c>
    </row>
    <row r="160" spans="1:10" x14ac:dyDescent="0.25">
      <c r="A160">
        <f t="shared" si="18"/>
        <v>159</v>
      </c>
      <c r="B160">
        <v>4.91</v>
      </c>
      <c r="C160">
        <v>2.4900000000000002</v>
      </c>
      <c r="E160">
        <f t="shared" si="16"/>
        <v>0.21499999999999986</v>
      </c>
      <c r="F160">
        <f t="shared" si="17"/>
        <v>0.10499999999999998</v>
      </c>
      <c r="G160">
        <f t="shared" si="15"/>
        <v>-2.5000000000001688E-3</v>
      </c>
      <c r="H160">
        <f t="shared" si="21"/>
        <v>5.0000000000000044E-3</v>
      </c>
      <c r="I160">
        <f t="shared" si="19"/>
        <v>-1.000000000000012E-2</v>
      </c>
      <c r="J160">
        <f t="shared" si="20"/>
        <v>1.2499999999999734E-3</v>
      </c>
    </row>
    <row r="161" spans="1:10" x14ac:dyDescent="0.25">
      <c r="A161">
        <f t="shared" si="18"/>
        <v>160</v>
      </c>
      <c r="B161">
        <v>5.2</v>
      </c>
      <c r="C161">
        <v>2.63</v>
      </c>
      <c r="E161">
        <f t="shared" si="16"/>
        <v>0.25999999999999979</v>
      </c>
      <c r="F161">
        <f t="shared" si="17"/>
        <v>0.15500000000000003</v>
      </c>
      <c r="G161">
        <f t="shared" si="15"/>
        <v>5.7500000000000107E-2</v>
      </c>
      <c r="H161">
        <f t="shared" si="21"/>
        <v>5.9999999999999942E-2</v>
      </c>
      <c r="I161">
        <f t="shared" si="19"/>
        <v>3.6250000000000115E-2</v>
      </c>
      <c r="J161">
        <f t="shared" si="20"/>
        <v>3.999999999999998E-2</v>
      </c>
    </row>
    <row r="162" spans="1:10" x14ac:dyDescent="0.25">
      <c r="A162">
        <f t="shared" si="18"/>
        <v>161</v>
      </c>
      <c r="B162">
        <v>5.34</v>
      </c>
      <c r="C162">
        <v>2.7</v>
      </c>
      <c r="E162">
        <f t="shared" si="16"/>
        <v>0.33000000000000007</v>
      </c>
      <c r="F162">
        <f t="shared" si="17"/>
        <v>0.22499999999999987</v>
      </c>
      <c r="G162">
        <f t="shared" si="15"/>
        <v>7.5000000000000622E-3</v>
      </c>
      <c r="H162">
        <f t="shared" si="21"/>
        <v>1.2499999999999956E-2</v>
      </c>
      <c r="I162">
        <f t="shared" si="19"/>
        <v>5.0000000000001155E-3</v>
      </c>
      <c r="J162">
        <f t="shared" si="20"/>
        <v>3.7499999999999756E-3</v>
      </c>
    </row>
    <row r="163" spans="1:10" x14ac:dyDescent="0.25">
      <c r="A163">
        <f t="shared" si="18"/>
        <v>162</v>
      </c>
      <c r="B163">
        <v>5.72</v>
      </c>
      <c r="C163">
        <v>2.94</v>
      </c>
      <c r="E163">
        <f t="shared" si="16"/>
        <v>0.27499999999999991</v>
      </c>
      <c r="F163">
        <f t="shared" si="17"/>
        <v>0.17999999999999994</v>
      </c>
      <c r="G163">
        <f t="shared" si="15"/>
        <v>-2.2499999999999964E-2</v>
      </c>
      <c r="H163">
        <f t="shared" si="21"/>
        <v>-2.2499999999999964E-2</v>
      </c>
      <c r="I163">
        <f t="shared" si="19"/>
        <v>-4.0000000000000036E-2</v>
      </c>
      <c r="J163">
        <f t="shared" si="20"/>
        <v>-4.1249999999999953E-2</v>
      </c>
    </row>
    <row r="164" spans="1:10" x14ac:dyDescent="0.25">
      <c r="A164">
        <f t="shared" si="18"/>
        <v>163</v>
      </c>
      <c r="B164">
        <v>6</v>
      </c>
      <c r="C164">
        <v>3.15</v>
      </c>
      <c r="E164">
        <f t="shared" si="16"/>
        <v>0.28500000000000014</v>
      </c>
      <c r="F164">
        <f t="shared" si="17"/>
        <v>0.17999999999999994</v>
      </c>
      <c r="G164">
        <f t="shared" si="15"/>
        <v>1.7500000000000071E-2</v>
      </c>
      <c r="H164">
        <f t="shared" si="21"/>
        <v>7.5000000000000622E-3</v>
      </c>
      <c r="I164">
        <f t="shared" si="19"/>
        <v>5.0000000000000044E-3</v>
      </c>
      <c r="J164">
        <f t="shared" si="20"/>
        <v>-2.4999999999999467E-3</v>
      </c>
    </row>
    <row r="165" spans="1:10" x14ac:dyDescent="0.25">
      <c r="A165">
        <f t="shared" si="18"/>
        <v>164</v>
      </c>
      <c r="B165">
        <v>6.27</v>
      </c>
      <c r="C165">
        <v>3.3</v>
      </c>
      <c r="E165">
        <f t="shared" si="16"/>
        <v>0.31000000000000005</v>
      </c>
      <c r="F165">
        <f t="shared" si="17"/>
        <v>0.19500000000000006</v>
      </c>
      <c r="G165">
        <f t="shared" si="15"/>
        <v>2.4999999999999467E-3</v>
      </c>
      <c r="H165">
        <f t="shared" si="21"/>
        <v>5.0000000000001155E-3</v>
      </c>
      <c r="I165">
        <f t="shared" si="19"/>
        <v>1.2499999999999956E-2</v>
      </c>
      <c r="J165">
        <f t="shared" si="20"/>
        <v>1.375000000000004E-2</v>
      </c>
    </row>
    <row r="166" spans="1:10" x14ac:dyDescent="0.25">
      <c r="A166">
        <f t="shared" si="18"/>
        <v>165</v>
      </c>
      <c r="B166">
        <v>6.57</v>
      </c>
      <c r="C166">
        <v>3.51</v>
      </c>
      <c r="E166">
        <f t="shared" si="16"/>
        <v>0.29000000000000004</v>
      </c>
      <c r="F166">
        <f t="shared" si="17"/>
        <v>0.19000000000000017</v>
      </c>
      <c r="G166">
        <f t="shared" si="15"/>
        <v>-1.4999999999999902E-2</v>
      </c>
      <c r="H166">
        <f t="shared" si="21"/>
        <v>1.0000000000000009E-2</v>
      </c>
      <c r="I166">
        <f t="shared" si="19"/>
        <v>-1.6249999999999987E-2</v>
      </c>
      <c r="J166">
        <f t="shared" si="20"/>
        <v>1.2499999999999734E-3</v>
      </c>
    </row>
    <row r="167" spans="1:10" x14ac:dyDescent="0.25">
      <c r="A167">
        <f t="shared" si="18"/>
        <v>166</v>
      </c>
      <c r="B167">
        <v>6.89</v>
      </c>
      <c r="C167">
        <v>3.69</v>
      </c>
      <c r="E167">
        <f t="shared" si="16"/>
        <v>0.28000000000000025</v>
      </c>
      <c r="F167">
        <f t="shared" si="17"/>
        <v>0.21500000000000008</v>
      </c>
      <c r="G167">
        <f t="shared" si="15"/>
        <v>7.4999999999998401E-3</v>
      </c>
      <c r="H167">
        <f t="shared" si="21"/>
        <v>1.2499999999999956E-2</v>
      </c>
      <c r="I167">
        <f t="shared" si="19"/>
        <v>2.4999999999999467E-3</v>
      </c>
      <c r="J167">
        <f t="shared" si="20"/>
        <v>3.7499999999999201E-3</v>
      </c>
    </row>
    <row r="168" spans="1:10" x14ac:dyDescent="0.25">
      <c r="A168">
        <f t="shared" si="18"/>
        <v>167</v>
      </c>
      <c r="B168">
        <v>7.15</v>
      </c>
      <c r="C168">
        <v>3.89</v>
      </c>
      <c r="E168">
        <f t="shared" si="16"/>
        <v>0.30499999999999972</v>
      </c>
      <c r="F168">
        <f t="shared" si="17"/>
        <v>0.21500000000000008</v>
      </c>
      <c r="G168">
        <f t="shared" si="15"/>
        <v>-2.2204460492503131E-16</v>
      </c>
      <c r="H168">
        <f t="shared" si="21"/>
        <v>2.4999999999998357E-3</v>
      </c>
      <c r="I168">
        <f t="shared" si="19"/>
        <v>7.4999999999998401E-3</v>
      </c>
      <c r="J168">
        <f t="shared" si="20"/>
        <v>-3.7500000000000866E-3</v>
      </c>
    </row>
    <row r="169" spans="1:10" x14ac:dyDescent="0.25">
      <c r="A169">
        <f t="shared" si="18"/>
        <v>168</v>
      </c>
      <c r="B169">
        <v>7.45</v>
      </c>
      <c r="C169">
        <v>4.12</v>
      </c>
      <c r="E169">
        <f t="shared" si="16"/>
        <v>0.2799999999999998</v>
      </c>
      <c r="F169">
        <f t="shared" si="17"/>
        <v>0.21999999999999975</v>
      </c>
      <c r="G169">
        <f t="shared" si="15"/>
        <v>-2.0000000000000018E-2</v>
      </c>
      <c r="H169">
        <f t="shared" si="21"/>
        <v>-1.1102230246251565E-16</v>
      </c>
      <c r="I169">
        <f t="shared" si="19"/>
        <v>-1.3749999999999929E-2</v>
      </c>
      <c r="J169">
        <f t="shared" si="20"/>
        <v>-6.2500000000000333E-3</v>
      </c>
    </row>
    <row r="170" spans="1:10" x14ac:dyDescent="0.25">
      <c r="A170">
        <f t="shared" si="18"/>
        <v>169</v>
      </c>
      <c r="B170">
        <v>7.76</v>
      </c>
      <c r="C170">
        <v>4.32</v>
      </c>
      <c r="E170">
        <f t="shared" si="16"/>
        <v>0.26499999999999968</v>
      </c>
      <c r="F170">
        <f t="shared" si="17"/>
        <v>0.21499999999999986</v>
      </c>
      <c r="G170">
        <f t="shared" si="15"/>
        <v>-1.0000000000000009E-2</v>
      </c>
      <c r="H170">
        <f t="shared" si="21"/>
        <v>1.5000000000000124E-2</v>
      </c>
      <c r="I170">
        <f t="shared" si="19"/>
        <v>-4.9999999999998934E-3</v>
      </c>
      <c r="J170">
        <f t="shared" si="20"/>
        <v>6.2500000000001443E-3</v>
      </c>
    </row>
    <row r="171" spans="1:10" x14ac:dyDescent="0.25">
      <c r="A171">
        <f t="shared" si="18"/>
        <v>170</v>
      </c>
      <c r="B171">
        <v>8.01</v>
      </c>
      <c r="C171">
        <v>4.5599999999999996</v>
      </c>
      <c r="E171">
        <f t="shared" si="16"/>
        <v>0.25999999999999979</v>
      </c>
      <c r="F171">
        <f t="shared" si="17"/>
        <v>0.25</v>
      </c>
      <c r="G171">
        <f t="shared" si="15"/>
        <v>-2.4999999999999467E-2</v>
      </c>
      <c r="H171">
        <f t="shared" si="21"/>
        <v>2.2499999999999964E-2</v>
      </c>
      <c r="I171">
        <f t="shared" si="19"/>
        <v>-2.4999999999997247E-3</v>
      </c>
      <c r="J171">
        <f t="shared" si="20"/>
        <v>1.1250000000000038E-2</v>
      </c>
    </row>
    <row r="172" spans="1:10" x14ac:dyDescent="0.25">
      <c r="A172">
        <f t="shared" si="18"/>
        <v>171</v>
      </c>
      <c r="B172">
        <v>8.2899999999999991</v>
      </c>
      <c r="C172">
        <v>4.75</v>
      </c>
      <c r="E172">
        <f t="shared" si="16"/>
        <v>0.21500000000000075</v>
      </c>
      <c r="F172">
        <f t="shared" si="17"/>
        <v>0.25999999999999979</v>
      </c>
      <c r="G172">
        <f t="shared" si="15"/>
        <v>-4.4999999999999929E-2</v>
      </c>
      <c r="H172">
        <f t="shared" si="21"/>
        <v>-7.4999999999998401E-3</v>
      </c>
      <c r="I172">
        <f t="shared" si="19"/>
        <v>-1.749999999999996E-2</v>
      </c>
      <c r="J172">
        <f t="shared" si="20"/>
        <v>-1.1249999999999982E-2</v>
      </c>
    </row>
    <row r="173" spans="1:10" x14ac:dyDescent="0.25">
      <c r="A173">
        <f t="shared" si="18"/>
        <v>172</v>
      </c>
      <c r="B173">
        <v>8.5299999999999994</v>
      </c>
      <c r="C173">
        <v>5.0599999999999996</v>
      </c>
      <c r="E173">
        <f t="shared" si="16"/>
        <v>0.16999999999999993</v>
      </c>
      <c r="F173">
        <f t="shared" si="17"/>
        <v>0.23500000000000032</v>
      </c>
      <c r="G173">
        <f t="shared" si="15"/>
        <v>-5.2500000000000657E-2</v>
      </c>
      <c r="H173">
        <f t="shared" si="21"/>
        <v>2.2204460492503131E-16</v>
      </c>
      <c r="I173">
        <f t="shared" si="19"/>
        <v>-1.3750000000000595E-2</v>
      </c>
      <c r="J173">
        <f t="shared" si="20"/>
        <v>-1.1249999999999871E-2</v>
      </c>
    </row>
    <row r="174" spans="1:10" x14ac:dyDescent="0.25">
      <c r="A174">
        <f t="shared" si="18"/>
        <v>173</v>
      </c>
      <c r="B174">
        <v>8.7200000000000006</v>
      </c>
      <c r="C174">
        <v>5.27</v>
      </c>
      <c r="E174">
        <f t="shared" si="16"/>
        <v>0.10999999999999943</v>
      </c>
      <c r="F174">
        <f t="shared" si="17"/>
        <v>0.26000000000000023</v>
      </c>
      <c r="G174">
        <f t="shared" si="15"/>
        <v>-5.4999999999999716E-2</v>
      </c>
      <c r="H174">
        <f t="shared" si="21"/>
        <v>2.9999999999999805E-2</v>
      </c>
      <c r="I174">
        <f t="shared" si="19"/>
        <v>-4.9999999999998934E-3</v>
      </c>
      <c r="J174">
        <f t="shared" si="20"/>
        <v>1.8749999999999822E-2</v>
      </c>
    </row>
    <row r="175" spans="1:10" x14ac:dyDescent="0.25">
      <c r="A175">
        <f t="shared" si="18"/>
        <v>174</v>
      </c>
      <c r="B175">
        <v>8.8699999999999992</v>
      </c>
      <c r="C175">
        <v>5.53</v>
      </c>
      <c r="E175">
        <f t="shared" si="16"/>
        <v>6.0000000000000497E-2</v>
      </c>
      <c r="F175">
        <f t="shared" si="17"/>
        <v>0.29499999999999993</v>
      </c>
      <c r="G175">
        <f t="shared" si="15"/>
        <v>-3.9999999999999591E-2</v>
      </c>
      <c r="H175">
        <f t="shared" si="21"/>
        <v>1.7499999999999849E-2</v>
      </c>
      <c r="I175">
        <f t="shared" si="19"/>
        <v>6.2500000000005329E-3</v>
      </c>
      <c r="J175">
        <f t="shared" si="20"/>
        <v>8.7499999999998135E-3</v>
      </c>
    </row>
    <row r="176" spans="1:10" x14ac:dyDescent="0.25">
      <c r="A176">
        <f t="shared" si="18"/>
        <v>175</v>
      </c>
      <c r="B176">
        <v>8.94</v>
      </c>
      <c r="C176">
        <v>5.79</v>
      </c>
      <c r="E176">
        <f t="shared" si="16"/>
        <v>3.0000000000000249E-2</v>
      </c>
      <c r="F176">
        <f t="shared" si="17"/>
        <v>0.29499999999999993</v>
      </c>
      <c r="G176">
        <f t="shared" si="15"/>
        <v>-3.5000000000000142E-2</v>
      </c>
      <c r="H176">
        <f t="shared" si="21"/>
        <v>-3.0000000000000027E-2</v>
      </c>
      <c r="I176">
        <f t="shared" si="19"/>
        <v>9.9999999999997868E-3</v>
      </c>
      <c r="J176">
        <f t="shared" si="20"/>
        <v>-2.9999999999999916E-2</v>
      </c>
    </row>
    <row r="177" spans="1:10" x14ac:dyDescent="0.25">
      <c r="A177">
        <f t="shared" si="18"/>
        <v>176</v>
      </c>
      <c r="B177">
        <v>8.99</v>
      </c>
      <c r="C177">
        <v>6.12</v>
      </c>
      <c r="E177">
        <f t="shared" si="16"/>
        <v>-9.9999999999997868E-3</v>
      </c>
      <c r="F177">
        <f t="shared" si="17"/>
        <v>0.23499999999999988</v>
      </c>
      <c r="G177">
        <f t="shared" si="15"/>
        <v>-4.4999999999999929E-2</v>
      </c>
      <c r="H177">
        <f t="shared" si="21"/>
        <v>-2.0000000000000018E-2</v>
      </c>
      <c r="I177">
        <f t="shared" si="19"/>
        <v>-2.5000000000001688E-3</v>
      </c>
      <c r="J177">
        <f t="shared" si="20"/>
        <v>-1.8749999999999933E-2</v>
      </c>
    </row>
    <row r="178" spans="1:10" x14ac:dyDescent="0.25">
      <c r="A178">
        <f t="shared" si="18"/>
        <v>177</v>
      </c>
      <c r="B178" s="83">
        <v>9</v>
      </c>
      <c r="C178">
        <v>6.38</v>
      </c>
      <c r="E178">
        <f t="shared" si="16"/>
        <v>-5.9999999999999609E-2</v>
      </c>
      <c r="F178">
        <f t="shared" si="17"/>
        <v>0.25499999999999989</v>
      </c>
      <c r="G178">
        <f t="shared" si="15"/>
        <v>-5.7500000000000107E-2</v>
      </c>
      <c r="H178">
        <f t="shared" si="21"/>
        <v>2.5000000000000133E-2</v>
      </c>
      <c r="I178">
        <f t="shared" si="19"/>
        <v>-1.1249999999999982E-2</v>
      </c>
      <c r="J178">
        <f t="shared" si="20"/>
        <v>2.750000000000008E-2</v>
      </c>
    </row>
    <row r="179" spans="1:10" x14ac:dyDescent="0.25">
      <c r="A179">
        <f t="shared" si="18"/>
        <v>178</v>
      </c>
      <c r="B179">
        <v>8.9700000000000006</v>
      </c>
      <c r="C179">
        <v>6.59</v>
      </c>
      <c r="E179">
        <f t="shared" si="16"/>
        <v>-0.125</v>
      </c>
      <c r="F179">
        <f t="shared" si="17"/>
        <v>0.28500000000000014</v>
      </c>
      <c r="G179">
        <f t="shared" si="15"/>
        <v>-6.7500000000000338E-2</v>
      </c>
      <c r="H179">
        <f t="shared" si="21"/>
        <v>2.5000000000001688E-3</v>
      </c>
      <c r="I179">
        <f t="shared" si="19"/>
        <v>-1.1250000000000204E-2</v>
      </c>
      <c r="J179">
        <f t="shared" si="20"/>
        <v>1.1250000000000093E-2</v>
      </c>
    </row>
    <row r="180" spans="1:10" x14ac:dyDescent="0.25">
      <c r="A180">
        <f t="shared" si="18"/>
        <v>179</v>
      </c>
      <c r="B180">
        <v>8.8800000000000008</v>
      </c>
      <c r="C180">
        <v>6.89</v>
      </c>
      <c r="E180">
        <f t="shared" si="16"/>
        <v>-0.19500000000000028</v>
      </c>
      <c r="F180">
        <f t="shared" si="17"/>
        <v>0.26000000000000023</v>
      </c>
      <c r="G180">
        <f t="shared" si="15"/>
        <v>-5.2500000000000213E-2</v>
      </c>
      <c r="H180">
        <f t="shared" si="21"/>
        <v>-2.5000000000000133E-2</v>
      </c>
      <c r="I180">
        <f t="shared" si="19"/>
        <v>2.4999999999999467E-3</v>
      </c>
      <c r="J180">
        <f t="shared" si="20"/>
        <v>-2.5000000000000133E-2</v>
      </c>
    </row>
    <row r="181" spans="1:10" x14ac:dyDescent="0.25">
      <c r="A181">
        <f t="shared" si="18"/>
        <v>180</v>
      </c>
      <c r="B181">
        <v>8.7200000000000006</v>
      </c>
      <c r="C181">
        <v>7.16</v>
      </c>
      <c r="E181">
        <f t="shared" si="16"/>
        <v>-0.23000000000000043</v>
      </c>
      <c r="F181">
        <f t="shared" si="17"/>
        <v>0.23499999999999988</v>
      </c>
      <c r="G181">
        <f t="shared" si="15"/>
        <v>-2.9999999999999805E-2</v>
      </c>
      <c r="H181">
        <f t="shared" si="21"/>
        <v>-2.2500000000000187E-2</v>
      </c>
      <c r="I181">
        <f t="shared" si="19"/>
        <v>1.8750000000000266E-2</v>
      </c>
      <c r="J181">
        <f t="shared" si="20"/>
        <v>-1.2500000000000178E-2</v>
      </c>
    </row>
    <row r="182" spans="1:10" x14ac:dyDescent="0.25">
      <c r="A182">
        <f t="shared" si="18"/>
        <v>181</v>
      </c>
      <c r="B182">
        <v>8.49</v>
      </c>
      <c r="C182">
        <v>7.41</v>
      </c>
      <c r="E182">
        <f t="shared" si="16"/>
        <v>-0.25499999999999989</v>
      </c>
      <c r="F182">
        <f t="shared" si="17"/>
        <v>0.21499999999999986</v>
      </c>
      <c r="G182">
        <f t="shared" si="15"/>
        <v>-2.7499999999999636E-2</v>
      </c>
      <c r="H182">
        <f t="shared" si="21"/>
        <v>-2.0000000000000018E-2</v>
      </c>
      <c r="I182">
        <f t="shared" si="19"/>
        <v>1.2500000000000289E-2</v>
      </c>
      <c r="J182">
        <f t="shared" si="20"/>
        <v>2.5000000000000577E-3</v>
      </c>
    </row>
    <row r="183" spans="1:10" x14ac:dyDescent="0.25">
      <c r="A183">
        <f t="shared" si="18"/>
        <v>182</v>
      </c>
      <c r="B183">
        <v>8.26</v>
      </c>
      <c r="C183">
        <v>7.63</v>
      </c>
      <c r="E183">
        <f t="shared" si="16"/>
        <v>-0.2849999999999997</v>
      </c>
      <c r="F183">
        <f t="shared" si="17"/>
        <v>0.19499999999999984</v>
      </c>
      <c r="G183">
        <f t="shared" si="15"/>
        <v>-2.750000000000008E-2</v>
      </c>
      <c r="H183">
        <f t="shared" si="21"/>
        <v>-4.0000000000000036E-2</v>
      </c>
      <c r="I183">
        <f t="shared" si="19"/>
        <v>1.2499999999998623E-3</v>
      </c>
      <c r="J183">
        <f t="shared" si="20"/>
        <v>-8.7499999999999245E-3</v>
      </c>
    </row>
    <row r="184" spans="1:10" x14ac:dyDescent="0.25">
      <c r="A184">
        <f t="shared" si="18"/>
        <v>183</v>
      </c>
      <c r="B184">
        <v>7.98</v>
      </c>
      <c r="C184">
        <v>7.84</v>
      </c>
      <c r="E184">
        <f t="shared" si="16"/>
        <v>-0.31000000000000005</v>
      </c>
      <c r="F184">
        <f t="shared" si="17"/>
        <v>0.13499999999999979</v>
      </c>
      <c r="G184">
        <f t="shared" si="15"/>
        <v>-1.5000000000000346E-2</v>
      </c>
      <c r="H184">
        <f t="shared" si="21"/>
        <v>-5.9999999999999831E-2</v>
      </c>
      <c r="I184">
        <f t="shared" si="19"/>
        <v>6.2499999999996447E-3</v>
      </c>
      <c r="J184">
        <f t="shared" si="20"/>
        <v>-1.9999999999999907E-2</v>
      </c>
    </row>
    <row r="185" spans="1:10" x14ac:dyDescent="0.25">
      <c r="A185">
        <f t="shared" si="18"/>
        <v>184</v>
      </c>
      <c r="B185">
        <v>7.69</v>
      </c>
      <c r="C185">
        <v>8.02</v>
      </c>
      <c r="E185">
        <f t="shared" si="16"/>
        <v>-0.31500000000000039</v>
      </c>
      <c r="F185">
        <f t="shared" si="17"/>
        <v>7.5000000000000178E-2</v>
      </c>
      <c r="G185">
        <f t="shared" si="15"/>
        <v>0</v>
      </c>
      <c r="H185">
        <f t="shared" si="21"/>
        <v>-4.7499999999999876E-2</v>
      </c>
      <c r="I185">
        <f t="shared" si="19"/>
        <v>1.375000000000004E-2</v>
      </c>
      <c r="J185">
        <f t="shared" si="20"/>
        <v>-3.7499999999999201E-3</v>
      </c>
    </row>
    <row r="186" spans="1:10" x14ac:dyDescent="0.25">
      <c r="A186">
        <f t="shared" si="18"/>
        <v>185</v>
      </c>
      <c r="B186">
        <v>7.36</v>
      </c>
      <c r="C186">
        <v>8.11</v>
      </c>
      <c r="E186">
        <f t="shared" si="16"/>
        <v>-0.31000000000000005</v>
      </c>
      <c r="F186">
        <f t="shared" si="17"/>
        <v>4.0000000000000036E-2</v>
      </c>
      <c r="G186">
        <f t="shared" si="15"/>
        <v>5.0000000000003375E-3</v>
      </c>
      <c r="H186">
        <f t="shared" si="21"/>
        <v>-4.0000000000000036E-2</v>
      </c>
      <c r="I186">
        <f t="shared" si="19"/>
        <v>1.0000000000000342E-2</v>
      </c>
      <c r="J186">
        <f t="shared" si="20"/>
        <v>9.9999999999998979E-3</v>
      </c>
    </row>
    <row r="187" spans="1:10" x14ac:dyDescent="0.25">
      <c r="A187">
        <f t="shared" si="18"/>
        <v>186</v>
      </c>
      <c r="B187">
        <v>7.06</v>
      </c>
      <c r="C187">
        <v>8.17</v>
      </c>
      <c r="E187">
        <f t="shared" si="16"/>
        <v>-0.30499999999999972</v>
      </c>
      <c r="F187">
        <f t="shared" si="17"/>
        <v>-4.9999999999998934E-3</v>
      </c>
      <c r="G187">
        <f t="shared" si="15"/>
        <v>-2.4999999999999467E-3</v>
      </c>
      <c r="H187">
        <f t="shared" si="21"/>
        <v>-4.4999999999999929E-2</v>
      </c>
      <c r="I187">
        <f t="shared" si="19"/>
        <v>-1.2499999999999734E-3</v>
      </c>
      <c r="J187">
        <f t="shared" si="20"/>
        <v>1.2499999999999734E-3</v>
      </c>
    </row>
    <row r="188" spans="1:10" x14ac:dyDescent="0.25">
      <c r="A188">
        <f t="shared" si="18"/>
        <v>187</v>
      </c>
      <c r="B188">
        <v>6.74</v>
      </c>
      <c r="C188" s="83">
        <v>8.19</v>
      </c>
      <c r="E188">
        <f t="shared" si="16"/>
        <v>-0.31499999999999995</v>
      </c>
      <c r="F188">
        <f t="shared" si="17"/>
        <v>-4.9999999999999822E-2</v>
      </c>
      <c r="G188">
        <f t="shared" si="15"/>
        <v>2.4999999999997247E-3</v>
      </c>
      <c r="H188">
        <f t="shared" si="21"/>
        <v>-5.2499999999999991E-2</v>
      </c>
      <c r="I188">
        <f t="shared" si="19"/>
        <v>-1.2500000000003064E-3</v>
      </c>
      <c r="J188">
        <f t="shared" si="20"/>
        <v>-6.2499999999999778E-3</v>
      </c>
    </row>
    <row r="189" spans="1:10" x14ac:dyDescent="0.25">
      <c r="A189">
        <f t="shared" si="18"/>
        <v>188</v>
      </c>
      <c r="B189">
        <v>6.45</v>
      </c>
      <c r="C189">
        <v>8.16</v>
      </c>
      <c r="E189">
        <f t="shared" si="16"/>
        <v>-0.30000000000000027</v>
      </c>
      <c r="F189">
        <f t="shared" si="17"/>
        <v>-0.10999999999999988</v>
      </c>
      <c r="G189">
        <f t="shared" si="15"/>
        <v>4.9999999999998934E-3</v>
      </c>
      <c r="H189">
        <f t="shared" si="21"/>
        <v>-0.10250000000000004</v>
      </c>
      <c r="I189">
        <f t="shared" si="19"/>
        <v>3.7499999999999201E-3</v>
      </c>
      <c r="J189">
        <f t="shared" si="20"/>
        <v>-2.8750000000000053E-2</v>
      </c>
    </row>
    <row r="190" spans="1:10" x14ac:dyDescent="0.25">
      <c r="A190">
        <f t="shared" si="18"/>
        <v>189</v>
      </c>
      <c r="B190">
        <v>6.11</v>
      </c>
      <c r="C190">
        <v>8.09</v>
      </c>
      <c r="E190">
        <f t="shared" si="16"/>
        <v>-0.30500000000000016</v>
      </c>
      <c r="F190">
        <f t="shared" si="17"/>
        <v>-0.25499999999999989</v>
      </c>
      <c r="G190">
        <f t="shared" si="15"/>
        <v>-1.2499999999999734E-2</v>
      </c>
      <c r="H190">
        <f t="shared" si="21"/>
        <v>-8.7500000000000133E-2</v>
      </c>
      <c r="I190">
        <f t="shared" si="19"/>
        <v>-7.4999999999997291E-3</v>
      </c>
      <c r="J190">
        <f t="shared" si="20"/>
        <v>-1.7500000000000071E-2</v>
      </c>
    </row>
    <row r="191" spans="1:10" x14ac:dyDescent="0.25">
      <c r="A191">
        <f t="shared" si="18"/>
        <v>190</v>
      </c>
      <c r="B191">
        <v>5.85</v>
      </c>
      <c r="C191">
        <v>7.94</v>
      </c>
      <c r="E191">
        <f t="shared" si="16"/>
        <v>-0.32499999999999973</v>
      </c>
      <c r="F191">
        <f t="shared" si="17"/>
        <v>-0.28500000000000014</v>
      </c>
      <c r="G191">
        <f t="shared" si="15"/>
        <v>5.0000000000001155E-3</v>
      </c>
      <c r="H191">
        <f t="shared" si="21"/>
        <v>2.4999999999999467E-3</v>
      </c>
      <c r="I191">
        <f t="shared" si="19"/>
        <v>1.1102230246251565E-16</v>
      </c>
      <c r="J191">
        <f t="shared" si="20"/>
        <v>5.2499999999999991E-2</v>
      </c>
    </row>
    <row r="192" spans="1:10" x14ac:dyDescent="0.25">
      <c r="A192">
        <f t="shared" si="18"/>
        <v>191</v>
      </c>
      <c r="B192">
        <v>5.5</v>
      </c>
      <c r="C192">
        <v>7.58</v>
      </c>
      <c r="E192">
        <f t="shared" si="16"/>
        <v>-0.29499999999999993</v>
      </c>
      <c r="F192">
        <f t="shared" si="17"/>
        <v>-0.25</v>
      </c>
      <c r="G192">
        <f t="shared" si="15"/>
        <v>2.7499999999999858E-2</v>
      </c>
      <c r="H192">
        <f t="shared" si="21"/>
        <v>-1.0000000000000009E-2</v>
      </c>
      <c r="I192">
        <f t="shared" si="19"/>
        <v>1.9999999999999796E-2</v>
      </c>
      <c r="J192">
        <f t="shared" si="20"/>
        <v>3.8750000000000062E-2</v>
      </c>
    </row>
    <row r="193" spans="1:10" x14ac:dyDescent="0.25">
      <c r="A193">
        <f t="shared" si="18"/>
        <v>192</v>
      </c>
      <c r="B193">
        <v>5.2</v>
      </c>
      <c r="C193">
        <v>7.37</v>
      </c>
      <c r="E193">
        <f t="shared" si="16"/>
        <v>-0.27</v>
      </c>
      <c r="F193">
        <f t="shared" si="17"/>
        <v>-0.30500000000000016</v>
      </c>
      <c r="G193">
        <f t="shared" si="15"/>
        <v>2.0000000000000018E-2</v>
      </c>
      <c r="H193">
        <f t="shared" si="21"/>
        <v>-1.0000000000000009E-2</v>
      </c>
      <c r="I193">
        <f t="shared" si="19"/>
        <v>7.4999999999999512E-3</v>
      </c>
      <c r="J193">
        <f t="shared" si="20"/>
        <v>-6.2499999999999778E-3</v>
      </c>
    </row>
    <row r="194" spans="1:10" x14ac:dyDescent="0.25">
      <c r="A194">
        <f t="shared" si="18"/>
        <v>193</v>
      </c>
      <c r="B194">
        <v>4.91</v>
      </c>
      <c r="C194">
        <v>7.08</v>
      </c>
      <c r="E194">
        <f t="shared" si="16"/>
        <v>-0.25499999999999989</v>
      </c>
      <c r="F194">
        <f t="shared" si="17"/>
        <v>-0.27</v>
      </c>
      <c r="G194">
        <f t="shared" ref="G194:G257" si="22" xml:space="preserve"> (E195 - E193) / 2</f>
        <v>7.5000000000000622E-3</v>
      </c>
      <c r="H194">
        <f t="shared" si="21"/>
        <v>2.2500000000000187E-2</v>
      </c>
      <c r="I194">
        <f t="shared" si="19"/>
        <v>-9.9999999999998979E-3</v>
      </c>
      <c r="J194">
        <f t="shared" si="20"/>
        <v>1.6250000000000098E-2</v>
      </c>
    </row>
    <row r="195" spans="1:10" x14ac:dyDescent="0.25">
      <c r="A195">
        <f t="shared" si="18"/>
        <v>194</v>
      </c>
      <c r="B195">
        <v>4.66</v>
      </c>
      <c r="C195">
        <v>6.76</v>
      </c>
      <c r="E195">
        <f t="shared" ref="E195:E258" si="23">(B197-B195)/2</f>
        <v>-0.25499999999999989</v>
      </c>
      <c r="F195">
        <f t="shared" ref="F195:F258" si="24">(C197-C195)/2</f>
        <v>-0.25999999999999979</v>
      </c>
      <c r="G195">
        <f t="shared" si="22"/>
        <v>7.4999999999998401E-3</v>
      </c>
      <c r="H195">
        <f t="shared" si="21"/>
        <v>-4.9999999999998934E-3</v>
      </c>
      <c r="I195">
        <f t="shared" si="19"/>
        <v>-6.2500000000000888E-3</v>
      </c>
      <c r="J195">
        <f t="shared" si="20"/>
        <v>2.5000000000000577E-3</v>
      </c>
    </row>
    <row r="196" spans="1:10" x14ac:dyDescent="0.25">
      <c r="A196">
        <f t="shared" ref="A196:A259" si="25">A195+1</f>
        <v>195</v>
      </c>
      <c r="B196">
        <v>4.4000000000000004</v>
      </c>
      <c r="C196">
        <v>6.54</v>
      </c>
      <c r="E196">
        <f t="shared" si="23"/>
        <v>-0.24000000000000021</v>
      </c>
      <c r="F196">
        <f t="shared" si="24"/>
        <v>-0.2799999999999998</v>
      </c>
      <c r="G196">
        <f t="shared" si="22"/>
        <v>9.9999999999998979E-3</v>
      </c>
      <c r="H196">
        <f t="shared" si="21"/>
        <v>-5.0000000000001155E-3</v>
      </c>
      <c r="I196">
        <f t="shared" si="19"/>
        <v>1.2499999999999178E-3</v>
      </c>
      <c r="J196">
        <f t="shared" si="20"/>
        <v>-1.3750000000000151E-2</v>
      </c>
    </row>
    <row r="197" spans="1:10" x14ac:dyDescent="0.25">
      <c r="A197">
        <f t="shared" si="25"/>
        <v>196</v>
      </c>
      <c r="B197">
        <v>4.1500000000000004</v>
      </c>
      <c r="C197">
        <v>6.24</v>
      </c>
      <c r="E197">
        <f t="shared" si="23"/>
        <v>-0.2350000000000001</v>
      </c>
      <c r="F197">
        <f t="shared" si="24"/>
        <v>-0.27</v>
      </c>
      <c r="G197">
        <f t="shared" si="22"/>
        <v>1.1102230246251565E-16</v>
      </c>
      <c r="H197">
        <f t="shared" si="21"/>
        <v>-2.2204460492503131E-16</v>
      </c>
      <c r="I197">
        <f t="shared" ref="I197:I260" si="26">(G197 - G195) / 2</f>
        <v>-3.7499999999998646E-3</v>
      </c>
      <c r="J197">
        <f t="shared" ref="J197:J260" si="27">(H197 - H195) / 2</f>
        <v>2.4999999999998357E-3</v>
      </c>
    </row>
    <row r="198" spans="1:10" x14ac:dyDescent="0.25">
      <c r="A198">
        <f t="shared" si="25"/>
        <v>197</v>
      </c>
      <c r="B198">
        <v>3.92</v>
      </c>
      <c r="C198">
        <v>5.98</v>
      </c>
      <c r="E198">
        <f t="shared" si="23"/>
        <v>-0.24</v>
      </c>
      <c r="F198">
        <f t="shared" si="24"/>
        <v>-0.28000000000000025</v>
      </c>
      <c r="G198">
        <f t="shared" si="22"/>
        <v>1.0000000000000009E-2</v>
      </c>
      <c r="H198">
        <f t="shared" si="21"/>
        <v>-5.0000000000001155E-3</v>
      </c>
      <c r="I198">
        <f t="shared" si="26"/>
        <v>5.5511151231257827E-17</v>
      </c>
      <c r="J198">
        <f t="shared" si="27"/>
        <v>0</v>
      </c>
    </row>
    <row r="199" spans="1:10" x14ac:dyDescent="0.25">
      <c r="A199">
        <f t="shared" si="25"/>
        <v>198</v>
      </c>
      <c r="B199">
        <v>3.68</v>
      </c>
      <c r="C199">
        <v>5.7</v>
      </c>
      <c r="E199">
        <f t="shared" si="23"/>
        <v>-0.21500000000000008</v>
      </c>
      <c r="F199">
        <f t="shared" si="24"/>
        <v>-0.28000000000000025</v>
      </c>
      <c r="G199">
        <f t="shared" si="22"/>
        <v>1.5000000000000013E-2</v>
      </c>
      <c r="H199">
        <f t="shared" si="21"/>
        <v>-4.9999999999998934E-3</v>
      </c>
      <c r="I199">
        <f t="shared" si="26"/>
        <v>7.4999999999999512E-3</v>
      </c>
      <c r="J199">
        <f t="shared" si="27"/>
        <v>-2.4999999999998357E-3</v>
      </c>
    </row>
    <row r="200" spans="1:10" x14ac:dyDescent="0.25">
      <c r="A200">
        <f t="shared" si="25"/>
        <v>199</v>
      </c>
      <c r="B200">
        <v>3.44</v>
      </c>
      <c r="C200">
        <v>5.42</v>
      </c>
      <c r="E200">
        <f t="shared" si="23"/>
        <v>-0.20999999999999996</v>
      </c>
      <c r="F200">
        <f t="shared" si="24"/>
        <v>-0.29000000000000004</v>
      </c>
      <c r="G200">
        <f t="shared" si="22"/>
        <v>7.5000000000000622E-3</v>
      </c>
      <c r="H200">
        <f t="shared" si="21"/>
        <v>1.0000000000000231E-2</v>
      </c>
      <c r="I200">
        <f t="shared" si="26"/>
        <v>-1.2499999999999734E-3</v>
      </c>
      <c r="J200">
        <f t="shared" si="27"/>
        <v>7.5000000000001732E-3</v>
      </c>
    </row>
    <row r="201" spans="1:10" x14ac:dyDescent="0.25">
      <c r="A201">
        <f t="shared" si="25"/>
        <v>200</v>
      </c>
      <c r="B201">
        <v>3.25</v>
      </c>
      <c r="C201">
        <v>5.14</v>
      </c>
      <c r="E201">
        <f t="shared" si="23"/>
        <v>-0.19999999999999996</v>
      </c>
      <c r="F201">
        <f t="shared" si="24"/>
        <v>-0.25999999999999979</v>
      </c>
      <c r="G201">
        <f t="shared" si="22"/>
        <v>2.5000000000000022E-2</v>
      </c>
      <c r="H201">
        <f t="shared" ref="H201:H264" si="28" xml:space="preserve"> (F202 - F200) / 2</f>
        <v>2.5000000000000133E-2</v>
      </c>
      <c r="I201">
        <f t="shared" si="26"/>
        <v>5.0000000000000044E-3</v>
      </c>
      <c r="J201">
        <f t="shared" si="27"/>
        <v>1.5000000000000013E-2</v>
      </c>
    </row>
    <row r="202" spans="1:10" x14ac:dyDescent="0.25">
      <c r="A202">
        <f t="shared" si="25"/>
        <v>201</v>
      </c>
      <c r="B202">
        <v>3.02</v>
      </c>
      <c r="C202">
        <v>4.84</v>
      </c>
      <c r="E202">
        <f t="shared" si="23"/>
        <v>-0.15999999999999992</v>
      </c>
      <c r="F202">
        <f t="shared" si="24"/>
        <v>-0.23999999999999977</v>
      </c>
      <c r="G202">
        <f t="shared" si="22"/>
        <v>1.749999999999996E-2</v>
      </c>
      <c r="H202">
        <f t="shared" si="28"/>
        <v>2.4999999999999467E-3</v>
      </c>
      <c r="I202">
        <f t="shared" si="26"/>
        <v>4.9999999999999489E-3</v>
      </c>
      <c r="J202">
        <f t="shared" si="27"/>
        <v>-3.7500000000001421E-3</v>
      </c>
    </row>
    <row r="203" spans="1:10" x14ac:dyDescent="0.25">
      <c r="A203">
        <f t="shared" si="25"/>
        <v>202</v>
      </c>
      <c r="B203">
        <v>2.85</v>
      </c>
      <c r="C203">
        <v>4.62</v>
      </c>
      <c r="E203">
        <f t="shared" si="23"/>
        <v>-0.16500000000000004</v>
      </c>
      <c r="F203">
        <f t="shared" si="24"/>
        <v>-0.25499999999999989</v>
      </c>
      <c r="G203">
        <f t="shared" si="22"/>
        <v>-1.5000000000000124E-2</v>
      </c>
      <c r="H203">
        <f t="shared" si="28"/>
        <v>9.9999999999997868E-3</v>
      </c>
      <c r="I203">
        <f t="shared" si="26"/>
        <v>-2.0000000000000073E-2</v>
      </c>
      <c r="J203">
        <f t="shared" si="27"/>
        <v>-7.5000000000001732E-3</v>
      </c>
    </row>
    <row r="204" spans="1:10" x14ac:dyDescent="0.25">
      <c r="A204">
        <f t="shared" si="25"/>
        <v>203</v>
      </c>
      <c r="B204">
        <v>2.7</v>
      </c>
      <c r="C204">
        <v>4.3600000000000003</v>
      </c>
      <c r="E204">
        <f t="shared" si="23"/>
        <v>-0.19000000000000017</v>
      </c>
      <c r="F204">
        <f t="shared" si="24"/>
        <v>-0.2200000000000002</v>
      </c>
      <c r="G204">
        <f t="shared" si="22"/>
        <v>-2.4999999999999467E-3</v>
      </c>
      <c r="H204">
        <f t="shared" si="28"/>
        <v>2.2499999999999853E-2</v>
      </c>
      <c r="I204">
        <f t="shared" si="26"/>
        <v>-9.9999999999999534E-3</v>
      </c>
      <c r="J204">
        <f t="shared" si="27"/>
        <v>9.9999999999999534E-3</v>
      </c>
    </row>
    <row r="205" spans="1:10" x14ac:dyDescent="0.25">
      <c r="A205">
        <f t="shared" si="25"/>
        <v>204</v>
      </c>
      <c r="B205">
        <v>2.52</v>
      </c>
      <c r="C205">
        <v>4.1100000000000003</v>
      </c>
      <c r="E205">
        <f t="shared" si="23"/>
        <v>-0.16999999999999993</v>
      </c>
      <c r="F205">
        <f t="shared" si="24"/>
        <v>-0.21000000000000019</v>
      </c>
      <c r="G205">
        <f t="shared" si="22"/>
        <v>2.750000000000008E-2</v>
      </c>
      <c r="H205">
        <f t="shared" si="28"/>
        <v>1.1102230246251565E-16</v>
      </c>
      <c r="I205">
        <f t="shared" si="26"/>
        <v>2.1250000000000102E-2</v>
      </c>
      <c r="J205">
        <f t="shared" si="27"/>
        <v>-4.9999999999998379E-3</v>
      </c>
    </row>
    <row r="206" spans="1:10" x14ac:dyDescent="0.25">
      <c r="A206">
        <f t="shared" si="25"/>
        <v>205</v>
      </c>
      <c r="B206">
        <v>2.3199999999999998</v>
      </c>
      <c r="C206">
        <v>3.92</v>
      </c>
      <c r="E206">
        <f t="shared" si="23"/>
        <v>-0.13500000000000001</v>
      </c>
      <c r="F206">
        <f t="shared" si="24"/>
        <v>-0.21999999999999997</v>
      </c>
      <c r="G206">
        <f t="shared" si="22"/>
        <v>1.24999999999999E-2</v>
      </c>
      <c r="H206">
        <f t="shared" si="28"/>
        <v>1.2500000000000067E-2</v>
      </c>
      <c r="I206">
        <f t="shared" si="26"/>
        <v>7.4999999999999234E-3</v>
      </c>
      <c r="J206">
        <f t="shared" si="27"/>
        <v>-4.9999999999998934E-3</v>
      </c>
    </row>
    <row r="207" spans="1:10" x14ac:dyDescent="0.25">
      <c r="A207">
        <f t="shared" si="25"/>
        <v>206</v>
      </c>
      <c r="B207">
        <v>2.1800000000000002</v>
      </c>
      <c r="C207">
        <v>3.69</v>
      </c>
      <c r="E207">
        <f t="shared" si="23"/>
        <v>-0.14500000000000013</v>
      </c>
      <c r="F207">
        <f t="shared" si="24"/>
        <v>-0.18500000000000005</v>
      </c>
      <c r="G207">
        <f t="shared" si="22"/>
        <v>-7.4999999999999512E-3</v>
      </c>
      <c r="H207">
        <f t="shared" si="28"/>
        <v>1.749999999999996E-2</v>
      </c>
      <c r="I207">
        <f t="shared" si="26"/>
        <v>-1.7500000000000016E-2</v>
      </c>
      <c r="J207">
        <f t="shared" si="27"/>
        <v>8.7499999999999245E-3</v>
      </c>
    </row>
    <row r="208" spans="1:10" x14ac:dyDescent="0.25">
      <c r="A208">
        <f t="shared" si="25"/>
        <v>207</v>
      </c>
      <c r="B208">
        <v>2.0499999999999998</v>
      </c>
      <c r="C208">
        <v>3.48</v>
      </c>
      <c r="E208">
        <f t="shared" si="23"/>
        <v>-0.14999999999999991</v>
      </c>
      <c r="F208">
        <f t="shared" si="24"/>
        <v>-0.18500000000000005</v>
      </c>
      <c r="G208">
        <f t="shared" si="22"/>
        <v>5.0000000000001155E-3</v>
      </c>
      <c r="H208">
        <f t="shared" si="28"/>
        <v>-4.9999999999998934E-3</v>
      </c>
      <c r="I208">
        <f t="shared" si="26"/>
        <v>-3.7499999999998923E-3</v>
      </c>
      <c r="J208">
        <f t="shared" si="27"/>
        <v>-8.74999999999998E-3</v>
      </c>
    </row>
    <row r="209" spans="1:10" x14ac:dyDescent="0.25">
      <c r="A209">
        <f t="shared" si="25"/>
        <v>208</v>
      </c>
      <c r="B209">
        <v>1.89</v>
      </c>
      <c r="C209">
        <v>3.32</v>
      </c>
      <c r="E209">
        <f t="shared" si="23"/>
        <v>-0.1349999999999999</v>
      </c>
      <c r="F209">
        <f t="shared" si="24"/>
        <v>-0.19499999999999984</v>
      </c>
      <c r="G209">
        <f t="shared" si="22"/>
        <v>9.9999999999999534E-3</v>
      </c>
      <c r="H209">
        <f t="shared" si="28"/>
        <v>7.5000000000000622E-3</v>
      </c>
      <c r="I209">
        <f t="shared" si="26"/>
        <v>8.7499999999999523E-3</v>
      </c>
      <c r="J209">
        <f t="shared" si="27"/>
        <v>-4.9999999999999489E-3</v>
      </c>
    </row>
    <row r="210" spans="1:10" x14ac:dyDescent="0.25">
      <c r="A210">
        <f t="shared" si="25"/>
        <v>209</v>
      </c>
      <c r="B210">
        <v>1.75</v>
      </c>
      <c r="C210">
        <v>3.11</v>
      </c>
      <c r="E210">
        <f t="shared" si="23"/>
        <v>-0.13</v>
      </c>
      <c r="F210">
        <f t="shared" si="24"/>
        <v>-0.16999999999999993</v>
      </c>
      <c r="G210">
        <f t="shared" si="22"/>
        <v>7.4999999999998956E-3</v>
      </c>
      <c r="H210">
        <f t="shared" si="28"/>
        <v>1.7499999999999849E-2</v>
      </c>
      <c r="I210">
        <f t="shared" si="26"/>
        <v>1.2499999999998901E-3</v>
      </c>
      <c r="J210">
        <f t="shared" si="27"/>
        <v>1.1249999999999871E-2</v>
      </c>
    </row>
    <row r="211" spans="1:10" x14ac:dyDescent="0.25">
      <c r="A211">
        <f t="shared" si="25"/>
        <v>210</v>
      </c>
      <c r="B211">
        <v>1.62</v>
      </c>
      <c r="C211">
        <v>2.93</v>
      </c>
      <c r="E211">
        <f t="shared" si="23"/>
        <v>-0.12000000000000011</v>
      </c>
      <c r="F211">
        <f t="shared" si="24"/>
        <v>-0.16000000000000014</v>
      </c>
      <c r="G211">
        <f t="shared" si="22"/>
        <v>7.5000000000000067E-3</v>
      </c>
      <c r="H211">
        <f t="shared" si="28"/>
        <v>2.4999999999999467E-3</v>
      </c>
      <c r="I211">
        <f t="shared" si="26"/>
        <v>-1.2499999999999734E-3</v>
      </c>
      <c r="J211">
        <f t="shared" si="27"/>
        <v>-2.5000000000000577E-3</v>
      </c>
    </row>
    <row r="212" spans="1:10" x14ac:dyDescent="0.25">
      <c r="A212">
        <f t="shared" si="25"/>
        <v>211</v>
      </c>
      <c r="B212">
        <v>1.49</v>
      </c>
      <c r="C212">
        <v>2.77</v>
      </c>
      <c r="E212">
        <f t="shared" si="23"/>
        <v>-0.11499999999999999</v>
      </c>
      <c r="F212">
        <f t="shared" si="24"/>
        <v>-0.16500000000000004</v>
      </c>
      <c r="G212">
        <f t="shared" si="22"/>
        <v>5.00000000000006E-3</v>
      </c>
      <c r="H212">
        <f t="shared" si="28"/>
        <v>2.5000000000000577E-3</v>
      </c>
      <c r="I212">
        <f t="shared" si="26"/>
        <v>-1.2499999999999178E-3</v>
      </c>
      <c r="J212">
        <f t="shared" si="27"/>
        <v>-7.4999999999998956E-3</v>
      </c>
    </row>
    <row r="213" spans="1:10" x14ac:dyDescent="0.25">
      <c r="A213">
        <f t="shared" si="25"/>
        <v>212</v>
      </c>
      <c r="B213">
        <v>1.38</v>
      </c>
      <c r="C213">
        <v>2.61</v>
      </c>
      <c r="E213">
        <f t="shared" si="23"/>
        <v>-0.10999999999999999</v>
      </c>
      <c r="F213">
        <f t="shared" si="24"/>
        <v>-0.15500000000000003</v>
      </c>
      <c r="G213">
        <f t="shared" si="22"/>
        <v>7.5000000000000067E-3</v>
      </c>
      <c r="H213">
        <f t="shared" si="28"/>
        <v>1.2500000000000067E-2</v>
      </c>
      <c r="I213">
        <f t="shared" si="26"/>
        <v>0</v>
      </c>
      <c r="J213">
        <f t="shared" si="27"/>
        <v>5.00000000000006E-3</v>
      </c>
    </row>
    <row r="214" spans="1:10" x14ac:dyDescent="0.25">
      <c r="A214">
        <f t="shared" si="25"/>
        <v>213</v>
      </c>
      <c r="B214">
        <v>1.26</v>
      </c>
      <c r="C214">
        <v>2.44</v>
      </c>
      <c r="E214">
        <f t="shared" si="23"/>
        <v>-9.9999999999999978E-2</v>
      </c>
      <c r="F214">
        <f t="shared" si="24"/>
        <v>-0.1399999999999999</v>
      </c>
      <c r="G214">
        <f t="shared" si="22"/>
        <v>7.5000000000000067E-3</v>
      </c>
      <c r="H214">
        <f t="shared" si="28"/>
        <v>7.5000000000000622E-3</v>
      </c>
      <c r="I214">
        <f t="shared" si="26"/>
        <v>1.2499999999999734E-3</v>
      </c>
      <c r="J214">
        <f t="shared" si="27"/>
        <v>2.5000000000000022E-3</v>
      </c>
    </row>
    <row r="215" spans="1:10" x14ac:dyDescent="0.25">
      <c r="A215">
        <f t="shared" si="25"/>
        <v>214</v>
      </c>
      <c r="B215">
        <v>1.1599999999999999</v>
      </c>
      <c r="C215">
        <v>2.2999999999999998</v>
      </c>
      <c r="E215">
        <f t="shared" si="23"/>
        <v>-9.4999999999999973E-2</v>
      </c>
      <c r="F215">
        <f t="shared" si="24"/>
        <v>-0.1399999999999999</v>
      </c>
      <c r="G215">
        <f t="shared" si="22"/>
        <v>4.9999999999999767E-3</v>
      </c>
      <c r="H215">
        <f t="shared" si="28"/>
        <v>4.9999999999998934E-3</v>
      </c>
      <c r="I215">
        <f t="shared" si="26"/>
        <v>-1.250000000000015E-3</v>
      </c>
      <c r="J215">
        <f t="shared" si="27"/>
        <v>-3.7500000000000866E-3</v>
      </c>
    </row>
    <row r="216" spans="1:10" x14ac:dyDescent="0.25">
      <c r="A216">
        <f t="shared" si="25"/>
        <v>215</v>
      </c>
      <c r="B216">
        <v>1.06</v>
      </c>
      <c r="C216">
        <v>2.16</v>
      </c>
      <c r="E216">
        <f t="shared" si="23"/>
        <v>-9.0000000000000024E-2</v>
      </c>
      <c r="F216">
        <f t="shared" si="24"/>
        <v>-0.13000000000000012</v>
      </c>
      <c r="G216">
        <f t="shared" si="22"/>
        <v>5.0000000000000044E-3</v>
      </c>
      <c r="H216">
        <f t="shared" si="28"/>
        <v>1.2499999999999956E-2</v>
      </c>
      <c r="I216">
        <f t="shared" si="26"/>
        <v>-1.2500000000000011E-3</v>
      </c>
      <c r="J216">
        <f t="shared" si="27"/>
        <v>2.4999999999999467E-3</v>
      </c>
    </row>
    <row r="217" spans="1:10" x14ac:dyDescent="0.25">
      <c r="A217">
        <f t="shared" si="25"/>
        <v>216</v>
      </c>
      <c r="B217">
        <v>0.97</v>
      </c>
      <c r="C217">
        <v>2.02</v>
      </c>
      <c r="E217">
        <f t="shared" si="23"/>
        <v>-8.4999999999999964E-2</v>
      </c>
      <c r="F217">
        <f t="shared" si="24"/>
        <v>-0.11499999999999999</v>
      </c>
      <c r="G217">
        <f t="shared" si="22"/>
        <v>1.0000000000000009E-2</v>
      </c>
      <c r="H217">
        <f t="shared" si="28"/>
        <v>5.00000000000006E-3</v>
      </c>
      <c r="I217">
        <f t="shared" si="26"/>
        <v>2.5000000000000161E-3</v>
      </c>
      <c r="J217">
        <f t="shared" si="27"/>
        <v>8.3266726846886741E-17</v>
      </c>
    </row>
    <row r="218" spans="1:10" x14ac:dyDescent="0.25">
      <c r="A218">
        <f t="shared" si="25"/>
        <v>217</v>
      </c>
      <c r="B218">
        <v>0.88</v>
      </c>
      <c r="C218">
        <v>1.9</v>
      </c>
      <c r="E218">
        <f t="shared" si="23"/>
        <v>-7.0000000000000007E-2</v>
      </c>
      <c r="F218">
        <f t="shared" si="24"/>
        <v>-0.12</v>
      </c>
      <c r="G218">
        <f t="shared" si="22"/>
        <v>9.9999999999999811E-3</v>
      </c>
      <c r="H218">
        <f t="shared" si="28"/>
        <v>-2.5000000000000022E-3</v>
      </c>
      <c r="I218">
        <f t="shared" si="26"/>
        <v>2.4999999999999883E-3</v>
      </c>
      <c r="J218">
        <f t="shared" si="27"/>
        <v>-7.4999999999999789E-3</v>
      </c>
    </row>
    <row r="219" spans="1:10" x14ac:dyDescent="0.25">
      <c r="A219">
        <f t="shared" si="25"/>
        <v>218</v>
      </c>
      <c r="B219">
        <v>0.8</v>
      </c>
      <c r="C219">
        <v>1.79</v>
      </c>
      <c r="E219">
        <f t="shared" si="23"/>
        <v>-6.5000000000000002E-2</v>
      </c>
      <c r="F219">
        <f t="shared" si="24"/>
        <v>-0.12</v>
      </c>
      <c r="G219">
        <f t="shared" si="22"/>
        <v>0</v>
      </c>
      <c r="H219">
        <f t="shared" si="28"/>
        <v>7.5000000000000067E-3</v>
      </c>
      <c r="I219">
        <f t="shared" si="26"/>
        <v>-5.0000000000000044E-3</v>
      </c>
      <c r="J219">
        <f t="shared" si="27"/>
        <v>1.2499999999999734E-3</v>
      </c>
    </row>
    <row r="220" spans="1:10" x14ac:dyDescent="0.25">
      <c r="A220">
        <f t="shared" si="25"/>
        <v>219</v>
      </c>
      <c r="B220">
        <v>0.74</v>
      </c>
      <c r="C220">
        <v>1.66</v>
      </c>
      <c r="E220">
        <f t="shared" si="23"/>
        <v>-7.0000000000000007E-2</v>
      </c>
      <c r="F220">
        <f t="shared" si="24"/>
        <v>-0.10499999999999998</v>
      </c>
      <c r="G220">
        <f t="shared" si="22"/>
        <v>0</v>
      </c>
      <c r="H220">
        <f t="shared" si="28"/>
        <v>1.5000000000000013E-2</v>
      </c>
      <c r="I220">
        <f t="shared" si="26"/>
        <v>-4.9999999999999906E-3</v>
      </c>
      <c r="J220">
        <f t="shared" si="27"/>
        <v>8.7500000000000078E-3</v>
      </c>
    </row>
    <row r="221" spans="1:10" x14ac:dyDescent="0.25">
      <c r="A221">
        <f t="shared" si="25"/>
        <v>220</v>
      </c>
      <c r="B221">
        <v>0.67</v>
      </c>
      <c r="C221">
        <v>1.55</v>
      </c>
      <c r="E221">
        <f t="shared" si="23"/>
        <v>-6.5000000000000002E-2</v>
      </c>
      <c r="F221">
        <f t="shared" si="24"/>
        <v>-8.9999999999999969E-2</v>
      </c>
      <c r="G221">
        <f t="shared" si="22"/>
        <v>5.0000000000000044E-3</v>
      </c>
      <c r="H221">
        <f t="shared" si="28"/>
        <v>1.0000000000000009E-2</v>
      </c>
      <c r="I221">
        <f t="shared" si="26"/>
        <v>2.5000000000000022E-3</v>
      </c>
      <c r="J221">
        <f t="shared" si="27"/>
        <v>1.2500000000000011E-3</v>
      </c>
    </row>
    <row r="222" spans="1:10" x14ac:dyDescent="0.25">
      <c r="A222">
        <f t="shared" si="25"/>
        <v>221</v>
      </c>
      <c r="B222">
        <v>0.6</v>
      </c>
      <c r="C222">
        <v>1.45</v>
      </c>
      <c r="E222">
        <f t="shared" si="23"/>
        <v>-0.06</v>
      </c>
      <c r="F222">
        <f t="shared" si="24"/>
        <v>-8.4999999999999964E-2</v>
      </c>
      <c r="G222">
        <f t="shared" si="22"/>
        <v>7.4999999999999928E-3</v>
      </c>
      <c r="H222">
        <f t="shared" si="28"/>
        <v>-5.5511151231257827E-17</v>
      </c>
      <c r="I222">
        <f t="shared" si="26"/>
        <v>3.7499999999999964E-3</v>
      </c>
      <c r="J222">
        <f t="shared" si="27"/>
        <v>-7.5000000000000344E-3</v>
      </c>
    </row>
    <row r="223" spans="1:10" x14ac:dyDescent="0.25">
      <c r="A223">
        <f t="shared" si="25"/>
        <v>222</v>
      </c>
      <c r="B223">
        <v>0.54</v>
      </c>
      <c r="C223">
        <v>1.37</v>
      </c>
      <c r="E223">
        <f t="shared" si="23"/>
        <v>-5.0000000000000017E-2</v>
      </c>
      <c r="F223">
        <f t="shared" si="24"/>
        <v>-9.000000000000008E-2</v>
      </c>
      <c r="G223">
        <f t="shared" si="22"/>
        <v>7.5000000000000067E-3</v>
      </c>
      <c r="H223">
        <f t="shared" si="28"/>
        <v>-2.5000000000000022E-3</v>
      </c>
      <c r="I223">
        <f t="shared" si="26"/>
        <v>1.2500000000000011E-3</v>
      </c>
      <c r="J223">
        <f t="shared" si="27"/>
        <v>-6.2500000000000056E-3</v>
      </c>
    </row>
    <row r="224" spans="1:10" x14ac:dyDescent="0.25">
      <c r="A224">
        <f t="shared" si="25"/>
        <v>223</v>
      </c>
      <c r="B224">
        <v>0.48</v>
      </c>
      <c r="C224">
        <v>1.28</v>
      </c>
      <c r="E224">
        <f t="shared" si="23"/>
        <v>-4.4999999999999984E-2</v>
      </c>
      <c r="F224">
        <f t="shared" si="24"/>
        <v>-8.9999999999999969E-2</v>
      </c>
      <c r="G224">
        <f t="shared" si="22"/>
        <v>2.5000000000000022E-3</v>
      </c>
      <c r="H224">
        <f t="shared" si="28"/>
        <v>2.5000000000000577E-3</v>
      </c>
      <c r="I224">
        <f t="shared" si="26"/>
        <v>-2.4999999999999953E-3</v>
      </c>
      <c r="J224">
        <f t="shared" si="27"/>
        <v>1.2500000000000566E-3</v>
      </c>
    </row>
    <row r="225" spans="1:10" x14ac:dyDescent="0.25">
      <c r="A225">
        <f t="shared" si="25"/>
        <v>224</v>
      </c>
      <c r="B225">
        <v>0.44</v>
      </c>
      <c r="C225">
        <v>1.19</v>
      </c>
      <c r="E225">
        <f t="shared" si="23"/>
        <v>-4.5000000000000012E-2</v>
      </c>
      <c r="F225">
        <f t="shared" si="24"/>
        <v>-8.4999999999999964E-2</v>
      </c>
      <c r="G225">
        <f t="shared" si="22"/>
        <v>4.9999999999999906E-3</v>
      </c>
      <c r="H225">
        <f t="shared" si="28"/>
        <v>1.2499999999999956E-2</v>
      </c>
      <c r="I225">
        <f t="shared" si="26"/>
        <v>-1.250000000000008E-3</v>
      </c>
      <c r="J225">
        <f t="shared" si="27"/>
        <v>7.4999999999999789E-3</v>
      </c>
    </row>
    <row r="226" spans="1:10" x14ac:dyDescent="0.25">
      <c r="A226">
        <f t="shared" si="25"/>
        <v>225</v>
      </c>
      <c r="B226">
        <v>0.39</v>
      </c>
      <c r="C226">
        <v>1.1000000000000001</v>
      </c>
      <c r="E226">
        <f t="shared" si="23"/>
        <v>-3.5000000000000003E-2</v>
      </c>
      <c r="F226">
        <f t="shared" si="24"/>
        <v>-6.5000000000000058E-2</v>
      </c>
      <c r="G226">
        <f t="shared" si="22"/>
        <v>7.5000000000000067E-3</v>
      </c>
      <c r="H226">
        <f t="shared" si="28"/>
        <v>1.2499999999999983E-2</v>
      </c>
      <c r="I226">
        <f t="shared" si="26"/>
        <v>2.5000000000000022E-3</v>
      </c>
      <c r="J226">
        <f t="shared" si="27"/>
        <v>4.9999999999999628E-3</v>
      </c>
    </row>
    <row r="227" spans="1:10" x14ac:dyDescent="0.25">
      <c r="A227">
        <f t="shared" si="25"/>
        <v>226</v>
      </c>
      <c r="B227">
        <v>0.35</v>
      </c>
      <c r="C227">
        <v>1.02</v>
      </c>
      <c r="E227">
        <f t="shared" si="23"/>
        <v>-0.03</v>
      </c>
      <c r="F227">
        <f t="shared" si="24"/>
        <v>-0.06</v>
      </c>
      <c r="G227">
        <f t="shared" si="22"/>
        <v>2.5000000000000022E-3</v>
      </c>
      <c r="H227">
        <f t="shared" si="28"/>
        <v>2.7755575615628914E-17</v>
      </c>
      <c r="I227">
        <f t="shared" si="26"/>
        <v>-1.2499999999999942E-3</v>
      </c>
      <c r="J227">
        <f t="shared" si="27"/>
        <v>-6.2499999999999639E-3</v>
      </c>
    </row>
    <row r="228" spans="1:10" x14ac:dyDescent="0.25">
      <c r="A228">
        <f t="shared" si="25"/>
        <v>227</v>
      </c>
      <c r="B228">
        <v>0.32</v>
      </c>
      <c r="C228">
        <v>0.97</v>
      </c>
      <c r="E228">
        <f t="shared" si="23"/>
        <v>-0.03</v>
      </c>
      <c r="F228">
        <f t="shared" si="24"/>
        <v>-6.5000000000000002E-2</v>
      </c>
      <c r="G228">
        <f t="shared" si="22"/>
        <v>2.5000000000000022E-3</v>
      </c>
      <c r="H228">
        <f t="shared" si="28"/>
        <v>5.0000000000000044E-3</v>
      </c>
      <c r="I228">
        <f t="shared" si="26"/>
        <v>-2.5000000000000022E-3</v>
      </c>
      <c r="J228">
        <f t="shared" si="27"/>
        <v>-3.7499999999999895E-3</v>
      </c>
    </row>
    <row r="229" spans="1:10" x14ac:dyDescent="0.25">
      <c r="A229">
        <f t="shared" si="25"/>
        <v>228</v>
      </c>
      <c r="B229">
        <v>0.28999999999999998</v>
      </c>
      <c r="C229">
        <v>0.9</v>
      </c>
      <c r="E229">
        <f t="shared" si="23"/>
        <v>-2.4999999999999994E-2</v>
      </c>
      <c r="F229">
        <f t="shared" si="24"/>
        <v>-4.9999999999999989E-2</v>
      </c>
      <c r="G229">
        <f t="shared" si="22"/>
        <v>2.4999999999999953E-3</v>
      </c>
      <c r="H229">
        <f t="shared" si="28"/>
        <v>1.0000000000000009E-2</v>
      </c>
      <c r="I229">
        <f t="shared" si="26"/>
        <v>-3.4694469519536142E-18</v>
      </c>
      <c r="J229">
        <f t="shared" si="27"/>
        <v>4.9999999999999906E-3</v>
      </c>
    </row>
    <row r="230" spans="1:10" x14ac:dyDescent="0.25">
      <c r="A230">
        <f t="shared" si="25"/>
        <v>229</v>
      </c>
      <c r="B230">
        <v>0.26</v>
      </c>
      <c r="C230">
        <v>0.84</v>
      </c>
      <c r="E230">
        <f t="shared" si="23"/>
        <v>-2.5000000000000008E-2</v>
      </c>
      <c r="F230">
        <f t="shared" si="24"/>
        <v>-4.4999999999999984E-2</v>
      </c>
      <c r="G230">
        <f t="shared" si="22"/>
        <v>2.5000000000000022E-3</v>
      </c>
      <c r="H230">
        <f t="shared" si="28"/>
        <v>-2.7755575615628914E-17</v>
      </c>
      <c r="I230">
        <f t="shared" si="26"/>
        <v>0</v>
      </c>
      <c r="J230">
        <f t="shared" si="27"/>
        <v>-2.5000000000000161E-3</v>
      </c>
    </row>
    <row r="231" spans="1:10" x14ac:dyDescent="0.25">
      <c r="A231">
        <f t="shared" si="25"/>
        <v>230</v>
      </c>
      <c r="B231">
        <v>0.24</v>
      </c>
      <c r="C231">
        <v>0.8</v>
      </c>
      <c r="E231">
        <f t="shared" si="23"/>
        <v>-1.999999999999999E-2</v>
      </c>
      <c r="F231">
        <f t="shared" si="24"/>
        <v>-5.0000000000000044E-2</v>
      </c>
      <c r="G231">
        <f t="shared" si="22"/>
        <v>5.0000000000000044E-3</v>
      </c>
      <c r="H231">
        <f t="shared" si="28"/>
        <v>5.0000000000000044E-3</v>
      </c>
      <c r="I231">
        <f t="shared" si="26"/>
        <v>1.2500000000000046E-3</v>
      </c>
      <c r="J231">
        <f t="shared" si="27"/>
        <v>-2.5000000000000022E-3</v>
      </c>
    </row>
    <row r="232" spans="1:10" x14ac:dyDescent="0.25">
      <c r="A232">
        <f t="shared" si="25"/>
        <v>231</v>
      </c>
      <c r="B232">
        <v>0.21</v>
      </c>
      <c r="C232">
        <v>0.75</v>
      </c>
      <c r="E232">
        <f t="shared" si="23"/>
        <v>-1.4999999999999999E-2</v>
      </c>
      <c r="F232">
        <f t="shared" si="24"/>
        <v>-3.4999999999999976E-2</v>
      </c>
      <c r="G232">
        <f t="shared" si="22"/>
        <v>-6.9388939039072284E-18</v>
      </c>
      <c r="H232">
        <f t="shared" si="28"/>
        <v>1.2500000000000039E-2</v>
      </c>
      <c r="I232">
        <f t="shared" si="26"/>
        <v>-1.2500000000000046E-3</v>
      </c>
      <c r="J232">
        <f t="shared" si="27"/>
        <v>6.2500000000000333E-3</v>
      </c>
    </row>
    <row r="233" spans="1:10" x14ac:dyDescent="0.25">
      <c r="A233">
        <f t="shared" si="25"/>
        <v>232</v>
      </c>
      <c r="B233">
        <v>0.2</v>
      </c>
      <c r="C233">
        <v>0.7</v>
      </c>
      <c r="E233">
        <f t="shared" si="23"/>
        <v>-2.0000000000000004E-2</v>
      </c>
      <c r="F233">
        <f t="shared" si="24"/>
        <v>-2.4999999999999967E-2</v>
      </c>
      <c r="G233">
        <f t="shared" si="22"/>
        <v>-2.4999999999999953E-3</v>
      </c>
      <c r="H233">
        <f t="shared" si="28"/>
        <v>2.4999999999999745E-3</v>
      </c>
      <c r="I233">
        <f t="shared" si="26"/>
        <v>-3.7499999999999999E-3</v>
      </c>
      <c r="J233">
        <f t="shared" si="27"/>
        <v>-1.250000000000015E-3</v>
      </c>
    </row>
    <row r="234" spans="1:10" x14ac:dyDescent="0.25">
      <c r="A234">
        <f t="shared" si="25"/>
        <v>233</v>
      </c>
      <c r="B234">
        <v>0.18</v>
      </c>
      <c r="C234">
        <v>0.68</v>
      </c>
      <c r="E234">
        <f t="shared" si="23"/>
        <v>-1.999999999999999E-2</v>
      </c>
      <c r="F234">
        <f t="shared" si="24"/>
        <v>-3.0000000000000027E-2</v>
      </c>
      <c r="G234">
        <f t="shared" si="22"/>
        <v>0</v>
      </c>
      <c r="H234">
        <f t="shared" si="28"/>
        <v>-2.50000000000003E-3</v>
      </c>
      <c r="I234">
        <f t="shared" si="26"/>
        <v>3.4694469519536142E-18</v>
      </c>
      <c r="J234">
        <f t="shared" si="27"/>
        <v>-7.5000000000000344E-3</v>
      </c>
    </row>
    <row r="235" spans="1:10" x14ac:dyDescent="0.25">
      <c r="A235">
        <f t="shared" si="25"/>
        <v>234</v>
      </c>
      <c r="B235">
        <v>0.16</v>
      </c>
      <c r="C235">
        <v>0.65</v>
      </c>
      <c r="E235">
        <f t="shared" si="23"/>
        <v>-2.0000000000000004E-2</v>
      </c>
      <c r="F235">
        <f t="shared" si="24"/>
        <v>-3.0000000000000027E-2</v>
      </c>
      <c r="G235">
        <f t="shared" si="22"/>
        <v>-6.9388939039072284E-18</v>
      </c>
      <c r="H235">
        <f t="shared" si="28"/>
        <v>5.0000000000000044E-3</v>
      </c>
      <c r="I235">
        <f t="shared" si="26"/>
        <v>1.2499999999999942E-3</v>
      </c>
      <c r="J235">
        <f t="shared" si="27"/>
        <v>1.250000000000015E-3</v>
      </c>
    </row>
    <row r="236" spans="1:10" x14ac:dyDescent="0.25">
      <c r="A236">
        <f t="shared" si="25"/>
        <v>235</v>
      </c>
      <c r="B236">
        <v>0.14000000000000001</v>
      </c>
      <c r="C236">
        <v>0.62</v>
      </c>
      <c r="E236">
        <f t="shared" si="23"/>
        <v>-2.0000000000000004E-2</v>
      </c>
      <c r="F236">
        <f t="shared" si="24"/>
        <v>-2.0000000000000018E-2</v>
      </c>
      <c r="G236">
        <f t="shared" si="22"/>
        <v>2.5000000000000022E-3</v>
      </c>
      <c r="H236">
        <f t="shared" si="28"/>
        <v>5.0000000000000322E-3</v>
      </c>
      <c r="I236">
        <f t="shared" si="26"/>
        <v>1.2500000000000011E-3</v>
      </c>
      <c r="J236">
        <f t="shared" si="27"/>
        <v>3.7500000000000311E-3</v>
      </c>
    </row>
    <row r="237" spans="1:10" x14ac:dyDescent="0.25">
      <c r="A237">
        <f t="shared" si="25"/>
        <v>236</v>
      </c>
      <c r="B237">
        <v>0.12</v>
      </c>
      <c r="C237">
        <v>0.59</v>
      </c>
      <c r="E237">
        <f t="shared" si="23"/>
        <v>-1.4999999999999999E-2</v>
      </c>
      <c r="F237">
        <f t="shared" si="24"/>
        <v>-1.9999999999999962E-2</v>
      </c>
      <c r="G237">
        <f t="shared" si="22"/>
        <v>2.5000000000000022E-3</v>
      </c>
      <c r="H237">
        <f t="shared" si="28"/>
        <v>-2.4999999999999745E-3</v>
      </c>
      <c r="I237">
        <f t="shared" si="26"/>
        <v>1.2500000000000046E-3</v>
      </c>
      <c r="J237">
        <f t="shared" si="27"/>
        <v>-3.7499999999999895E-3</v>
      </c>
    </row>
    <row r="238" spans="1:10" x14ac:dyDescent="0.25">
      <c r="A238">
        <f t="shared" si="25"/>
        <v>237</v>
      </c>
      <c r="B238">
        <v>0.1</v>
      </c>
      <c r="C238">
        <v>0.57999999999999996</v>
      </c>
      <c r="E238">
        <f t="shared" si="23"/>
        <v>-1.4999999999999999E-2</v>
      </c>
      <c r="F238">
        <f t="shared" si="24"/>
        <v>-2.4999999999999967E-2</v>
      </c>
      <c r="G238">
        <f t="shared" si="22"/>
        <v>-2.4999999999999988E-3</v>
      </c>
      <c r="H238">
        <f t="shared" si="28"/>
        <v>-2.7755575615628914E-17</v>
      </c>
      <c r="I238">
        <f t="shared" si="26"/>
        <v>-2.5000000000000005E-3</v>
      </c>
      <c r="J238">
        <f t="shared" si="27"/>
        <v>-2.50000000000003E-3</v>
      </c>
    </row>
    <row r="239" spans="1:10" x14ac:dyDescent="0.25">
      <c r="A239">
        <f t="shared" si="25"/>
        <v>238</v>
      </c>
      <c r="B239">
        <v>0.09</v>
      </c>
      <c r="C239">
        <v>0.55000000000000004</v>
      </c>
      <c r="E239">
        <f t="shared" si="23"/>
        <v>-1.9999999999999997E-2</v>
      </c>
      <c r="F239">
        <f t="shared" si="24"/>
        <v>-2.0000000000000018E-2</v>
      </c>
      <c r="G239">
        <f t="shared" si="22"/>
        <v>-2.5000000000000022E-3</v>
      </c>
      <c r="H239">
        <f t="shared" si="28"/>
        <v>4.9999999999999767E-3</v>
      </c>
      <c r="I239">
        <f t="shared" si="26"/>
        <v>-2.5000000000000022E-3</v>
      </c>
      <c r="J239">
        <f t="shared" si="27"/>
        <v>3.7499999999999756E-3</v>
      </c>
    </row>
    <row r="240" spans="1:10" x14ac:dyDescent="0.25">
      <c r="A240">
        <f t="shared" si="25"/>
        <v>239</v>
      </c>
      <c r="B240">
        <v>7.0000000000000007E-2</v>
      </c>
      <c r="C240">
        <v>0.53</v>
      </c>
      <c r="E240">
        <f t="shared" si="23"/>
        <v>-2.0000000000000004E-2</v>
      </c>
      <c r="F240">
        <f t="shared" si="24"/>
        <v>-1.5000000000000013E-2</v>
      </c>
      <c r="G240">
        <f t="shared" si="22"/>
        <v>2.4999999999999979E-3</v>
      </c>
      <c r="H240">
        <f t="shared" si="28"/>
        <v>2.5000000000000022E-3</v>
      </c>
      <c r="I240">
        <f t="shared" si="26"/>
        <v>2.4999999999999983E-3</v>
      </c>
      <c r="J240">
        <f t="shared" si="27"/>
        <v>1.250000000000015E-3</v>
      </c>
    </row>
    <row r="241" spans="1:10" x14ac:dyDescent="0.25">
      <c r="A241">
        <f t="shared" si="25"/>
        <v>240</v>
      </c>
      <c r="B241">
        <v>0.05</v>
      </c>
      <c r="C241">
        <v>0.51</v>
      </c>
      <c r="E241">
        <f t="shared" si="23"/>
        <v>-1.5000000000000001E-2</v>
      </c>
      <c r="F241">
        <f t="shared" si="24"/>
        <v>-1.5000000000000013E-2</v>
      </c>
      <c r="G241">
        <f t="shared" si="22"/>
        <v>2.5000000000000022E-3</v>
      </c>
      <c r="H241">
        <f t="shared" si="28"/>
        <v>-2.4999999999999883E-3</v>
      </c>
      <c r="I241">
        <f t="shared" si="26"/>
        <v>2.5000000000000022E-3</v>
      </c>
      <c r="J241">
        <f t="shared" si="27"/>
        <v>-3.7499999999999825E-3</v>
      </c>
    </row>
    <row r="242" spans="1:10" x14ac:dyDescent="0.25">
      <c r="A242">
        <f t="shared" si="25"/>
        <v>241</v>
      </c>
      <c r="B242">
        <v>0.03</v>
      </c>
      <c r="C242">
        <v>0.5</v>
      </c>
      <c r="E242">
        <f t="shared" si="23"/>
        <v>-1.4999999999999999E-2</v>
      </c>
      <c r="F242">
        <f t="shared" si="24"/>
        <v>-1.999999999999999E-2</v>
      </c>
      <c r="G242">
        <f t="shared" si="22"/>
        <v>2.5000000000000005E-3</v>
      </c>
      <c r="H242">
        <f t="shared" si="28"/>
        <v>-2.4999999999999883E-3</v>
      </c>
      <c r="I242">
        <f t="shared" si="26"/>
        <v>1.3010426069826053E-18</v>
      </c>
      <c r="J242">
        <f t="shared" si="27"/>
        <v>-2.4999999999999953E-3</v>
      </c>
    </row>
    <row r="243" spans="1:10" x14ac:dyDescent="0.25">
      <c r="A243">
        <f t="shared" si="25"/>
        <v>242</v>
      </c>
      <c r="B243">
        <v>0.02</v>
      </c>
      <c r="C243">
        <v>0.48</v>
      </c>
      <c r="E243">
        <f t="shared" si="23"/>
        <v>-0.01</v>
      </c>
      <c r="F243">
        <f t="shared" si="24"/>
        <v>-1.999999999999999E-2</v>
      </c>
      <c r="G243">
        <f t="shared" si="22"/>
        <v>7.4999999999999997E-3</v>
      </c>
      <c r="H243">
        <f t="shared" si="28"/>
        <v>-1.3877787807814457E-17</v>
      </c>
      <c r="I243">
        <f t="shared" si="26"/>
        <v>2.4999999999999988E-3</v>
      </c>
      <c r="J243">
        <f t="shared" si="27"/>
        <v>1.2499999999999872E-3</v>
      </c>
    </row>
    <row r="244" spans="1:10" x14ac:dyDescent="0.25">
      <c r="A244">
        <f t="shared" si="25"/>
        <v>243</v>
      </c>
      <c r="B244">
        <v>0</v>
      </c>
      <c r="C244">
        <v>0.46</v>
      </c>
      <c r="E244">
        <f t="shared" si="23"/>
        <v>0</v>
      </c>
      <c r="F244">
        <f t="shared" si="24"/>
        <v>-2.0000000000000018E-2</v>
      </c>
      <c r="G244">
        <f t="shared" si="22"/>
        <v>5.0000000000000001E-3</v>
      </c>
      <c r="H244">
        <f t="shared" si="28"/>
        <v>0</v>
      </c>
      <c r="I244">
        <f t="shared" si="26"/>
        <v>1.2499999999999998E-3</v>
      </c>
      <c r="J244">
        <f t="shared" si="27"/>
        <v>1.2499999999999942E-3</v>
      </c>
    </row>
    <row r="245" spans="1:10" x14ac:dyDescent="0.25">
      <c r="A245">
        <f t="shared" si="25"/>
        <v>244</v>
      </c>
      <c r="B245">
        <v>0</v>
      </c>
      <c r="C245">
        <v>0.44</v>
      </c>
      <c r="E245">
        <f t="shared" si="23"/>
        <v>0</v>
      </c>
      <c r="F245">
        <f t="shared" si="24"/>
        <v>-1.999999999999999E-2</v>
      </c>
      <c r="G245">
        <f t="shared" si="22"/>
        <v>0</v>
      </c>
      <c r="H245">
        <f t="shared" si="28"/>
        <v>1.3877787807814457E-17</v>
      </c>
      <c r="I245">
        <f t="shared" si="26"/>
        <v>-3.7499999999999999E-3</v>
      </c>
      <c r="J245">
        <f t="shared" si="27"/>
        <v>1.3877787807814457E-17</v>
      </c>
    </row>
    <row r="246" spans="1:10" x14ac:dyDescent="0.25">
      <c r="A246">
        <f t="shared" si="25"/>
        <v>245</v>
      </c>
      <c r="B246">
        <v>0</v>
      </c>
      <c r="C246">
        <v>0.42</v>
      </c>
      <c r="E246">
        <f t="shared" si="23"/>
        <v>0</v>
      </c>
      <c r="F246">
        <f t="shared" si="24"/>
        <v>-1.999999999999999E-2</v>
      </c>
      <c r="G246">
        <f t="shared" si="22"/>
        <v>0</v>
      </c>
      <c r="H246">
        <f t="shared" si="28"/>
        <v>-1.3877787807814457E-17</v>
      </c>
      <c r="I246">
        <f t="shared" si="26"/>
        <v>-2.5000000000000001E-3</v>
      </c>
      <c r="J246">
        <f t="shared" si="27"/>
        <v>-6.9388939039072284E-18</v>
      </c>
    </row>
    <row r="247" spans="1:10" x14ac:dyDescent="0.25">
      <c r="A247">
        <f t="shared" si="25"/>
        <v>246</v>
      </c>
      <c r="B247">
        <v>0</v>
      </c>
      <c r="C247">
        <v>0.4</v>
      </c>
      <c r="E247">
        <f t="shared" si="23"/>
        <v>0</v>
      </c>
      <c r="F247">
        <f t="shared" si="24"/>
        <v>-2.0000000000000018E-2</v>
      </c>
      <c r="G247">
        <f t="shared" si="22"/>
        <v>0</v>
      </c>
      <c r="H247">
        <f t="shared" si="28"/>
        <v>0</v>
      </c>
      <c r="I247">
        <f t="shared" si="26"/>
        <v>0</v>
      </c>
      <c r="J247">
        <f t="shared" si="27"/>
        <v>-6.9388939039072284E-18</v>
      </c>
    </row>
    <row r="248" spans="1:10" x14ac:dyDescent="0.25">
      <c r="A248">
        <f t="shared" si="25"/>
        <v>247</v>
      </c>
      <c r="B248">
        <v>0</v>
      </c>
      <c r="C248">
        <v>0.38</v>
      </c>
      <c r="E248">
        <f t="shared" si="23"/>
        <v>0</v>
      </c>
      <c r="F248">
        <f t="shared" si="24"/>
        <v>-1.999999999999999E-2</v>
      </c>
      <c r="G248">
        <f t="shared" si="22"/>
        <v>0</v>
      </c>
      <c r="H248">
        <f t="shared" si="28"/>
        <v>1.3877787807814457E-17</v>
      </c>
      <c r="I248">
        <f t="shared" si="26"/>
        <v>0</v>
      </c>
      <c r="J248">
        <f t="shared" si="27"/>
        <v>1.3877787807814457E-17</v>
      </c>
    </row>
    <row r="249" spans="1:10" x14ac:dyDescent="0.25">
      <c r="A249">
        <f t="shared" si="25"/>
        <v>248</v>
      </c>
      <c r="B249">
        <v>0</v>
      </c>
      <c r="C249">
        <v>0.36</v>
      </c>
      <c r="E249">
        <f t="shared" si="23"/>
        <v>0</v>
      </c>
      <c r="F249">
        <f t="shared" si="24"/>
        <v>-1.999999999999999E-2</v>
      </c>
      <c r="G249">
        <f t="shared" si="22"/>
        <v>0</v>
      </c>
      <c r="H249">
        <f t="shared" si="28"/>
        <v>-1.3877787807814457E-17</v>
      </c>
      <c r="I249">
        <f t="shared" si="26"/>
        <v>0</v>
      </c>
      <c r="J249">
        <f t="shared" si="27"/>
        <v>-6.9388939039072284E-18</v>
      </c>
    </row>
    <row r="250" spans="1:10" x14ac:dyDescent="0.25">
      <c r="A250">
        <f t="shared" si="25"/>
        <v>249</v>
      </c>
      <c r="B250">
        <v>0</v>
      </c>
      <c r="C250">
        <v>0.34</v>
      </c>
      <c r="E250">
        <f t="shared" si="23"/>
        <v>0</v>
      </c>
      <c r="F250">
        <f t="shared" si="24"/>
        <v>-2.0000000000000018E-2</v>
      </c>
      <c r="G250">
        <f t="shared" si="22"/>
        <v>0</v>
      </c>
      <c r="H250">
        <f t="shared" si="28"/>
        <v>0</v>
      </c>
      <c r="I250">
        <f t="shared" si="26"/>
        <v>0</v>
      </c>
      <c r="J250">
        <f t="shared" si="27"/>
        <v>-6.9388939039072284E-18</v>
      </c>
    </row>
    <row r="251" spans="1:10" x14ac:dyDescent="0.25">
      <c r="A251">
        <f t="shared" si="25"/>
        <v>250</v>
      </c>
      <c r="B251">
        <v>0</v>
      </c>
      <c r="C251">
        <v>0.32</v>
      </c>
      <c r="E251">
        <f t="shared" si="23"/>
        <v>0</v>
      </c>
      <c r="F251">
        <f t="shared" si="24"/>
        <v>-1.999999999999999E-2</v>
      </c>
      <c r="G251">
        <f t="shared" si="22"/>
        <v>0</v>
      </c>
      <c r="H251">
        <f t="shared" si="28"/>
        <v>1.3877787807814457E-17</v>
      </c>
      <c r="I251">
        <f t="shared" si="26"/>
        <v>0</v>
      </c>
      <c r="J251">
        <f t="shared" si="27"/>
        <v>1.3877787807814457E-17</v>
      </c>
    </row>
    <row r="252" spans="1:10" x14ac:dyDescent="0.25">
      <c r="A252">
        <f t="shared" si="25"/>
        <v>251</v>
      </c>
      <c r="B252">
        <v>0</v>
      </c>
      <c r="C252">
        <v>0.3</v>
      </c>
      <c r="E252">
        <f t="shared" si="23"/>
        <v>0</v>
      </c>
      <c r="F252">
        <f t="shared" si="24"/>
        <v>-1.999999999999999E-2</v>
      </c>
      <c r="G252">
        <f t="shared" si="22"/>
        <v>0</v>
      </c>
      <c r="H252">
        <f t="shared" si="28"/>
        <v>-1.3877787807814457E-17</v>
      </c>
      <c r="I252">
        <f t="shared" si="26"/>
        <v>0</v>
      </c>
      <c r="J252">
        <f t="shared" si="27"/>
        <v>-6.9388939039072284E-18</v>
      </c>
    </row>
    <row r="253" spans="1:10" x14ac:dyDescent="0.25">
      <c r="A253">
        <f t="shared" si="25"/>
        <v>252</v>
      </c>
      <c r="B253">
        <v>0</v>
      </c>
      <c r="C253">
        <v>0.28000000000000003</v>
      </c>
      <c r="E253">
        <f t="shared" si="23"/>
        <v>0</v>
      </c>
      <c r="F253">
        <f t="shared" si="24"/>
        <v>-2.0000000000000018E-2</v>
      </c>
      <c r="G253">
        <f t="shared" si="22"/>
        <v>0</v>
      </c>
      <c r="H253">
        <f t="shared" si="28"/>
        <v>-6.9388939039072284E-18</v>
      </c>
      <c r="I253">
        <f t="shared" si="26"/>
        <v>0</v>
      </c>
      <c r="J253">
        <f t="shared" si="27"/>
        <v>-1.0408340855860843E-17</v>
      </c>
    </row>
    <row r="254" spans="1:10" x14ac:dyDescent="0.25">
      <c r="A254">
        <f t="shared" si="25"/>
        <v>253</v>
      </c>
      <c r="B254">
        <v>0</v>
      </c>
      <c r="C254">
        <v>0.26</v>
      </c>
      <c r="E254">
        <f t="shared" si="23"/>
        <v>0</v>
      </c>
      <c r="F254">
        <f t="shared" si="24"/>
        <v>-2.0000000000000004E-2</v>
      </c>
      <c r="G254">
        <f t="shared" si="22"/>
        <v>0</v>
      </c>
      <c r="H254">
        <f t="shared" si="28"/>
        <v>1.3877787807814457E-17</v>
      </c>
      <c r="I254">
        <f t="shared" si="26"/>
        <v>0</v>
      </c>
      <c r="J254">
        <f t="shared" si="27"/>
        <v>1.3877787807814457E-17</v>
      </c>
    </row>
    <row r="255" spans="1:10" x14ac:dyDescent="0.25">
      <c r="A255">
        <f t="shared" si="25"/>
        <v>254</v>
      </c>
      <c r="B255">
        <v>0</v>
      </c>
      <c r="C255">
        <v>0.24</v>
      </c>
      <c r="E255">
        <f t="shared" si="23"/>
        <v>0</v>
      </c>
      <c r="F255">
        <f t="shared" si="24"/>
        <v>-1.999999999999999E-2</v>
      </c>
      <c r="G255">
        <f t="shared" si="22"/>
        <v>0</v>
      </c>
      <c r="H255">
        <f t="shared" si="28"/>
        <v>2.5000000000000022E-3</v>
      </c>
      <c r="I255">
        <f t="shared" si="26"/>
        <v>0</v>
      </c>
      <c r="J255">
        <f t="shared" si="27"/>
        <v>1.2500000000000046E-3</v>
      </c>
    </row>
    <row r="256" spans="1:10" x14ac:dyDescent="0.25">
      <c r="A256">
        <f t="shared" si="25"/>
        <v>255</v>
      </c>
      <c r="B256">
        <v>0</v>
      </c>
      <c r="C256">
        <v>0.22</v>
      </c>
      <c r="E256">
        <f t="shared" si="23"/>
        <v>0</v>
      </c>
      <c r="F256">
        <f t="shared" si="24"/>
        <v>-1.4999999999999999E-2</v>
      </c>
      <c r="G256">
        <f t="shared" si="22"/>
        <v>0</v>
      </c>
      <c r="H256">
        <f t="shared" si="28"/>
        <v>2.4999999999999953E-3</v>
      </c>
      <c r="I256">
        <f t="shared" si="26"/>
        <v>0</v>
      </c>
      <c r="J256">
        <f t="shared" si="27"/>
        <v>1.2499999999999907E-3</v>
      </c>
    </row>
    <row r="257" spans="1:10" x14ac:dyDescent="0.25">
      <c r="A257">
        <f t="shared" si="25"/>
        <v>256</v>
      </c>
      <c r="B257">
        <v>0</v>
      </c>
      <c r="C257">
        <v>0.2</v>
      </c>
      <c r="E257">
        <f t="shared" si="23"/>
        <v>0</v>
      </c>
      <c r="F257">
        <f t="shared" si="24"/>
        <v>-1.4999999999999999E-2</v>
      </c>
      <c r="G257">
        <f t="shared" si="22"/>
        <v>0</v>
      </c>
      <c r="H257">
        <f t="shared" si="28"/>
        <v>-2.5000000000000022E-3</v>
      </c>
      <c r="I257">
        <f t="shared" si="26"/>
        <v>0</v>
      </c>
      <c r="J257">
        <f t="shared" si="27"/>
        <v>-2.5000000000000022E-3</v>
      </c>
    </row>
    <row r="258" spans="1:10" x14ac:dyDescent="0.25">
      <c r="A258">
        <f t="shared" si="25"/>
        <v>257</v>
      </c>
      <c r="B258">
        <v>0</v>
      </c>
      <c r="C258">
        <v>0.19</v>
      </c>
      <c r="E258">
        <f t="shared" si="23"/>
        <v>0</v>
      </c>
      <c r="F258">
        <f t="shared" si="24"/>
        <v>-2.0000000000000004E-2</v>
      </c>
      <c r="G258">
        <f t="shared" ref="G258:G321" si="29" xml:space="preserve"> (E259 - E257) / 2</f>
        <v>0</v>
      </c>
      <c r="H258">
        <f t="shared" si="28"/>
        <v>-2.5000000000000022E-3</v>
      </c>
      <c r="I258">
        <f t="shared" si="26"/>
        <v>0</v>
      </c>
      <c r="J258">
        <f t="shared" si="27"/>
        <v>-2.4999999999999988E-3</v>
      </c>
    </row>
    <row r="259" spans="1:10" x14ac:dyDescent="0.25">
      <c r="A259">
        <f t="shared" si="25"/>
        <v>258</v>
      </c>
      <c r="B259">
        <v>0</v>
      </c>
      <c r="C259">
        <v>0.17</v>
      </c>
      <c r="E259">
        <f t="shared" ref="E259:E322" si="30">(B261-B259)/2</f>
        <v>0</v>
      </c>
      <c r="F259">
        <f t="shared" ref="F259:F322" si="31">(C261-C259)/2</f>
        <v>-2.0000000000000004E-2</v>
      </c>
      <c r="G259">
        <f t="shared" si="29"/>
        <v>0</v>
      </c>
      <c r="H259">
        <f t="shared" si="28"/>
        <v>3.4694469519536142E-18</v>
      </c>
      <c r="I259">
        <f t="shared" si="26"/>
        <v>0</v>
      </c>
      <c r="J259">
        <f t="shared" si="27"/>
        <v>1.2500000000000028E-3</v>
      </c>
    </row>
    <row r="260" spans="1:10" x14ac:dyDescent="0.25">
      <c r="A260">
        <f t="shared" ref="A260:A323" si="32">A259+1</f>
        <v>259</v>
      </c>
      <c r="B260">
        <v>0</v>
      </c>
      <c r="C260">
        <v>0.15</v>
      </c>
      <c r="E260">
        <f t="shared" si="30"/>
        <v>0</v>
      </c>
      <c r="F260">
        <f t="shared" si="31"/>
        <v>-1.9999999999999997E-2</v>
      </c>
      <c r="G260">
        <f t="shared" si="29"/>
        <v>0</v>
      </c>
      <c r="H260">
        <f t="shared" si="28"/>
        <v>2.5000000000000022E-3</v>
      </c>
      <c r="I260">
        <f t="shared" si="26"/>
        <v>0</v>
      </c>
      <c r="J260">
        <f t="shared" si="27"/>
        <v>2.5000000000000022E-3</v>
      </c>
    </row>
    <row r="261" spans="1:10" x14ac:dyDescent="0.25">
      <c r="A261">
        <f t="shared" si="32"/>
        <v>260</v>
      </c>
      <c r="B261">
        <v>0</v>
      </c>
      <c r="C261">
        <v>0.13</v>
      </c>
      <c r="E261">
        <f t="shared" si="30"/>
        <v>0</v>
      </c>
      <c r="F261">
        <f t="shared" si="31"/>
        <v>-1.4999999999999999E-2</v>
      </c>
      <c r="G261">
        <f t="shared" si="29"/>
        <v>0</v>
      </c>
      <c r="H261">
        <f t="shared" si="28"/>
        <v>4.9999999999999975E-3</v>
      </c>
      <c r="I261">
        <f t="shared" ref="I261:I324" si="33">(G261 - G259) / 2</f>
        <v>0</v>
      </c>
      <c r="J261">
        <f t="shared" ref="J261:J324" si="34">(H261 - H259) / 2</f>
        <v>2.499999999999997E-3</v>
      </c>
    </row>
    <row r="262" spans="1:10" x14ac:dyDescent="0.25">
      <c r="A262">
        <f t="shared" si="32"/>
        <v>261</v>
      </c>
      <c r="B262">
        <v>0</v>
      </c>
      <c r="C262">
        <v>0.11</v>
      </c>
      <c r="E262">
        <f t="shared" si="30"/>
        <v>0</v>
      </c>
      <c r="F262">
        <f t="shared" si="31"/>
        <v>-1.0000000000000002E-2</v>
      </c>
      <c r="G262">
        <f t="shared" si="29"/>
        <v>0</v>
      </c>
      <c r="H262">
        <f t="shared" si="28"/>
        <v>2.4999999999999988E-3</v>
      </c>
      <c r="I262">
        <f t="shared" si="33"/>
        <v>0</v>
      </c>
      <c r="J262">
        <f t="shared" si="34"/>
        <v>-1.7347234759768071E-18</v>
      </c>
    </row>
    <row r="263" spans="1:10" x14ac:dyDescent="0.25">
      <c r="A263">
        <f t="shared" si="32"/>
        <v>262</v>
      </c>
      <c r="B263">
        <v>0</v>
      </c>
      <c r="C263">
        <v>0.1</v>
      </c>
      <c r="E263">
        <f t="shared" si="30"/>
        <v>0</v>
      </c>
      <c r="F263">
        <f t="shared" si="31"/>
        <v>-1.0000000000000002E-2</v>
      </c>
      <c r="G263">
        <f t="shared" si="29"/>
        <v>0</v>
      </c>
      <c r="H263">
        <f t="shared" si="28"/>
        <v>3.4694469519536142E-18</v>
      </c>
      <c r="I263">
        <f t="shared" si="33"/>
        <v>0</v>
      </c>
      <c r="J263">
        <f t="shared" si="34"/>
        <v>-2.499999999999997E-3</v>
      </c>
    </row>
    <row r="264" spans="1:10" x14ac:dyDescent="0.25">
      <c r="A264">
        <f t="shared" si="32"/>
        <v>263</v>
      </c>
      <c r="B264">
        <v>0</v>
      </c>
      <c r="C264">
        <v>0.09</v>
      </c>
      <c r="E264">
        <f t="shared" si="30"/>
        <v>0</v>
      </c>
      <c r="F264">
        <f t="shared" si="31"/>
        <v>-9.999999999999995E-3</v>
      </c>
      <c r="G264">
        <f t="shared" si="29"/>
        <v>0</v>
      </c>
      <c r="H264">
        <f t="shared" si="28"/>
        <v>2.5000000000000022E-3</v>
      </c>
      <c r="I264">
        <f t="shared" si="33"/>
        <v>0</v>
      </c>
      <c r="J264">
        <f t="shared" si="34"/>
        <v>1.7347234759768071E-18</v>
      </c>
    </row>
    <row r="265" spans="1:10" x14ac:dyDescent="0.25">
      <c r="A265">
        <f t="shared" si="32"/>
        <v>264</v>
      </c>
      <c r="B265">
        <v>0</v>
      </c>
      <c r="C265">
        <v>0.08</v>
      </c>
      <c r="E265">
        <f t="shared" si="30"/>
        <v>0</v>
      </c>
      <c r="F265">
        <f t="shared" si="31"/>
        <v>-4.9999999999999975E-3</v>
      </c>
      <c r="G265">
        <f t="shared" si="29"/>
        <v>0</v>
      </c>
      <c r="H265">
        <f t="shared" ref="H265:H328" si="35" xml:space="preserve"> (F266 - F264) / 2</f>
        <v>4.9999999999999975E-3</v>
      </c>
      <c r="I265">
        <f t="shared" si="33"/>
        <v>0</v>
      </c>
      <c r="J265">
        <f t="shared" si="34"/>
        <v>2.499999999999997E-3</v>
      </c>
    </row>
    <row r="266" spans="1:10" x14ac:dyDescent="0.25">
      <c r="A266">
        <f t="shared" si="32"/>
        <v>265</v>
      </c>
      <c r="B266">
        <v>0</v>
      </c>
      <c r="C266">
        <v>7.0000000000000007E-2</v>
      </c>
      <c r="E266">
        <f t="shared" si="30"/>
        <v>0</v>
      </c>
      <c r="F266">
        <f t="shared" si="31"/>
        <v>0</v>
      </c>
      <c r="G266">
        <f t="shared" si="29"/>
        <v>0</v>
      </c>
      <c r="H266">
        <f t="shared" si="35"/>
        <v>-3.4694469519536142E-18</v>
      </c>
      <c r="I266">
        <f t="shared" si="33"/>
        <v>0</v>
      </c>
      <c r="J266">
        <f t="shared" si="34"/>
        <v>-1.2500000000000028E-3</v>
      </c>
    </row>
    <row r="267" spans="1:10" x14ac:dyDescent="0.25">
      <c r="A267">
        <f t="shared" si="32"/>
        <v>266</v>
      </c>
      <c r="B267">
        <v>0</v>
      </c>
      <c r="C267">
        <v>7.0000000000000007E-2</v>
      </c>
      <c r="E267">
        <f t="shared" si="30"/>
        <v>0</v>
      </c>
      <c r="F267">
        <f t="shared" si="31"/>
        <v>-5.0000000000000044E-3</v>
      </c>
      <c r="G267">
        <f t="shared" si="29"/>
        <v>0</v>
      </c>
      <c r="H267">
        <f t="shared" si="35"/>
        <v>-2.5000000000000022E-3</v>
      </c>
      <c r="I267">
        <f t="shared" si="33"/>
        <v>0</v>
      </c>
      <c r="J267">
        <f t="shared" si="34"/>
        <v>-3.7499999999999999E-3</v>
      </c>
    </row>
    <row r="268" spans="1:10" x14ac:dyDescent="0.25">
      <c r="A268">
        <f t="shared" si="32"/>
        <v>267</v>
      </c>
      <c r="B268">
        <v>0</v>
      </c>
      <c r="C268">
        <v>7.0000000000000007E-2</v>
      </c>
      <c r="E268">
        <f t="shared" si="30"/>
        <v>0</v>
      </c>
      <c r="F268">
        <f t="shared" si="31"/>
        <v>-5.0000000000000044E-3</v>
      </c>
      <c r="G268">
        <f t="shared" si="29"/>
        <v>0</v>
      </c>
      <c r="H268">
        <f t="shared" si="35"/>
        <v>2.5000000000000022E-3</v>
      </c>
      <c r="I268">
        <f t="shared" si="33"/>
        <v>0</v>
      </c>
      <c r="J268">
        <f t="shared" si="34"/>
        <v>1.2500000000000028E-3</v>
      </c>
    </row>
    <row r="269" spans="1:10" x14ac:dyDescent="0.25">
      <c r="A269">
        <f t="shared" si="32"/>
        <v>268</v>
      </c>
      <c r="B269">
        <v>0</v>
      </c>
      <c r="C269">
        <v>0.06</v>
      </c>
      <c r="E269">
        <f t="shared" si="30"/>
        <v>0</v>
      </c>
      <c r="F269">
        <f t="shared" si="31"/>
        <v>0</v>
      </c>
      <c r="G269">
        <f t="shared" si="29"/>
        <v>0</v>
      </c>
      <c r="H269">
        <f t="shared" si="35"/>
        <v>2.5000000000000022E-3</v>
      </c>
      <c r="I269">
        <f t="shared" si="33"/>
        <v>0</v>
      </c>
      <c r="J269">
        <f t="shared" si="34"/>
        <v>2.5000000000000022E-3</v>
      </c>
    </row>
    <row r="270" spans="1:10" x14ac:dyDescent="0.25">
      <c r="A270">
        <f t="shared" si="32"/>
        <v>269</v>
      </c>
      <c r="B270">
        <v>0</v>
      </c>
      <c r="C270">
        <v>0.06</v>
      </c>
      <c r="E270">
        <f t="shared" si="30"/>
        <v>0</v>
      </c>
      <c r="F270">
        <f t="shared" si="31"/>
        <v>0</v>
      </c>
      <c r="G270">
        <f t="shared" si="29"/>
        <v>0</v>
      </c>
      <c r="H270">
        <f t="shared" si="35"/>
        <v>0</v>
      </c>
      <c r="I270">
        <f t="shared" si="33"/>
        <v>0</v>
      </c>
      <c r="J270">
        <f t="shared" si="34"/>
        <v>-1.2500000000000011E-3</v>
      </c>
    </row>
    <row r="271" spans="1:10" x14ac:dyDescent="0.25">
      <c r="A271">
        <f t="shared" si="32"/>
        <v>270</v>
      </c>
      <c r="B271">
        <v>0</v>
      </c>
      <c r="C271">
        <v>0.06</v>
      </c>
      <c r="E271">
        <f t="shared" si="30"/>
        <v>0</v>
      </c>
      <c r="F271">
        <f t="shared" si="31"/>
        <v>0</v>
      </c>
      <c r="G271">
        <f t="shared" si="29"/>
        <v>0</v>
      </c>
      <c r="H271">
        <f t="shared" si="35"/>
        <v>-2.4999999999999988E-3</v>
      </c>
      <c r="I271">
        <f t="shared" si="33"/>
        <v>0</v>
      </c>
      <c r="J271">
        <f t="shared" si="34"/>
        <v>-2.5000000000000005E-3</v>
      </c>
    </row>
    <row r="272" spans="1:10" x14ac:dyDescent="0.25">
      <c r="A272">
        <f t="shared" si="32"/>
        <v>271</v>
      </c>
      <c r="B272">
        <v>0</v>
      </c>
      <c r="C272">
        <v>0.06</v>
      </c>
      <c r="E272">
        <f t="shared" si="30"/>
        <v>0</v>
      </c>
      <c r="F272">
        <f t="shared" si="31"/>
        <v>-4.9999999999999975E-3</v>
      </c>
      <c r="G272">
        <f t="shared" si="29"/>
        <v>0</v>
      </c>
      <c r="H272">
        <f t="shared" si="35"/>
        <v>-2.4999999999999988E-3</v>
      </c>
      <c r="I272">
        <f t="shared" si="33"/>
        <v>0</v>
      </c>
      <c r="J272">
        <f t="shared" si="34"/>
        <v>-1.2499999999999994E-3</v>
      </c>
    </row>
    <row r="273" spans="1:10" x14ac:dyDescent="0.25">
      <c r="A273">
        <f t="shared" si="32"/>
        <v>272</v>
      </c>
      <c r="B273">
        <v>0</v>
      </c>
      <c r="C273">
        <v>0.06</v>
      </c>
      <c r="E273">
        <f t="shared" si="30"/>
        <v>0</v>
      </c>
      <c r="F273">
        <f t="shared" si="31"/>
        <v>-4.9999999999999975E-3</v>
      </c>
      <c r="G273">
        <f t="shared" si="29"/>
        <v>0</v>
      </c>
      <c r="H273">
        <f t="shared" si="35"/>
        <v>2.4999999999999988E-3</v>
      </c>
      <c r="I273">
        <f t="shared" si="33"/>
        <v>0</v>
      </c>
      <c r="J273">
        <f t="shared" si="34"/>
        <v>2.4999999999999988E-3</v>
      </c>
    </row>
    <row r="274" spans="1:10" x14ac:dyDescent="0.25">
      <c r="A274">
        <f t="shared" si="32"/>
        <v>273</v>
      </c>
      <c r="B274">
        <v>0</v>
      </c>
      <c r="C274">
        <v>0.05</v>
      </c>
      <c r="E274">
        <f t="shared" si="30"/>
        <v>0</v>
      </c>
      <c r="F274">
        <f t="shared" si="31"/>
        <v>0</v>
      </c>
      <c r="G274">
        <f t="shared" si="29"/>
        <v>0</v>
      </c>
      <c r="H274">
        <f t="shared" si="35"/>
        <v>2.4999999999999988E-3</v>
      </c>
      <c r="I274">
        <f t="shared" si="33"/>
        <v>0</v>
      </c>
      <c r="J274">
        <f t="shared" si="34"/>
        <v>2.4999999999999988E-3</v>
      </c>
    </row>
    <row r="275" spans="1:10" x14ac:dyDescent="0.25">
      <c r="A275">
        <f t="shared" si="32"/>
        <v>274</v>
      </c>
      <c r="B275">
        <v>0</v>
      </c>
      <c r="C275">
        <v>0.05</v>
      </c>
      <c r="E275">
        <f t="shared" si="30"/>
        <v>0</v>
      </c>
      <c r="F275">
        <f t="shared" si="31"/>
        <v>0</v>
      </c>
      <c r="G275">
        <f t="shared" si="29"/>
        <v>0</v>
      </c>
      <c r="H275">
        <f t="shared" si="35"/>
        <v>0</v>
      </c>
      <c r="I275">
        <f t="shared" si="33"/>
        <v>0</v>
      </c>
      <c r="J275">
        <f t="shared" si="34"/>
        <v>-1.2499999999999994E-3</v>
      </c>
    </row>
    <row r="276" spans="1:10" x14ac:dyDescent="0.25">
      <c r="A276">
        <f t="shared" si="32"/>
        <v>275</v>
      </c>
      <c r="B276">
        <v>0</v>
      </c>
      <c r="C276">
        <v>0.05</v>
      </c>
      <c r="E276">
        <f t="shared" si="30"/>
        <v>0</v>
      </c>
      <c r="F276">
        <f t="shared" si="31"/>
        <v>0</v>
      </c>
      <c r="G276">
        <f t="shared" si="29"/>
        <v>0</v>
      </c>
      <c r="H276">
        <f t="shared" si="35"/>
        <v>-2.5000000000000005E-3</v>
      </c>
      <c r="I276">
        <f t="shared" si="33"/>
        <v>0</v>
      </c>
      <c r="J276">
        <f t="shared" si="34"/>
        <v>-2.4999999999999996E-3</v>
      </c>
    </row>
    <row r="277" spans="1:10" x14ac:dyDescent="0.25">
      <c r="A277">
        <f t="shared" si="32"/>
        <v>276</v>
      </c>
      <c r="B277">
        <v>0</v>
      </c>
      <c r="C277">
        <v>0.05</v>
      </c>
      <c r="E277">
        <f t="shared" si="30"/>
        <v>0</v>
      </c>
      <c r="F277">
        <f t="shared" si="31"/>
        <v>-5.000000000000001E-3</v>
      </c>
      <c r="G277">
        <f t="shared" si="29"/>
        <v>0</v>
      </c>
      <c r="H277">
        <f t="shared" si="35"/>
        <v>-2.5000000000000005E-3</v>
      </c>
      <c r="I277">
        <f t="shared" si="33"/>
        <v>0</v>
      </c>
      <c r="J277">
        <f t="shared" si="34"/>
        <v>-1.2500000000000002E-3</v>
      </c>
    </row>
    <row r="278" spans="1:10" x14ac:dyDescent="0.25">
      <c r="A278">
        <f t="shared" si="32"/>
        <v>277</v>
      </c>
      <c r="B278">
        <v>0</v>
      </c>
      <c r="C278">
        <v>0.05</v>
      </c>
      <c r="E278">
        <f t="shared" si="30"/>
        <v>0</v>
      </c>
      <c r="F278">
        <f t="shared" si="31"/>
        <v>-5.000000000000001E-3</v>
      </c>
      <c r="G278">
        <f t="shared" si="29"/>
        <v>0</v>
      </c>
      <c r="H278">
        <f t="shared" si="35"/>
        <v>2.5000000000000005E-3</v>
      </c>
      <c r="I278">
        <f t="shared" si="33"/>
        <v>0</v>
      </c>
      <c r="J278">
        <f t="shared" si="34"/>
        <v>2.5000000000000005E-3</v>
      </c>
    </row>
    <row r="279" spans="1:10" x14ac:dyDescent="0.25">
      <c r="A279">
        <f t="shared" si="32"/>
        <v>278</v>
      </c>
      <c r="B279">
        <v>0</v>
      </c>
      <c r="C279">
        <v>0.04</v>
      </c>
      <c r="E279">
        <f t="shared" si="30"/>
        <v>0</v>
      </c>
      <c r="F279">
        <f t="shared" si="31"/>
        <v>0</v>
      </c>
      <c r="G279">
        <f t="shared" si="29"/>
        <v>0</v>
      </c>
      <c r="H279">
        <f t="shared" si="35"/>
        <v>2.5000000000000005E-3</v>
      </c>
      <c r="I279">
        <f t="shared" si="33"/>
        <v>0</v>
      </c>
      <c r="J279">
        <f t="shared" si="34"/>
        <v>2.5000000000000005E-3</v>
      </c>
    </row>
    <row r="280" spans="1:10" x14ac:dyDescent="0.25">
      <c r="A280">
        <f t="shared" si="32"/>
        <v>279</v>
      </c>
      <c r="B280">
        <v>0</v>
      </c>
      <c r="C280">
        <v>0.04</v>
      </c>
      <c r="E280">
        <f t="shared" si="30"/>
        <v>0</v>
      </c>
      <c r="F280">
        <f t="shared" si="31"/>
        <v>0</v>
      </c>
      <c r="G280">
        <f t="shared" si="29"/>
        <v>0</v>
      </c>
      <c r="H280">
        <f t="shared" si="35"/>
        <v>0</v>
      </c>
      <c r="I280">
        <f t="shared" si="33"/>
        <v>0</v>
      </c>
      <c r="J280">
        <f t="shared" si="34"/>
        <v>-1.2500000000000002E-3</v>
      </c>
    </row>
    <row r="281" spans="1:10" x14ac:dyDescent="0.25">
      <c r="A281">
        <f t="shared" si="32"/>
        <v>280</v>
      </c>
      <c r="B281">
        <v>0</v>
      </c>
      <c r="C281">
        <v>0.04</v>
      </c>
      <c r="E281">
        <f t="shared" si="30"/>
        <v>0</v>
      </c>
      <c r="F281">
        <f t="shared" si="31"/>
        <v>0</v>
      </c>
      <c r="G281">
        <f t="shared" si="29"/>
        <v>0</v>
      </c>
      <c r="H281">
        <f t="shared" si="35"/>
        <v>0</v>
      </c>
      <c r="I281">
        <f t="shared" si="33"/>
        <v>0</v>
      </c>
      <c r="J281">
        <f t="shared" si="34"/>
        <v>-1.2500000000000002E-3</v>
      </c>
    </row>
    <row r="282" spans="1:10" x14ac:dyDescent="0.25">
      <c r="A282">
        <f t="shared" si="32"/>
        <v>281</v>
      </c>
      <c r="B282">
        <v>0</v>
      </c>
      <c r="C282">
        <v>0.04</v>
      </c>
      <c r="E282">
        <f t="shared" si="30"/>
        <v>0</v>
      </c>
      <c r="F282">
        <f t="shared" si="31"/>
        <v>0</v>
      </c>
      <c r="G282">
        <f t="shared" si="29"/>
        <v>0</v>
      </c>
      <c r="H282">
        <f t="shared" si="35"/>
        <v>-2.5000000000000005E-3</v>
      </c>
      <c r="I282">
        <f t="shared" si="33"/>
        <v>0</v>
      </c>
      <c r="J282">
        <f t="shared" si="34"/>
        <v>-1.2500000000000002E-3</v>
      </c>
    </row>
    <row r="283" spans="1:10" x14ac:dyDescent="0.25">
      <c r="A283">
        <f t="shared" si="32"/>
        <v>282</v>
      </c>
      <c r="B283">
        <v>0</v>
      </c>
      <c r="C283">
        <v>0.04</v>
      </c>
      <c r="E283">
        <f t="shared" si="30"/>
        <v>0</v>
      </c>
      <c r="F283">
        <f t="shared" si="31"/>
        <v>-5.000000000000001E-3</v>
      </c>
      <c r="G283">
        <f t="shared" si="29"/>
        <v>0</v>
      </c>
      <c r="H283">
        <f t="shared" si="35"/>
        <v>-2.5000000000000005E-3</v>
      </c>
      <c r="I283">
        <f t="shared" si="33"/>
        <v>0</v>
      </c>
      <c r="J283">
        <f t="shared" si="34"/>
        <v>-1.2500000000000002E-3</v>
      </c>
    </row>
    <row r="284" spans="1:10" x14ac:dyDescent="0.25">
      <c r="A284">
        <f t="shared" si="32"/>
        <v>283</v>
      </c>
      <c r="B284">
        <v>0</v>
      </c>
      <c r="C284">
        <v>0.04</v>
      </c>
      <c r="E284">
        <f t="shared" si="30"/>
        <v>0</v>
      </c>
      <c r="F284">
        <f t="shared" si="31"/>
        <v>-5.000000000000001E-3</v>
      </c>
      <c r="G284">
        <f t="shared" si="29"/>
        <v>0</v>
      </c>
      <c r="H284">
        <f t="shared" si="35"/>
        <v>2.5000000000000005E-3</v>
      </c>
      <c r="I284">
        <f t="shared" si="33"/>
        <v>0</v>
      </c>
      <c r="J284">
        <f t="shared" si="34"/>
        <v>2.5000000000000005E-3</v>
      </c>
    </row>
    <row r="285" spans="1:10" x14ac:dyDescent="0.25">
      <c r="A285">
        <f t="shared" si="32"/>
        <v>284</v>
      </c>
      <c r="B285">
        <v>0</v>
      </c>
      <c r="C285">
        <v>0.03</v>
      </c>
      <c r="E285">
        <f t="shared" si="30"/>
        <v>0</v>
      </c>
      <c r="F285">
        <f t="shared" si="31"/>
        <v>0</v>
      </c>
      <c r="G285">
        <f t="shared" si="29"/>
        <v>0</v>
      </c>
      <c r="H285">
        <f t="shared" si="35"/>
        <v>2.5000000000000005E-3</v>
      </c>
      <c r="I285">
        <f t="shared" si="33"/>
        <v>0</v>
      </c>
      <c r="J285">
        <f t="shared" si="34"/>
        <v>2.5000000000000005E-3</v>
      </c>
    </row>
    <row r="286" spans="1:10" x14ac:dyDescent="0.25">
      <c r="A286">
        <f t="shared" si="32"/>
        <v>285</v>
      </c>
      <c r="B286">
        <v>0</v>
      </c>
      <c r="C286">
        <v>0.03</v>
      </c>
      <c r="E286">
        <f t="shared" si="30"/>
        <v>0</v>
      </c>
      <c r="F286">
        <f t="shared" si="31"/>
        <v>0</v>
      </c>
      <c r="G286">
        <f t="shared" si="29"/>
        <v>0</v>
      </c>
      <c r="H286">
        <f t="shared" si="35"/>
        <v>0</v>
      </c>
      <c r="I286">
        <f t="shared" si="33"/>
        <v>0</v>
      </c>
      <c r="J286">
        <f t="shared" si="34"/>
        <v>-1.2500000000000002E-3</v>
      </c>
    </row>
    <row r="287" spans="1:10" x14ac:dyDescent="0.25">
      <c r="A287">
        <f t="shared" si="32"/>
        <v>286</v>
      </c>
      <c r="B287">
        <v>0</v>
      </c>
      <c r="C287">
        <v>0.03</v>
      </c>
      <c r="E287">
        <f t="shared" si="30"/>
        <v>0</v>
      </c>
      <c r="F287">
        <f t="shared" si="31"/>
        <v>0</v>
      </c>
      <c r="G287">
        <f t="shared" si="29"/>
        <v>0</v>
      </c>
      <c r="H287">
        <f t="shared" si="35"/>
        <v>0</v>
      </c>
      <c r="I287">
        <f t="shared" si="33"/>
        <v>0</v>
      </c>
      <c r="J287">
        <f t="shared" si="34"/>
        <v>-1.2500000000000002E-3</v>
      </c>
    </row>
    <row r="288" spans="1:10" x14ac:dyDescent="0.25">
      <c r="A288">
        <f t="shared" si="32"/>
        <v>287</v>
      </c>
      <c r="B288">
        <v>0</v>
      </c>
      <c r="C288">
        <v>0.03</v>
      </c>
      <c r="E288">
        <f t="shared" si="30"/>
        <v>0</v>
      </c>
      <c r="F288">
        <f t="shared" si="31"/>
        <v>0</v>
      </c>
      <c r="G288">
        <f t="shared" si="29"/>
        <v>0</v>
      </c>
      <c r="H288">
        <f t="shared" si="35"/>
        <v>-2.4999999999999996E-3</v>
      </c>
      <c r="I288">
        <f t="shared" si="33"/>
        <v>0</v>
      </c>
      <c r="J288">
        <f t="shared" si="34"/>
        <v>-1.2499999999999998E-3</v>
      </c>
    </row>
    <row r="289" spans="1:10" x14ac:dyDescent="0.25">
      <c r="A289">
        <f t="shared" si="32"/>
        <v>288</v>
      </c>
      <c r="B289">
        <v>0</v>
      </c>
      <c r="C289">
        <v>0.03</v>
      </c>
      <c r="E289">
        <f t="shared" si="30"/>
        <v>0</v>
      </c>
      <c r="F289">
        <f t="shared" si="31"/>
        <v>-4.9999999999999992E-3</v>
      </c>
      <c r="G289">
        <f t="shared" si="29"/>
        <v>0</v>
      </c>
      <c r="H289">
        <f t="shared" si="35"/>
        <v>-2.4999999999999996E-3</v>
      </c>
      <c r="I289">
        <f t="shared" si="33"/>
        <v>0</v>
      </c>
      <c r="J289">
        <f t="shared" si="34"/>
        <v>-1.2499999999999998E-3</v>
      </c>
    </row>
    <row r="290" spans="1:10" x14ac:dyDescent="0.25">
      <c r="A290">
        <f t="shared" si="32"/>
        <v>289</v>
      </c>
      <c r="B290">
        <v>0</v>
      </c>
      <c r="C290">
        <v>0.03</v>
      </c>
      <c r="E290">
        <f t="shared" si="30"/>
        <v>0</v>
      </c>
      <c r="F290">
        <f t="shared" si="31"/>
        <v>-4.9999999999999992E-3</v>
      </c>
      <c r="G290">
        <f t="shared" si="29"/>
        <v>0</v>
      </c>
      <c r="H290">
        <f t="shared" si="35"/>
        <v>2.4999999999999996E-3</v>
      </c>
      <c r="I290">
        <f t="shared" si="33"/>
        <v>0</v>
      </c>
      <c r="J290">
        <f t="shared" si="34"/>
        <v>2.4999999999999996E-3</v>
      </c>
    </row>
    <row r="291" spans="1:10" x14ac:dyDescent="0.25">
      <c r="A291">
        <f t="shared" si="32"/>
        <v>290</v>
      </c>
      <c r="B291">
        <v>0</v>
      </c>
      <c r="C291">
        <v>0.02</v>
      </c>
      <c r="E291">
        <f t="shared" si="30"/>
        <v>0</v>
      </c>
      <c r="F291">
        <f t="shared" si="31"/>
        <v>0</v>
      </c>
      <c r="G291">
        <f t="shared" si="29"/>
        <v>0</v>
      </c>
      <c r="H291">
        <f t="shared" si="35"/>
        <v>2.4999999999999996E-3</v>
      </c>
      <c r="I291">
        <f t="shared" si="33"/>
        <v>0</v>
      </c>
      <c r="J291">
        <f t="shared" si="34"/>
        <v>2.4999999999999996E-3</v>
      </c>
    </row>
    <row r="292" spans="1:10" x14ac:dyDescent="0.25">
      <c r="A292">
        <f t="shared" si="32"/>
        <v>291</v>
      </c>
      <c r="B292">
        <v>0</v>
      </c>
      <c r="C292">
        <v>0.02</v>
      </c>
      <c r="E292">
        <f t="shared" si="30"/>
        <v>0</v>
      </c>
      <c r="F292">
        <f t="shared" si="31"/>
        <v>0</v>
      </c>
      <c r="G292">
        <f t="shared" si="29"/>
        <v>0</v>
      </c>
      <c r="H292">
        <f t="shared" si="35"/>
        <v>0</v>
      </c>
      <c r="I292">
        <f t="shared" si="33"/>
        <v>0</v>
      </c>
      <c r="J292">
        <f t="shared" si="34"/>
        <v>-1.2499999999999998E-3</v>
      </c>
    </row>
    <row r="293" spans="1:10" x14ac:dyDescent="0.25">
      <c r="A293">
        <f t="shared" si="32"/>
        <v>292</v>
      </c>
      <c r="B293">
        <v>0</v>
      </c>
      <c r="C293">
        <v>0.02</v>
      </c>
      <c r="E293">
        <f t="shared" si="30"/>
        <v>0</v>
      </c>
      <c r="F293">
        <f t="shared" si="31"/>
        <v>0</v>
      </c>
      <c r="G293">
        <f t="shared" si="29"/>
        <v>0</v>
      </c>
      <c r="H293">
        <f t="shared" si="35"/>
        <v>-2.5000000000000001E-3</v>
      </c>
      <c r="I293">
        <f t="shared" si="33"/>
        <v>0</v>
      </c>
      <c r="J293">
        <f t="shared" si="34"/>
        <v>-2.4999999999999996E-3</v>
      </c>
    </row>
    <row r="294" spans="1:10" x14ac:dyDescent="0.25">
      <c r="A294">
        <f t="shared" si="32"/>
        <v>293</v>
      </c>
      <c r="B294">
        <v>0</v>
      </c>
      <c r="C294">
        <v>0.02</v>
      </c>
      <c r="E294">
        <f t="shared" si="30"/>
        <v>0</v>
      </c>
      <c r="F294">
        <f t="shared" si="31"/>
        <v>-5.0000000000000001E-3</v>
      </c>
      <c r="G294">
        <f t="shared" si="29"/>
        <v>0</v>
      </c>
      <c r="H294">
        <f t="shared" si="35"/>
        <v>-2.5000000000000001E-3</v>
      </c>
      <c r="I294">
        <f t="shared" si="33"/>
        <v>0</v>
      </c>
      <c r="J294">
        <f t="shared" si="34"/>
        <v>-1.25E-3</v>
      </c>
    </row>
    <row r="295" spans="1:10" x14ac:dyDescent="0.25">
      <c r="A295">
        <f t="shared" si="32"/>
        <v>294</v>
      </c>
      <c r="B295">
        <v>0</v>
      </c>
      <c r="C295">
        <v>0.02</v>
      </c>
      <c r="E295">
        <f t="shared" si="30"/>
        <v>0</v>
      </c>
      <c r="F295">
        <f t="shared" si="31"/>
        <v>-5.0000000000000001E-3</v>
      </c>
      <c r="G295">
        <f t="shared" si="29"/>
        <v>0</v>
      </c>
      <c r="H295">
        <f t="shared" si="35"/>
        <v>2.5000000000000001E-3</v>
      </c>
      <c r="I295">
        <f t="shared" si="33"/>
        <v>0</v>
      </c>
      <c r="J295">
        <f t="shared" si="34"/>
        <v>2.5000000000000001E-3</v>
      </c>
    </row>
    <row r="296" spans="1:10" x14ac:dyDescent="0.25">
      <c r="A296">
        <f t="shared" si="32"/>
        <v>295</v>
      </c>
      <c r="B296">
        <v>0</v>
      </c>
      <c r="C296">
        <v>0.01</v>
      </c>
      <c r="E296">
        <f t="shared" si="30"/>
        <v>0</v>
      </c>
      <c r="F296">
        <f t="shared" si="31"/>
        <v>0</v>
      </c>
      <c r="G296">
        <f t="shared" si="29"/>
        <v>0</v>
      </c>
      <c r="H296">
        <f t="shared" si="35"/>
        <v>2.5000000000000001E-3</v>
      </c>
      <c r="I296">
        <f t="shared" si="33"/>
        <v>0</v>
      </c>
      <c r="J296">
        <f t="shared" si="34"/>
        <v>2.5000000000000001E-3</v>
      </c>
    </row>
    <row r="297" spans="1:10" x14ac:dyDescent="0.25">
      <c r="A297">
        <f t="shared" si="32"/>
        <v>296</v>
      </c>
      <c r="B297">
        <v>0</v>
      </c>
      <c r="C297">
        <v>0.01</v>
      </c>
      <c r="E297">
        <f t="shared" si="30"/>
        <v>0</v>
      </c>
      <c r="F297">
        <f t="shared" si="31"/>
        <v>0</v>
      </c>
      <c r="G297">
        <f t="shared" si="29"/>
        <v>0</v>
      </c>
      <c r="H297">
        <f t="shared" si="35"/>
        <v>0</v>
      </c>
      <c r="I297">
        <f t="shared" si="33"/>
        <v>0</v>
      </c>
      <c r="J297">
        <f t="shared" si="34"/>
        <v>-1.25E-3</v>
      </c>
    </row>
    <row r="298" spans="1:10" x14ac:dyDescent="0.25">
      <c r="A298">
        <f t="shared" si="32"/>
        <v>297</v>
      </c>
      <c r="B298">
        <v>0</v>
      </c>
      <c r="C298">
        <v>0.01</v>
      </c>
      <c r="E298">
        <f t="shared" si="30"/>
        <v>0</v>
      </c>
      <c r="F298">
        <f t="shared" si="31"/>
        <v>0</v>
      </c>
      <c r="G298">
        <f t="shared" si="29"/>
        <v>0</v>
      </c>
      <c r="H298">
        <f t="shared" si="35"/>
        <v>0</v>
      </c>
      <c r="I298">
        <f t="shared" si="33"/>
        <v>0</v>
      </c>
      <c r="J298">
        <f t="shared" si="34"/>
        <v>-1.25E-3</v>
      </c>
    </row>
    <row r="299" spans="1:10" x14ac:dyDescent="0.25">
      <c r="A299">
        <f t="shared" si="32"/>
        <v>298</v>
      </c>
      <c r="B299">
        <v>0</v>
      </c>
      <c r="C299">
        <v>0.01</v>
      </c>
      <c r="E299">
        <f t="shared" si="30"/>
        <v>0</v>
      </c>
      <c r="F299">
        <f t="shared" si="31"/>
        <v>0</v>
      </c>
      <c r="G299">
        <f t="shared" si="29"/>
        <v>0</v>
      </c>
      <c r="H299">
        <f t="shared" si="35"/>
        <v>-2.5000000000000001E-3</v>
      </c>
      <c r="I299">
        <f t="shared" si="33"/>
        <v>0</v>
      </c>
      <c r="J299">
        <f t="shared" si="34"/>
        <v>-1.25E-3</v>
      </c>
    </row>
    <row r="300" spans="1:10" x14ac:dyDescent="0.25">
      <c r="A300">
        <f t="shared" si="32"/>
        <v>299</v>
      </c>
      <c r="B300">
        <v>0</v>
      </c>
      <c r="C300">
        <v>0.01</v>
      </c>
      <c r="E300">
        <f t="shared" si="30"/>
        <v>0</v>
      </c>
      <c r="F300">
        <f t="shared" si="31"/>
        <v>-5.0000000000000001E-3</v>
      </c>
      <c r="G300">
        <f t="shared" si="29"/>
        <v>0</v>
      </c>
      <c r="H300">
        <f t="shared" si="35"/>
        <v>-2.5000000000000001E-3</v>
      </c>
      <c r="I300">
        <f t="shared" si="33"/>
        <v>0</v>
      </c>
      <c r="J300">
        <f t="shared" si="34"/>
        <v>-1.25E-3</v>
      </c>
    </row>
    <row r="301" spans="1:10" x14ac:dyDescent="0.25">
      <c r="A301">
        <f t="shared" si="32"/>
        <v>300</v>
      </c>
      <c r="B301">
        <v>0</v>
      </c>
      <c r="C301">
        <v>0.01</v>
      </c>
      <c r="E301">
        <f t="shared" si="30"/>
        <v>0</v>
      </c>
      <c r="F301">
        <f t="shared" si="31"/>
        <v>-5.0000000000000001E-3</v>
      </c>
      <c r="G301">
        <f t="shared" si="29"/>
        <v>0</v>
      </c>
      <c r="H301">
        <f t="shared" si="35"/>
        <v>2.5000000000000001E-3</v>
      </c>
      <c r="I301">
        <f t="shared" si="33"/>
        <v>0</v>
      </c>
      <c r="J301">
        <f t="shared" si="34"/>
        <v>2.5000000000000001E-3</v>
      </c>
    </row>
    <row r="302" spans="1:10" x14ac:dyDescent="0.25">
      <c r="A302">
        <f t="shared" si="32"/>
        <v>301</v>
      </c>
      <c r="B302">
        <v>0</v>
      </c>
      <c r="C302">
        <v>0</v>
      </c>
      <c r="E302">
        <f t="shared" si="30"/>
        <v>0</v>
      </c>
      <c r="F302">
        <f t="shared" si="31"/>
        <v>0</v>
      </c>
      <c r="G302">
        <f t="shared" si="29"/>
        <v>0</v>
      </c>
      <c r="H302">
        <f t="shared" si="35"/>
        <v>2.5000000000000001E-3</v>
      </c>
      <c r="I302">
        <f t="shared" si="33"/>
        <v>0</v>
      </c>
      <c r="J302">
        <f t="shared" si="34"/>
        <v>2.5000000000000001E-3</v>
      </c>
    </row>
    <row r="303" spans="1:10" x14ac:dyDescent="0.25">
      <c r="A303">
        <f t="shared" si="32"/>
        <v>302</v>
      </c>
      <c r="B303">
        <v>0</v>
      </c>
      <c r="C303">
        <v>0</v>
      </c>
      <c r="E303">
        <f t="shared" si="30"/>
        <v>0</v>
      </c>
      <c r="F303">
        <f t="shared" si="31"/>
        <v>0</v>
      </c>
      <c r="G303">
        <f t="shared" si="29"/>
        <v>0</v>
      </c>
      <c r="H303">
        <f t="shared" si="35"/>
        <v>0</v>
      </c>
      <c r="I303">
        <f t="shared" si="33"/>
        <v>0</v>
      </c>
      <c r="J303">
        <f t="shared" si="34"/>
        <v>-1.25E-3</v>
      </c>
    </row>
    <row r="304" spans="1:10" x14ac:dyDescent="0.25">
      <c r="A304">
        <f t="shared" si="32"/>
        <v>303</v>
      </c>
      <c r="B304">
        <v>0</v>
      </c>
      <c r="C304">
        <v>0</v>
      </c>
      <c r="E304">
        <f t="shared" si="30"/>
        <v>0</v>
      </c>
      <c r="F304">
        <f t="shared" si="31"/>
        <v>0</v>
      </c>
      <c r="G304">
        <f t="shared" si="29"/>
        <v>0</v>
      </c>
      <c r="H304">
        <f t="shared" si="35"/>
        <v>0</v>
      </c>
      <c r="I304">
        <f t="shared" si="33"/>
        <v>0</v>
      </c>
      <c r="J304">
        <f t="shared" si="34"/>
        <v>-1.25E-3</v>
      </c>
    </row>
    <row r="305" spans="1:10" x14ac:dyDescent="0.25">
      <c r="A305">
        <f t="shared" si="32"/>
        <v>304</v>
      </c>
      <c r="B305">
        <v>0</v>
      </c>
      <c r="C305">
        <v>0</v>
      </c>
      <c r="E305">
        <f t="shared" si="30"/>
        <v>0</v>
      </c>
      <c r="F305">
        <f t="shared" si="31"/>
        <v>0</v>
      </c>
      <c r="G305">
        <f t="shared" si="29"/>
        <v>0</v>
      </c>
      <c r="H305">
        <f t="shared" si="35"/>
        <v>0</v>
      </c>
      <c r="I305">
        <f t="shared" si="33"/>
        <v>0</v>
      </c>
      <c r="J305">
        <f t="shared" si="34"/>
        <v>0</v>
      </c>
    </row>
    <row r="306" spans="1:10" x14ac:dyDescent="0.25">
      <c r="A306">
        <f t="shared" si="32"/>
        <v>305</v>
      </c>
      <c r="B306">
        <v>0</v>
      </c>
      <c r="C306">
        <v>0</v>
      </c>
      <c r="E306">
        <f t="shared" si="30"/>
        <v>0</v>
      </c>
      <c r="F306">
        <f t="shared" si="31"/>
        <v>0</v>
      </c>
      <c r="G306">
        <f t="shared" si="29"/>
        <v>0</v>
      </c>
      <c r="H306">
        <f t="shared" si="35"/>
        <v>0</v>
      </c>
      <c r="I306">
        <f t="shared" si="33"/>
        <v>0</v>
      </c>
      <c r="J306">
        <f t="shared" si="34"/>
        <v>0</v>
      </c>
    </row>
    <row r="307" spans="1:10" x14ac:dyDescent="0.25">
      <c r="A307">
        <f t="shared" si="32"/>
        <v>306</v>
      </c>
      <c r="B307">
        <v>0</v>
      </c>
      <c r="C307">
        <v>0</v>
      </c>
      <c r="E307">
        <f t="shared" si="30"/>
        <v>0</v>
      </c>
      <c r="F307">
        <f t="shared" si="31"/>
        <v>0</v>
      </c>
      <c r="G307">
        <f t="shared" si="29"/>
        <v>0</v>
      </c>
      <c r="H307">
        <f t="shared" si="35"/>
        <v>0</v>
      </c>
      <c r="I307">
        <f t="shared" si="33"/>
        <v>0</v>
      </c>
      <c r="J307">
        <f t="shared" si="34"/>
        <v>0</v>
      </c>
    </row>
    <row r="308" spans="1:10" x14ac:dyDescent="0.25">
      <c r="A308">
        <f t="shared" si="32"/>
        <v>307</v>
      </c>
      <c r="B308">
        <v>0</v>
      </c>
      <c r="C308">
        <v>0</v>
      </c>
      <c r="E308">
        <f t="shared" si="30"/>
        <v>0</v>
      </c>
      <c r="F308">
        <f t="shared" si="31"/>
        <v>0</v>
      </c>
      <c r="G308">
        <f t="shared" si="29"/>
        <v>0</v>
      </c>
      <c r="H308">
        <f t="shared" si="35"/>
        <v>0</v>
      </c>
      <c r="I308">
        <f t="shared" si="33"/>
        <v>0</v>
      </c>
      <c r="J308">
        <f t="shared" si="34"/>
        <v>0</v>
      </c>
    </row>
    <row r="309" spans="1:10" x14ac:dyDescent="0.25">
      <c r="A309">
        <f t="shared" si="32"/>
        <v>308</v>
      </c>
      <c r="B309">
        <v>0</v>
      </c>
      <c r="C309">
        <v>0</v>
      </c>
      <c r="E309">
        <f t="shared" si="30"/>
        <v>0</v>
      </c>
      <c r="F309">
        <f t="shared" si="31"/>
        <v>0</v>
      </c>
      <c r="G309">
        <f t="shared" si="29"/>
        <v>0</v>
      </c>
      <c r="H309">
        <f t="shared" si="35"/>
        <v>0</v>
      </c>
      <c r="I309">
        <f t="shared" si="33"/>
        <v>0</v>
      </c>
      <c r="J309">
        <f t="shared" si="34"/>
        <v>0</v>
      </c>
    </row>
    <row r="310" spans="1:10" x14ac:dyDescent="0.25">
      <c r="A310">
        <f t="shared" si="32"/>
        <v>309</v>
      </c>
      <c r="B310">
        <v>0</v>
      </c>
      <c r="C310">
        <v>0</v>
      </c>
      <c r="E310">
        <f t="shared" si="30"/>
        <v>0</v>
      </c>
      <c r="F310">
        <f t="shared" si="31"/>
        <v>0</v>
      </c>
      <c r="G310">
        <f t="shared" si="29"/>
        <v>0</v>
      </c>
      <c r="H310">
        <f t="shared" si="35"/>
        <v>0</v>
      </c>
      <c r="I310">
        <f t="shared" si="33"/>
        <v>0</v>
      </c>
      <c r="J310">
        <f t="shared" si="34"/>
        <v>0</v>
      </c>
    </row>
    <row r="311" spans="1:10" x14ac:dyDescent="0.25">
      <c r="A311">
        <f t="shared" si="32"/>
        <v>310</v>
      </c>
      <c r="B311">
        <v>0</v>
      </c>
      <c r="C311">
        <v>0</v>
      </c>
      <c r="E311">
        <f t="shared" si="30"/>
        <v>0</v>
      </c>
      <c r="F311">
        <f t="shared" si="31"/>
        <v>0</v>
      </c>
      <c r="G311">
        <f t="shared" si="29"/>
        <v>0</v>
      </c>
      <c r="H311">
        <f t="shared" si="35"/>
        <v>0</v>
      </c>
      <c r="I311">
        <f t="shared" si="33"/>
        <v>0</v>
      </c>
      <c r="J311">
        <f t="shared" si="34"/>
        <v>0</v>
      </c>
    </row>
    <row r="312" spans="1:10" x14ac:dyDescent="0.25">
      <c r="A312">
        <f t="shared" si="32"/>
        <v>311</v>
      </c>
      <c r="B312">
        <v>0</v>
      </c>
      <c r="C312">
        <v>0</v>
      </c>
      <c r="E312">
        <f t="shared" si="30"/>
        <v>0</v>
      </c>
      <c r="F312">
        <f t="shared" si="31"/>
        <v>0</v>
      </c>
      <c r="G312">
        <f t="shared" si="29"/>
        <v>0</v>
      </c>
      <c r="H312">
        <f t="shared" si="35"/>
        <v>0</v>
      </c>
      <c r="I312">
        <f t="shared" si="33"/>
        <v>0</v>
      </c>
      <c r="J312">
        <f t="shared" si="34"/>
        <v>0</v>
      </c>
    </row>
    <row r="313" spans="1:10" x14ac:dyDescent="0.25">
      <c r="A313">
        <f t="shared" si="32"/>
        <v>312</v>
      </c>
      <c r="B313">
        <v>0</v>
      </c>
      <c r="C313">
        <v>0</v>
      </c>
      <c r="E313">
        <f t="shared" si="30"/>
        <v>0</v>
      </c>
      <c r="F313">
        <f t="shared" si="31"/>
        <v>0</v>
      </c>
      <c r="G313">
        <f t="shared" si="29"/>
        <v>0</v>
      </c>
      <c r="H313">
        <f t="shared" si="35"/>
        <v>0</v>
      </c>
      <c r="I313">
        <f t="shared" si="33"/>
        <v>0</v>
      </c>
      <c r="J313">
        <f t="shared" si="34"/>
        <v>0</v>
      </c>
    </row>
    <row r="314" spans="1:10" x14ac:dyDescent="0.25">
      <c r="A314">
        <f t="shared" si="32"/>
        <v>313</v>
      </c>
      <c r="B314">
        <v>0</v>
      </c>
      <c r="C314">
        <v>0</v>
      </c>
      <c r="E314">
        <f t="shared" si="30"/>
        <v>0</v>
      </c>
      <c r="F314">
        <f t="shared" si="31"/>
        <v>0</v>
      </c>
      <c r="G314">
        <f t="shared" si="29"/>
        <v>0</v>
      </c>
      <c r="H314">
        <f t="shared" si="35"/>
        <v>0</v>
      </c>
      <c r="I314">
        <f t="shared" si="33"/>
        <v>0</v>
      </c>
      <c r="J314">
        <f t="shared" si="34"/>
        <v>0</v>
      </c>
    </row>
    <row r="315" spans="1:10" x14ac:dyDescent="0.25">
      <c r="A315">
        <f t="shared" si="32"/>
        <v>314</v>
      </c>
      <c r="B315">
        <v>0</v>
      </c>
      <c r="C315">
        <v>0</v>
      </c>
      <c r="E315">
        <f t="shared" si="30"/>
        <v>0</v>
      </c>
      <c r="F315">
        <f t="shared" si="31"/>
        <v>0</v>
      </c>
      <c r="G315">
        <f t="shared" si="29"/>
        <v>0</v>
      </c>
      <c r="H315">
        <f t="shared" si="35"/>
        <v>0</v>
      </c>
      <c r="I315">
        <f t="shared" si="33"/>
        <v>0</v>
      </c>
      <c r="J315">
        <f t="shared" si="34"/>
        <v>0</v>
      </c>
    </row>
    <row r="316" spans="1:10" x14ac:dyDescent="0.25">
      <c r="A316">
        <f t="shared" si="32"/>
        <v>315</v>
      </c>
      <c r="B316">
        <v>0</v>
      </c>
      <c r="C316">
        <v>0</v>
      </c>
      <c r="E316">
        <f t="shared" si="30"/>
        <v>0</v>
      </c>
      <c r="F316">
        <f t="shared" si="31"/>
        <v>0</v>
      </c>
      <c r="G316">
        <f t="shared" si="29"/>
        <v>0</v>
      </c>
      <c r="H316">
        <f t="shared" si="35"/>
        <v>0</v>
      </c>
      <c r="I316">
        <f t="shared" si="33"/>
        <v>0</v>
      </c>
      <c r="J316">
        <f t="shared" si="34"/>
        <v>0</v>
      </c>
    </row>
    <row r="317" spans="1:10" x14ac:dyDescent="0.25">
      <c r="A317">
        <f t="shared" si="32"/>
        <v>316</v>
      </c>
      <c r="B317">
        <v>0</v>
      </c>
      <c r="C317">
        <v>0</v>
      </c>
      <c r="E317">
        <f t="shared" si="30"/>
        <v>0</v>
      </c>
      <c r="F317">
        <f t="shared" si="31"/>
        <v>0</v>
      </c>
      <c r="G317">
        <f t="shared" si="29"/>
        <v>0</v>
      </c>
      <c r="H317">
        <f t="shared" si="35"/>
        <v>0</v>
      </c>
      <c r="I317">
        <f t="shared" si="33"/>
        <v>0</v>
      </c>
      <c r="J317">
        <f t="shared" si="34"/>
        <v>0</v>
      </c>
    </row>
    <row r="318" spans="1:10" x14ac:dyDescent="0.25">
      <c r="A318">
        <f t="shared" si="32"/>
        <v>317</v>
      </c>
      <c r="B318">
        <v>0</v>
      </c>
      <c r="C318">
        <v>0</v>
      </c>
      <c r="E318">
        <f t="shared" si="30"/>
        <v>0</v>
      </c>
      <c r="F318">
        <f t="shared" si="31"/>
        <v>0</v>
      </c>
      <c r="G318">
        <f t="shared" si="29"/>
        <v>0</v>
      </c>
      <c r="H318">
        <f t="shared" si="35"/>
        <v>0</v>
      </c>
      <c r="I318">
        <f t="shared" si="33"/>
        <v>0</v>
      </c>
      <c r="J318">
        <f t="shared" si="34"/>
        <v>0</v>
      </c>
    </row>
    <row r="319" spans="1:10" x14ac:dyDescent="0.25">
      <c r="A319">
        <f t="shared" si="32"/>
        <v>318</v>
      </c>
      <c r="B319">
        <v>0</v>
      </c>
      <c r="C319">
        <v>0</v>
      </c>
      <c r="E319">
        <f t="shared" si="30"/>
        <v>0</v>
      </c>
      <c r="F319">
        <f t="shared" si="31"/>
        <v>0</v>
      </c>
      <c r="G319">
        <f t="shared" si="29"/>
        <v>0</v>
      </c>
      <c r="H319">
        <f t="shared" si="35"/>
        <v>0</v>
      </c>
      <c r="I319">
        <f t="shared" si="33"/>
        <v>0</v>
      </c>
      <c r="J319">
        <f t="shared" si="34"/>
        <v>0</v>
      </c>
    </row>
    <row r="320" spans="1:10" x14ac:dyDescent="0.25">
      <c r="A320">
        <f t="shared" si="32"/>
        <v>319</v>
      </c>
      <c r="B320">
        <v>0</v>
      </c>
      <c r="C320">
        <v>0</v>
      </c>
      <c r="E320">
        <f t="shared" si="30"/>
        <v>0</v>
      </c>
      <c r="F320">
        <f t="shared" si="31"/>
        <v>0</v>
      </c>
      <c r="G320">
        <f t="shared" si="29"/>
        <v>0</v>
      </c>
      <c r="H320">
        <f t="shared" si="35"/>
        <v>0</v>
      </c>
      <c r="I320">
        <f t="shared" si="33"/>
        <v>0</v>
      </c>
      <c r="J320">
        <f t="shared" si="34"/>
        <v>0</v>
      </c>
    </row>
    <row r="321" spans="1:10" x14ac:dyDescent="0.25">
      <c r="A321">
        <f t="shared" si="32"/>
        <v>320</v>
      </c>
      <c r="B321">
        <v>0</v>
      </c>
      <c r="C321">
        <v>0</v>
      </c>
      <c r="E321">
        <f t="shared" si="30"/>
        <v>0</v>
      </c>
      <c r="F321">
        <f t="shared" si="31"/>
        <v>0</v>
      </c>
      <c r="G321">
        <f t="shared" si="29"/>
        <v>0</v>
      </c>
      <c r="H321">
        <f t="shared" si="35"/>
        <v>0</v>
      </c>
      <c r="I321">
        <f t="shared" si="33"/>
        <v>0</v>
      </c>
      <c r="J321">
        <f t="shared" si="34"/>
        <v>0</v>
      </c>
    </row>
    <row r="322" spans="1:10" x14ac:dyDescent="0.25">
      <c r="A322">
        <f t="shared" si="32"/>
        <v>321</v>
      </c>
      <c r="B322">
        <v>0</v>
      </c>
      <c r="C322">
        <v>0</v>
      </c>
      <c r="E322">
        <f t="shared" si="30"/>
        <v>0</v>
      </c>
      <c r="F322">
        <f t="shared" si="31"/>
        <v>0</v>
      </c>
      <c r="G322">
        <f t="shared" ref="G322:G360" si="36" xml:space="preserve"> (E323 - E321) / 2</f>
        <v>0</v>
      </c>
      <c r="H322">
        <f t="shared" si="35"/>
        <v>0</v>
      </c>
      <c r="I322">
        <f t="shared" si="33"/>
        <v>0</v>
      </c>
      <c r="J322">
        <f t="shared" si="34"/>
        <v>0</v>
      </c>
    </row>
    <row r="323" spans="1:10" x14ac:dyDescent="0.25">
      <c r="A323">
        <f t="shared" si="32"/>
        <v>322</v>
      </c>
      <c r="B323">
        <v>0</v>
      </c>
      <c r="C323">
        <v>0</v>
      </c>
      <c r="E323">
        <f t="shared" ref="E323:E361" si="37">(B325-B323)/2</f>
        <v>0</v>
      </c>
      <c r="F323">
        <f t="shared" ref="F323:F361" si="38">(C325-C323)/2</f>
        <v>0</v>
      </c>
      <c r="G323">
        <f t="shared" si="36"/>
        <v>0</v>
      </c>
      <c r="H323">
        <f t="shared" si="35"/>
        <v>0</v>
      </c>
      <c r="I323">
        <f t="shared" si="33"/>
        <v>0</v>
      </c>
      <c r="J323">
        <f t="shared" si="34"/>
        <v>0</v>
      </c>
    </row>
    <row r="324" spans="1:10" x14ac:dyDescent="0.25">
      <c r="A324">
        <f t="shared" ref="A324:A359" si="39">A323+1</f>
        <v>323</v>
      </c>
      <c r="B324">
        <v>0</v>
      </c>
      <c r="C324">
        <v>0</v>
      </c>
      <c r="E324">
        <f t="shared" si="37"/>
        <v>0</v>
      </c>
      <c r="F324">
        <f t="shared" si="38"/>
        <v>0</v>
      </c>
      <c r="G324">
        <f t="shared" si="36"/>
        <v>0</v>
      </c>
      <c r="H324">
        <f t="shared" si="35"/>
        <v>0</v>
      </c>
      <c r="I324">
        <f t="shared" si="33"/>
        <v>0</v>
      </c>
      <c r="J324">
        <f t="shared" si="34"/>
        <v>0</v>
      </c>
    </row>
    <row r="325" spans="1:10" x14ac:dyDescent="0.25">
      <c r="A325">
        <f t="shared" si="39"/>
        <v>324</v>
      </c>
      <c r="B325">
        <v>0</v>
      </c>
      <c r="C325">
        <v>0</v>
      </c>
      <c r="E325">
        <f t="shared" si="37"/>
        <v>0</v>
      </c>
      <c r="F325">
        <f t="shared" si="38"/>
        <v>0</v>
      </c>
      <c r="G325">
        <f t="shared" si="36"/>
        <v>0</v>
      </c>
      <c r="H325">
        <f t="shared" si="35"/>
        <v>0</v>
      </c>
      <c r="I325">
        <f t="shared" ref="I325:I361" si="40">(G325 - G323) / 2</f>
        <v>0</v>
      </c>
      <c r="J325">
        <f t="shared" ref="J325:J361" si="41">(H325 - H323) / 2</f>
        <v>0</v>
      </c>
    </row>
    <row r="326" spans="1:10" x14ac:dyDescent="0.25">
      <c r="A326">
        <f t="shared" si="39"/>
        <v>325</v>
      </c>
      <c r="B326">
        <v>0</v>
      </c>
      <c r="C326">
        <v>0</v>
      </c>
      <c r="E326">
        <f t="shared" si="37"/>
        <v>0</v>
      </c>
      <c r="F326">
        <f t="shared" si="38"/>
        <v>0</v>
      </c>
      <c r="G326">
        <f t="shared" si="36"/>
        <v>0</v>
      </c>
      <c r="H326">
        <f t="shared" si="35"/>
        <v>0</v>
      </c>
      <c r="I326">
        <f t="shared" si="40"/>
        <v>0</v>
      </c>
      <c r="J326">
        <f t="shared" si="41"/>
        <v>0</v>
      </c>
    </row>
    <row r="327" spans="1:10" x14ac:dyDescent="0.25">
      <c r="A327">
        <f t="shared" si="39"/>
        <v>326</v>
      </c>
      <c r="B327">
        <v>0</v>
      </c>
      <c r="C327">
        <v>0</v>
      </c>
      <c r="E327">
        <f t="shared" si="37"/>
        <v>0</v>
      </c>
      <c r="F327">
        <f t="shared" si="38"/>
        <v>0</v>
      </c>
      <c r="G327">
        <f t="shared" si="36"/>
        <v>0</v>
      </c>
      <c r="H327">
        <f t="shared" si="35"/>
        <v>0</v>
      </c>
      <c r="I327">
        <f t="shared" si="40"/>
        <v>0</v>
      </c>
      <c r="J327">
        <f t="shared" si="41"/>
        <v>0</v>
      </c>
    </row>
    <row r="328" spans="1:10" x14ac:dyDescent="0.25">
      <c r="A328">
        <f t="shared" si="39"/>
        <v>327</v>
      </c>
      <c r="B328">
        <v>0</v>
      </c>
      <c r="C328">
        <v>0</v>
      </c>
      <c r="E328">
        <f t="shared" si="37"/>
        <v>0</v>
      </c>
      <c r="F328">
        <f t="shared" si="38"/>
        <v>0</v>
      </c>
      <c r="G328">
        <f t="shared" si="36"/>
        <v>0</v>
      </c>
      <c r="H328">
        <f t="shared" si="35"/>
        <v>0</v>
      </c>
      <c r="I328">
        <f t="shared" si="40"/>
        <v>0</v>
      </c>
      <c r="J328">
        <f t="shared" si="41"/>
        <v>0</v>
      </c>
    </row>
    <row r="329" spans="1:10" x14ac:dyDescent="0.25">
      <c r="A329">
        <f t="shared" si="39"/>
        <v>328</v>
      </c>
      <c r="B329">
        <v>0</v>
      </c>
      <c r="C329">
        <v>0</v>
      </c>
      <c r="E329">
        <f t="shared" si="37"/>
        <v>0</v>
      </c>
      <c r="F329">
        <f t="shared" si="38"/>
        <v>0</v>
      </c>
      <c r="G329">
        <f t="shared" si="36"/>
        <v>0</v>
      </c>
      <c r="H329">
        <f t="shared" ref="H329:H360" si="42" xml:space="preserve"> (F330 - F328) / 2</f>
        <v>0</v>
      </c>
      <c r="I329">
        <f t="shared" si="40"/>
        <v>0</v>
      </c>
      <c r="J329">
        <f t="shared" si="41"/>
        <v>0</v>
      </c>
    </row>
    <row r="330" spans="1:10" x14ac:dyDescent="0.25">
      <c r="A330">
        <f t="shared" si="39"/>
        <v>329</v>
      </c>
      <c r="B330">
        <v>0</v>
      </c>
      <c r="C330">
        <v>0</v>
      </c>
      <c r="E330">
        <f t="shared" si="37"/>
        <v>0</v>
      </c>
      <c r="F330">
        <f t="shared" si="38"/>
        <v>0</v>
      </c>
      <c r="G330">
        <f t="shared" si="36"/>
        <v>0</v>
      </c>
      <c r="H330">
        <f t="shared" si="42"/>
        <v>0</v>
      </c>
      <c r="I330">
        <f t="shared" si="40"/>
        <v>0</v>
      </c>
      <c r="J330">
        <f t="shared" si="41"/>
        <v>0</v>
      </c>
    </row>
    <row r="331" spans="1:10" x14ac:dyDescent="0.25">
      <c r="A331">
        <f t="shared" si="39"/>
        <v>330</v>
      </c>
      <c r="B331">
        <v>0</v>
      </c>
      <c r="C331">
        <v>0</v>
      </c>
      <c r="E331">
        <f t="shared" si="37"/>
        <v>0</v>
      </c>
      <c r="F331">
        <f t="shared" si="38"/>
        <v>0</v>
      </c>
      <c r="G331">
        <f t="shared" si="36"/>
        <v>0</v>
      </c>
      <c r="H331">
        <f t="shared" si="42"/>
        <v>0</v>
      </c>
      <c r="I331">
        <f t="shared" si="40"/>
        <v>0</v>
      </c>
      <c r="J331">
        <f t="shared" si="41"/>
        <v>0</v>
      </c>
    </row>
    <row r="332" spans="1:10" x14ac:dyDescent="0.25">
      <c r="A332">
        <f t="shared" si="39"/>
        <v>331</v>
      </c>
      <c r="B332">
        <v>0</v>
      </c>
      <c r="C332">
        <v>0</v>
      </c>
      <c r="E332">
        <f t="shared" si="37"/>
        <v>0</v>
      </c>
      <c r="F332">
        <f t="shared" si="38"/>
        <v>0</v>
      </c>
      <c r="G332">
        <f t="shared" si="36"/>
        <v>0</v>
      </c>
      <c r="H332">
        <f t="shared" si="42"/>
        <v>0</v>
      </c>
      <c r="I332">
        <f t="shared" si="40"/>
        <v>0</v>
      </c>
      <c r="J332">
        <f t="shared" si="41"/>
        <v>0</v>
      </c>
    </row>
    <row r="333" spans="1:10" x14ac:dyDescent="0.25">
      <c r="A333">
        <f t="shared" si="39"/>
        <v>332</v>
      </c>
      <c r="B333">
        <v>0</v>
      </c>
      <c r="C333">
        <v>0</v>
      </c>
      <c r="E333">
        <f t="shared" si="37"/>
        <v>0</v>
      </c>
      <c r="F333">
        <f t="shared" si="38"/>
        <v>0</v>
      </c>
      <c r="G333">
        <f t="shared" si="36"/>
        <v>0</v>
      </c>
      <c r="H333">
        <f t="shared" si="42"/>
        <v>0</v>
      </c>
      <c r="I333">
        <f t="shared" si="40"/>
        <v>0</v>
      </c>
      <c r="J333">
        <f t="shared" si="41"/>
        <v>0</v>
      </c>
    </row>
    <row r="334" spans="1:10" x14ac:dyDescent="0.25">
      <c r="A334">
        <f t="shared" si="39"/>
        <v>333</v>
      </c>
      <c r="B334">
        <v>0</v>
      </c>
      <c r="C334">
        <v>0</v>
      </c>
      <c r="E334">
        <f t="shared" si="37"/>
        <v>0</v>
      </c>
      <c r="F334">
        <f t="shared" si="38"/>
        <v>0</v>
      </c>
      <c r="G334">
        <f t="shared" si="36"/>
        <v>0</v>
      </c>
      <c r="H334">
        <f t="shared" si="42"/>
        <v>0</v>
      </c>
      <c r="I334">
        <f t="shared" si="40"/>
        <v>0</v>
      </c>
      <c r="J334">
        <f t="shared" si="41"/>
        <v>0</v>
      </c>
    </row>
    <row r="335" spans="1:10" x14ac:dyDescent="0.25">
      <c r="A335">
        <f t="shared" si="39"/>
        <v>334</v>
      </c>
      <c r="B335">
        <v>0</v>
      </c>
      <c r="C335">
        <v>0</v>
      </c>
      <c r="E335">
        <f t="shared" si="37"/>
        <v>0</v>
      </c>
      <c r="F335">
        <f t="shared" si="38"/>
        <v>0</v>
      </c>
      <c r="G335">
        <f t="shared" si="36"/>
        <v>0</v>
      </c>
      <c r="H335">
        <f t="shared" si="42"/>
        <v>0</v>
      </c>
      <c r="I335">
        <f t="shared" si="40"/>
        <v>0</v>
      </c>
      <c r="J335">
        <f t="shared" si="41"/>
        <v>0</v>
      </c>
    </row>
    <row r="336" spans="1:10" x14ac:dyDescent="0.25">
      <c r="A336">
        <f t="shared" si="39"/>
        <v>335</v>
      </c>
      <c r="B336">
        <v>0</v>
      </c>
      <c r="C336">
        <v>0</v>
      </c>
      <c r="E336">
        <f t="shared" si="37"/>
        <v>0</v>
      </c>
      <c r="F336">
        <f t="shared" si="38"/>
        <v>0</v>
      </c>
      <c r="G336">
        <f t="shared" si="36"/>
        <v>0</v>
      </c>
      <c r="H336">
        <f t="shared" si="42"/>
        <v>0</v>
      </c>
      <c r="I336">
        <f t="shared" si="40"/>
        <v>0</v>
      </c>
      <c r="J336">
        <f t="shared" si="41"/>
        <v>0</v>
      </c>
    </row>
    <row r="337" spans="1:10" x14ac:dyDescent="0.25">
      <c r="A337">
        <f t="shared" si="39"/>
        <v>336</v>
      </c>
      <c r="B337">
        <v>0</v>
      </c>
      <c r="C337">
        <v>0</v>
      </c>
      <c r="E337">
        <f t="shared" si="37"/>
        <v>0</v>
      </c>
      <c r="F337">
        <f t="shared" si="38"/>
        <v>0</v>
      </c>
      <c r="G337">
        <f t="shared" si="36"/>
        <v>0</v>
      </c>
      <c r="H337">
        <f t="shared" si="42"/>
        <v>0</v>
      </c>
      <c r="I337">
        <f t="shared" si="40"/>
        <v>0</v>
      </c>
      <c r="J337">
        <f t="shared" si="41"/>
        <v>0</v>
      </c>
    </row>
    <row r="338" spans="1:10" x14ac:dyDescent="0.25">
      <c r="A338">
        <f t="shared" si="39"/>
        <v>337</v>
      </c>
      <c r="B338">
        <v>0</v>
      </c>
      <c r="C338">
        <v>0</v>
      </c>
      <c r="E338">
        <f t="shared" si="37"/>
        <v>0</v>
      </c>
      <c r="F338">
        <f t="shared" si="38"/>
        <v>0</v>
      </c>
      <c r="G338">
        <f t="shared" si="36"/>
        <v>0</v>
      </c>
      <c r="H338">
        <f t="shared" si="42"/>
        <v>0</v>
      </c>
      <c r="I338">
        <f t="shared" si="40"/>
        <v>0</v>
      </c>
      <c r="J338">
        <f t="shared" si="41"/>
        <v>0</v>
      </c>
    </row>
    <row r="339" spans="1:10" x14ac:dyDescent="0.25">
      <c r="A339">
        <f t="shared" si="39"/>
        <v>338</v>
      </c>
      <c r="B339">
        <v>0</v>
      </c>
      <c r="C339">
        <v>0</v>
      </c>
      <c r="E339">
        <f t="shared" si="37"/>
        <v>0</v>
      </c>
      <c r="F339">
        <f t="shared" si="38"/>
        <v>0</v>
      </c>
      <c r="G339">
        <f t="shared" si="36"/>
        <v>0</v>
      </c>
      <c r="H339">
        <f t="shared" si="42"/>
        <v>0</v>
      </c>
      <c r="I339">
        <f t="shared" si="40"/>
        <v>0</v>
      </c>
      <c r="J339">
        <f t="shared" si="41"/>
        <v>0</v>
      </c>
    </row>
    <row r="340" spans="1:10" x14ac:dyDescent="0.25">
      <c r="A340">
        <f t="shared" si="39"/>
        <v>339</v>
      </c>
      <c r="B340">
        <v>0</v>
      </c>
      <c r="C340">
        <v>0</v>
      </c>
      <c r="E340">
        <f t="shared" si="37"/>
        <v>0</v>
      </c>
      <c r="F340">
        <f t="shared" si="38"/>
        <v>0</v>
      </c>
      <c r="G340">
        <f t="shared" si="36"/>
        <v>0</v>
      </c>
      <c r="H340">
        <f t="shared" si="42"/>
        <v>0</v>
      </c>
      <c r="I340">
        <f t="shared" si="40"/>
        <v>0</v>
      </c>
      <c r="J340">
        <f t="shared" si="41"/>
        <v>0</v>
      </c>
    </row>
    <row r="341" spans="1:10" x14ac:dyDescent="0.25">
      <c r="A341">
        <f t="shared" si="39"/>
        <v>340</v>
      </c>
      <c r="B341">
        <v>0</v>
      </c>
      <c r="C341">
        <v>0</v>
      </c>
      <c r="E341">
        <f t="shared" si="37"/>
        <v>0</v>
      </c>
      <c r="F341">
        <f t="shared" si="38"/>
        <v>0</v>
      </c>
      <c r="G341">
        <f t="shared" si="36"/>
        <v>0</v>
      </c>
      <c r="H341">
        <f t="shared" si="42"/>
        <v>0</v>
      </c>
      <c r="I341">
        <f t="shared" si="40"/>
        <v>0</v>
      </c>
      <c r="J341">
        <f t="shared" si="41"/>
        <v>0</v>
      </c>
    </row>
    <row r="342" spans="1:10" x14ac:dyDescent="0.25">
      <c r="A342">
        <f t="shared" si="39"/>
        <v>341</v>
      </c>
      <c r="B342">
        <v>0</v>
      </c>
      <c r="C342">
        <v>0</v>
      </c>
      <c r="E342">
        <f t="shared" si="37"/>
        <v>0</v>
      </c>
      <c r="F342">
        <f t="shared" si="38"/>
        <v>0</v>
      </c>
      <c r="G342">
        <f t="shared" si="36"/>
        <v>0</v>
      </c>
      <c r="H342">
        <f t="shared" si="42"/>
        <v>0</v>
      </c>
      <c r="I342">
        <f t="shared" si="40"/>
        <v>0</v>
      </c>
      <c r="J342">
        <f t="shared" si="41"/>
        <v>0</v>
      </c>
    </row>
    <row r="343" spans="1:10" x14ac:dyDescent="0.25">
      <c r="A343">
        <f t="shared" si="39"/>
        <v>342</v>
      </c>
      <c r="B343">
        <v>0</v>
      </c>
      <c r="C343">
        <v>0</v>
      </c>
      <c r="E343">
        <f t="shared" si="37"/>
        <v>0</v>
      </c>
      <c r="F343">
        <f t="shared" si="38"/>
        <v>0</v>
      </c>
      <c r="G343">
        <f t="shared" si="36"/>
        <v>0</v>
      </c>
      <c r="H343">
        <f t="shared" si="42"/>
        <v>0</v>
      </c>
      <c r="I343">
        <f t="shared" si="40"/>
        <v>0</v>
      </c>
      <c r="J343">
        <f t="shared" si="41"/>
        <v>0</v>
      </c>
    </row>
    <row r="344" spans="1:10" x14ac:dyDescent="0.25">
      <c r="A344">
        <f t="shared" si="39"/>
        <v>343</v>
      </c>
      <c r="B344">
        <v>0</v>
      </c>
      <c r="C344">
        <v>0</v>
      </c>
      <c r="E344">
        <f t="shared" si="37"/>
        <v>0</v>
      </c>
      <c r="F344">
        <f t="shared" si="38"/>
        <v>0</v>
      </c>
      <c r="G344">
        <f t="shared" si="36"/>
        <v>0</v>
      </c>
      <c r="H344">
        <f t="shared" si="42"/>
        <v>0</v>
      </c>
      <c r="I344">
        <f t="shared" si="40"/>
        <v>0</v>
      </c>
      <c r="J344">
        <f t="shared" si="41"/>
        <v>0</v>
      </c>
    </row>
    <row r="345" spans="1:10" x14ac:dyDescent="0.25">
      <c r="A345">
        <f t="shared" si="39"/>
        <v>344</v>
      </c>
      <c r="B345">
        <v>0</v>
      </c>
      <c r="C345">
        <v>0</v>
      </c>
      <c r="E345">
        <f t="shared" si="37"/>
        <v>0</v>
      </c>
      <c r="F345">
        <f t="shared" si="38"/>
        <v>0</v>
      </c>
      <c r="G345">
        <f t="shared" si="36"/>
        <v>0</v>
      </c>
      <c r="H345">
        <f t="shared" si="42"/>
        <v>0</v>
      </c>
      <c r="I345">
        <f t="shared" si="40"/>
        <v>0</v>
      </c>
      <c r="J345">
        <f t="shared" si="41"/>
        <v>0</v>
      </c>
    </row>
    <row r="346" spans="1:10" x14ac:dyDescent="0.25">
      <c r="A346">
        <f t="shared" si="39"/>
        <v>345</v>
      </c>
      <c r="B346">
        <v>0</v>
      </c>
      <c r="C346">
        <v>0</v>
      </c>
      <c r="E346">
        <f t="shared" si="37"/>
        <v>0</v>
      </c>
      <c r="F346">
        <f t="shared" si="38"/>
        <v>0</v>
      </c>
      <c r="G346">
        <f t="shared" si="36"/>
        <v>0</v>
      </c>
      <c r="H346">
        <f t="shared" si="42"/>
        <v>0</v>
      </c>
      <c r="I346">
        <f t="shared" si="40"/>
        <v>0</v>
      </c>
      <c r="J346">
        <f t="shared" si="41"/>
        <v>0</v>
      </c>
    </row>
    <row r="347" spans="1:10" x14ac:dyDescent="0.25">
      <c r="A347">
        <f t="shared" si="39"/>
        <v>346</v>
      </c>
      <c r="B347">
        <v>0</v>
      </c>
      <c r="C347">
        <v>0</v>
      </c>
      <c r="E347">
        <f t="shared" si="37"/>
        <v>0</v>
      </c>
      <c r="F347">
        <f t="shared" si="38"/>
        <v>0</v>
      </c>
      <c r="G347">
        <f t="shared" si="36"/>
        <v>0</v>
      </c>
      <c r="H347">
        <f t="shared" si="42"/>
        <v>0</v>
      </c>
      <c r="I347">
        <f t="shared" si="40"/>
        <v>0</v>
      </c>
      <c r="J347">
        <f t="shared" si="41"/>
        <v>0</v>
      </c>
    </row>
    <row r="348" spans="1:10" x14ac:dyDescent="0.25">
      <c r="A348">
        <f t="shared" si="39"/>
        <v>347</v>
      </c>
      <c r="B348">
        <v>0</v>
      </c>
      <c r="C348">
        <v>0</v>
      </c>
      <c r="E348">
        <f t="shared" si="37"/>
        <v>0</v>
      </c>
      <c r="F348">
        <f t="shared" si="38"/>
        <v>0</v>
      </c>
      <c r="G348">
        <f t="shared" si="36"/>
        <v>0</v>
      </c>
      <c r="H348">
        <f t="shared" si="42"/>
        <v>0</v>
      </c>
      <c r="I348">
        <f t="shared" si="40"/>
        <v>0</v>
      </c>
      <c r="J348">
        <f t="shared" si="41"/>
        <v>0</v>
      </c>
    </row>
    <row r="349" spans="1:10" x14ac:dyDescent="0.25">
      <c r="A349">
        <f t="shared" si="39"/>
        <v>348</v>
      </c>
      <c r="B349">
        <v>0</v>
      </c>
      <c r="C349">
        <v>0</v>
      </c>
      <c r="E349">
        <f t="shared" si="37"/>
        <v>0</v>
      </c>
      <c r="F349">
        <f t="shared" si="38"/>
        <v>0</v>
      </c>
      <c r="G349">
        <f t="shared" si="36"/>
        <v>0</v>
      </c>
      <c r="H349">
        <f t="shared" si="42"/>
        <v>0</v>
      </c>
      <c r="I349">
        <f t="shared" si="40"/>
        <v>0</v>
      </c>
      <c r="J349">
        <f t="shared" si="41"/>
        <v>0</v>
      </c>
    </row>
    <row r="350" spans="1:10" x14ac:dyDescent="0.25">
      <c r="A350">
        <f t="shared" si="39"/>
        <v>349</v>
      </c>
      <c r="B350">
        <v>0</v>
      </c>
      <c r="C350">
        <v>0</v>
      </c>
      <c r="E350">
        <f t="shared" si="37"/>
        <v>0</v>
      </c>
      <c r="F350">
        <f t="shared" si="38"/>
        <v>0</v>
      </c>
      <c r="G350">
        <f t="shared" si="36"/>
        <v>0</v>
      </c>
      <c r="H350">
        <f t="shared" si="42"/>
        <v>0</v>
      </c>
      <c r="I350">
        <f t="shared" si="40"/>
        <v>0</v>
      </c>
      <c r="J350">
        <f t="shared" si="41"/>
        <v>0</v>
      </c>
    </row>
    <row r="351" spans="1:10" x14ac:dyDescent="0.25">
      <c r="A351">
        <f t="shared" si="39"/>
        <v>350</v>
      </c>
      <c r="B351">
        <v>0</v>
      </c>
      <c r="C351">
        <v>0</v>
      </c>
      <c r="E351">
        <f t="shared" si="37"/>
        <v>0</v>
      </c>
      <c r="F351">
        <f t="shared" si="38"/>
        <v>0</v>
      </c>
      <c r="G351">
        <f t="shared" si="36"/>
        <v>0</v>
      </c>
      <c r="H351">
        <f t="shared" si="42"/>
        <v>0</v>
      </c>
      <c r="I351">
        <f>(G351 - G349) / 2</f>
        <v>0</v>
      </c>
      <c r="J351">
        <f t="shared" si="41"/>
        <v>0</v>
      </c>
    </row>
    <row r="352" spans="1:10" x14ac:dyDescent="0.25">
      <c r="A352">
        <f t="shared" si="39"/>
        <v>351</v>
      </c>
      <c r="B352">
        <v>0</v>
      </c>
      <c r="C352">
        <v>0</v>
      </c>
      <c r="E352">
        <f t="shared" si="37"/>
        <v>0</v>
      </c>
      <c r="F352">
        <f t="shared" si="38"/>
        <v>0</v>
      </c>
      <c r="G352">
        <f t="shared" si="36"/>
        <v>0</v>
      </c>
      <c r="H352">
        <f t="shared" si="42"/>
        <v>0</v>
      </c>
      <c r="I352">
        <f t="shared" si="40"/>
        <v>0</v>
      </c>
      <c r="J352">
        <f t="shared" si="41"/>
        <v>0</v>
      </c>
    </row>
    <row r="353" spans="1:10" x14ac:dyDescent="0.25">
      <c r="A353">
        <f t="shared" si="39"/>
        <v>352</v>
      </c>
      <c r="B353">
        <v>0</v>
      </c>
      <c r="C353">
        <v>0</v>
      </c>
      <c r="E353">
        <f t="shared" si="37"/>
        <v>0</v>
      </c>
      <c r="F353">
        <f t="shared" si="38"/>
        <v>0</v>
      </c>
      <c r="G353">
        <f t="shared" si="36"/>
        <v>0</v>
      </c>
      <c r="H353">
        <f t="shared" si="42"/>
        <v>0</v>
      </c>
      <c r="I353">
        <f t="shared" si="40"/>
        <v>0</v>
      </c>
      <c r="J353">
        <f t="shared" si="41"/>
        <v>0</v>
      </c>
    </row>
    <row r="354" spans="1:10" x14ac:dyDescent="0.25">
      <c r="A354">
        <f t="shared" si="39"/>
        <v>353</v>
      </c>
      <c r="B354">
        <v>0</v>
      </c>
      <c r="C354">
        <v>0</v>
      </c>
      <c r="E354">
        <f t="shared" si="37"/>
        <v>0</v>
      </c>
      <c r="F354">
        <f t="shared" si="38"/>
        <v>0</v>
      </c>
      <c r="G354">
        <f t="shared" si="36"/>
        <v>0</v>
      </c>
      <c r="H354">
        <f t="shared" si="42"/>
        <v>0</v>
      </c>
      <c r="I354">
        <f t="shared" si="40"/>
        <v>0</v>
      </c>
      <c r="J354">
        <f t="shared" si="41"/>
        <v>0</v>
      </c>
    </row>
    <row r="355" spans="1:10" x14ac:dyDescent="0.25">
      <c r="A355">
        <f t="shared" si="39"/>
        <v>354</v>
      </c>
      <c r="B355">
        <v>0</v>
      </c>
      <c r="C355">
        <v>0</v>
      </c>
      <c r="E355">
        <f t="shared" si="37"/>
        <v>0</v>
      </c>
      <c r="F355">
        <f t="shared" si="38"/>
        <v>0</v>
      </c>
      <c r="G355">
        <f t="shared" si="36"/>
        <v>0</v>
      </c>
      <c r="H355">
        <f t="shared" si="42"/>
        <v>0</v>
      </c>
      <c r="I355">
        <f t="shared" si="40"/>
        <v>0</v>
      </c>
      <c r="J355">
        <f t="shared" si="41"/>
        <v>0</v>
      </c>
    </row>
    <row r="356" spans="1:10" x14ac:dyDescent="0.25">
      <c r="A356">
        <f t="shared" si="39"/>
        <v>355</v>
      </c>
      <c r="B356">
        <v>0</v>
      </c>
      <c r="C356">
        <v>0</v>
      </c>
      <c r="E356">
        <f t="shared" si="37"/>
        <v>0</v>
      </c>
      <c r="F356">
        <f t="shared" si="38"/>
        <v>0</v>
      </c>
      <c r="G356">
        <f t="shared" si="36"/>
        <v>0</v>
      </c>
      <c r="H356">
        <f t="shared" si="42"/>
        <v>0</v>
      </c>
      <c r="I356">
        <f t="shared" si="40"/>
        <v>0</v>
      </c>
      <c r="J356">
        <f>(H356 - H354) / 2</f>
        <v>0</v>
      </c>
    </row>
    <row r="357" spans="1:10" x14ac:dyDescent="0.25">
      <c r="A357">
        <f t="shared" si="39"/>
        <v>356</v>
      </c>
      <c r="B357">
        <v>0</v>
      </c>
      <c r="C357">
        <v>0</v>
      </c>
      <c r="E357">
        <f t="shared" si="37"/>
        <v>0</v>
      </c>
      <c r="F357">
        <f t="shared" si="38"/>
        <v>0</v>
      </c>
      <c r="G357">
        <f t="shared" si="36"/>
        <v>0</v>
      </c>
      <c r="H357">
        <f t="shared" si="42"/>
        <v>0</v>
      </c>
      <c r="I357">
        <f t="shared" si="40"/>
        <v>0</v>
      </c>
      <c r="J357">
        <f t="shared" si="41"/>
        <v>0</v>
      </c>
    </row>
    <row r="358" spans="1:10" x14ac:dyDescent="0.25">
      <c r="A358">
        <f t="shared" si="39"/>
        <v>357</v>
      </c>
      <c r="B358">
        <v>0</v>
      </c>
      <c r="C358">
        <v>0</v>
      </c>
      <c r="E358">
        <f t="shared" si="37"/>
        <v>0</v>
      </c>
      <c r="F358">
        <f t="shared" si="38"/>
        <v>0</v>
      </c>
      <c r="G358">
        <f t="shared" si="36"/>
        <v>0</v>
      </c>
      <c r="H358">
        <f t="shared" si="42"/>
        <v>0</v>
      </c>
      <c r="I358">
        <f t="shared" si="40"/>
        <v>0</v>
      </c>
      <c r="J358">
        <f t="shared" si="41"/>
        <v>0</v>
      </c>
    </row>
    <row r="359" spans="1:10" x14ac:dyDescent="0.25">
      <c r="A359">
        <f t="shared" si="39"/>
        <v>358</v>
      </c>
      <c r="B359">
        <v>0</v>
      </c>
      <c r="C359">
        <v>0</v>
      </c>
      <c r="E359">
        <f t="shared" si="37"/>
        <v>0</v>
      </c>
      <c r="F359">
        <f t="shared" si="38"/>
        <v>0</v>
      </c>
      <c r="G359">
        <f t="shared" si="36"/>
        <v>0</v>
      </c>
      <c r="H359">
        <f t="shared" si="42"/>
        <v>0</v>
      </c>
      <c r="I359">
        <f t="shared" si="40"/>
        <v>0</v>
      </c>
      <c r="J359">
        <f t="shared" si="41"/>
        <v>0</v>
      </c>
    </row>
    <row r="360" spans="1:10" x14ac:dyDescent="0.25">
      <c r="A360">
        <f>A359+1</f>
        <v>359</v>
      </c>
      <c r="B360">
        <v>0</v>
      </c>
      <c r="C360">
        <v>0</v>
      </c>
      <c r="E360">
        <f t="shared" si="37"/>
        <v>0</v>
      </c>
      <c r="F360">
        <f t="shared" si="38"/>
        <v>0</v>
      </c>
      <c r="G360">
        <f t="shared" si="36"/>
        <v>0</v>
      </c>
      <c r="H360">
        <f t="shared" si="42"/>
        <v>0</v>
      </c>
      <c r="I360">
        <f t="shared" si="40"/>
        <v>0</v>
      </c>
      <c r="J360">
        <f t="shared" si="41"/>
        <v>0</v>
      </c>
    </row>
    <row r="361" spans="1:10" x14ac:dyDescent="0.25">
      <c r="A361">
        <f>A360+1</f>
        <v>360</v>
      </c>
      <c r="B361">
        <v>0</v>
      </c>
      <c r="C361">
        <v>0</v>
      </c>
      <c r="E361">
        <f t="shared" si="37"/>
        <v>0</v>
      </c>
      <c r="F361">
        <f t="shared" si="38"/>
        <v>0</v>
      </c>
      <c r="I361">
        <f t="shared" si="40"/>
        <v>0</v>
      </c>
      <c r="J361">
        <f t="shared" si="41"/>
        <v>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FBCF7-6A1B-417D-8ED3-44AAEA6EAA3B}">
  <dimension ref="A1:O44"/>
  <sheetViews>
    <sheetView workbookViewId="0">
      <selection activeCell="K4" sqref="K4"/>
    </sheetView>
  </sheetViews>
  <sheetFormatPr defaultRowHeight="15" x14ac:dyDescent="0.25"/>
  <cols>
    <col min="1" max="1" width="22.140625" customWidth="1"/>
    <col min="2" max="2" width="15.85546875" customWidth="1"/>
    <col min="4" max="4" width="16.7109375" customWidth="1"/>
    <col min="6" max="6" width="19.7109375" customWidth="1"/>
    <col min="7" max="7" width="24" customWidth="1"/>
    <col min="8" max="9" width="17.5703125" customWidth="1"/>
    <col min="10" max="10" width="11.7109375" customWidth="1"/>
    <col min="11" max="11" width="19.85546875" customWidth="1"/>
    <col min="12" max="12" width="25" customWidth="1"/>
    <col min="13" max="13" width="24.140625" customWidth="1"/>
    <col min="14" max="14" width="13.28515625" customWidth="1"/>
  </cols>
  <sheetData>
    <row r="1" spans="1:14" ht="30" x14ac:dyDescent="0.25">
      <c r="A1" s="85" t="s">
        <v>106</v>
      </c>
      <c r="C1" s="85" t="s">
        <v>107</v>
      </c>
      <c r="F1" t="s">
        <v>110</v>
      </c>
      <c r="G1" t="s">
        <v>111</v>
      </c>
      <c r="H1" t="s">
        <v>113</v>
      </c>
      <c r="I1" t="s">
        <v>114</v>
      </c>
      <c r="J1" t="s">
        <v>126</v>
      </c>
      <c r="K1" t="s">
        <v>125</v>
      </c>
      <c r="L1" s="84" t="s">
        <v>118</v>
      </c>
      <c r="M1" s="84" t="s">
        <v>119</v>
      </c>
      <c r="N1" t="s">
        <v>122</v>
      </c>
    </row>
    <row r="2" spans="1:14" x14ac:dyDescent="0.25">
      <c r="A2" s="86" t="s">
        <v>109</v>
      </c>
      <c r="B2" s="86" t="s">
        <v>108</v>
      </c>
      <c r="C2" s="86" t="s">
        <v>109</v>
      </c>
      <c r="D2" s="86" t="s">
        <v>108</v>
      </c>
      <c r="H2" t="s">
        <v>115</v>
      </c>
      <c r="I2" t="s">
        <v>112</v>
      </c>
    </row>
    <row r="3" spans="1:14" x14ac:dyDescent="0.25">
      <c r="A3" s="87">
        <v>1.75</v>
      </c>
      <c r="B3" s="87">
        <v>29.216000000000001</v>
      </c>
      <c r="C3" s="87">
        <v>1.5</v>
      </c>
      <c r="D3" s="87">
        <v>15.99</v>
      </c>
      <c r="F3">
        <f>B3/1000</f>
        <v>2.9216000000000002E-2</v>
      </c>
      <c r="G3">
        <f>D3/1000</f>
        <v>1.5990000000000001E-2</v>
      </c>
      <c r="H3">
        <f t="shared" ref="H3:H10" si="0">PI()*$C$36*A3/1000000</f>
        <v>1.9242255003237483E-4</v>
      </c>
      <c r="I3">
        <f t="shared" ref="I3:I12" si="1">PI()*$C$37*C3/1000000</f>
        <v>1.4137166941154066E-4</v>
      </c>
      <c r="J3">
        <f>F3/(H3*3.525)</f>
        <v>43.073054322168204</v>
      </c>
      <c r="K3">
        <f>G3/(I3*3.525)</f>
        <v>32.086840536351865</v>
      </c>
      <c r="L3">
        <f>B3/(H3*10000)</f>
        <v>15.183251648564292</v>
      </c>
      <c r="M3">
        <f xml:space="preserve"> D3 / (I3 * 10000)</f>
        <v>11.310611289064033</v>
      </c>
    </row>
    <row r="4" spans="1:14" x14ac:dyDescent="0.25">
      <c r="A4" s="87">
        <v>3.5</v>
      </c>
      <c r="B4" s="87">
        <v>52.972000000000001</v>
      </c>
      <c r="C4" s="87">
        <v>3</v>
      </c>
      <c r="D4" s="87">
        <v>40.5</v>
      </c>
      <c r="F4">
        <f t="shared" ref="F4:F10" si="2">B4/1000</f>
        <v>5.2971999999999998E-2</v>
      </c>
      <c r="G4">
        <f>D4/1000</f>
        <v>4.0500000000000001E-2</v>
      </c>
      <c r="H4">
        <f t="shared" si="0"/>
        <v>3.8484510006474965E-4</v>
      </c>
      <c r="I4">
        <f t="shared" si="1"/>
        <v>2.8274333882308131E-4</v>
      </c>
      <c r="J4">
        <f t="shared" ref="J4:J10" si="3">F4/(H4*3.525)</f>
        <v>39.048224150361001</v>
      </c>
      <c r="K4">
        <f>G4/(I4*3.525)</f>
        <v>40.635304619207332</v>
      </c>
      <c r="L4">
        <f t="shared" ref="L4:L10" si="4">B4/(H4*10000)</f>
        <v>13.764499013002254</v>
      </c>
      <c r="M4">
        <f t="shared" ref="M4:M12" si="5" xml:space="preserve"> D4 / (I4 * 10000)</f>
        <v>14.323944878270586</v>
      </c>
    </row>
    <row r="5" spans="1:14" x14ac:dyDescent="0.25">
      <c r="A5" s="87">
        <v>5.25</v>
      </c>
      <c r="B5" s="87">
        <v>78.774000000000001</v>
      </c>
      <c r="C5" s="87">
        <v>4.5</v>
      </c>
      <c r="D5" s="87">
        <v>56.25</v>
      </c>
      <c r="F5">
        <f t="shared" si="2"/>
        <v>7.8773999999999997E-2</v>
      </c>
      <c r="G5">
        <f t="shared" ref="G5:G12" si="6">D5/1000</f>
        <v>5.6250000000000001E-2</v>
      </c>
      <c r="H5">
        <f t="shared" si="0"/>
        <v>5.7726765009712448E-4</v>
      </c>
      <c r="I5">
        <f t="shared" si="1"/>
        <v>4.2411500823462205E-4</v>
      </c>
      <c r="J5">
        <f>F5/(H5*3.525)</f>
        <v>38.712084487660618</v>
      </c>
      <c r="K5">
        <f>G5/(I5*3.525)</f>
        <v>37.625282054821596</v>
      </c>
      <c r="L5">
        <f t="shared" si="4"/>
        <v>13.64600978190037</v>
      </c>
      <c r="M5">
        <f t="shared" si="5"/>
        <v>13.262911924324612</v>
      </c>
    </row>
    <row r="6" spans="1:14" x14ac:dyDescent="0.25">
      <c r="A6" s="87">
        <v>7</v>
      </c>
      <c r="B6" s="87">
        <v>96.74</v>
      </c>
      <c r="C6" s="87">
        <v>6</v>
      </c>
      <c r="D6" s="87">
        <v>63.75</v>
      </c>
      <c r="F6">
        <f t="shared" si="2"/>
        <v>9.6739999999999993E-2</v>
      </c>
      <c r="G6">
        <f t="shared" si="6"/>
        <v>6.3750000000000001E-2</v>
      </c>
      <c r="H6">
        <f t="shared" si="0"/>
        <v>7.696902001294993E-4</v>
      </c>
      <c r="I6">
        <f t="shared" si="1"/>
        <v>5.6548667764616263E-4</v>
      </c>
      <c r="J6">
        <f t="shared" si="3"/>
        <v>35.655867291266361</v>
      </c>
      <c r="K6">
        <f t="shared" ref="K6:K12" si="7">G6/(I6*3.525)</f>
        <v>31.981489746598363</v>
      </c>
      <c r="L6">
        <f>B6/(H6*10000)</f>
        <v>12.568693220171392</v>
      </c>
      <c r="M6">
        <f t="shared" si="5"/>
        <v>11.273475135675923</v>
      </c>
    </row>
    <row r="7" spans="1:14" x14ac:dyDescent="0.25">
      <c r="A7" s="87">
        <v>8.75</v>
      </c>
      <c r="B7" s="87">
        <v>107.79600000000001</v>
      </c>
      <c r="C7" s="87">
        <v>7.5</v>
      </c>
      <c r="D7" s="87">
        <v>69</v>
      </c>
      <c r="F7">
        <f t="shared" si="2"/>
        <v>0.107796</v>
      </c>
      <c r="G7">
        <f t="shared" si="6"/>
        <v>6.9000000000000006E-2</v>
      </c>
      <c r="H7">
        <f t="shared" si="0"/>
        <v>9.6211275016187413E-4</v>
      </c>
      <c r="I7">
        <f t="shared" si="1"/>
        <v>7.0685834705770342E-4</v>
      </c>
      <c r="J7">
        <f t="shared" si="3"/>
        <v>31.784658842500303</v>
      </c>
      <c r="K7">
        <f t="shared" si="7"/>
        <v>27.692207592348698</v>
      </c>
      <c r="L7">
        <f t="shared" si="4"/>
        <v>11.204092241981357</v>
      </c>
      <c r="M7">
        <f t="shared" si="5"/>
        <v>9.7615031763029148</v>
      </c>
    </row>
    <row r="8" spans="1:14" x14ac:dyDescent="0.25">
      <c r="A8" s="87">
        <v>10.5</v>
      </c>
      <c r="B8" s="87">
        <v>114.706</v>
      </c>
      <c r="C8" s="87">
        <v>9</v>
      </c>
      <c r="D8" s="87">
        <v>65.34</v>
      </c>
      <c r="F8">
        <f t="shared" si="2"/>
        <v>0.114706</v>
      </c>
      <c r="G8">
        <f t="shared" si="6"/>
        <v>6.5340000000000009E-2</v>
      </c>
      <c r="H8">
        <f t="shared" si="0"/>
        <v>1.154535300194249E-3</v>
      </c>
      <c r="I8">
        <f t="shared" si="1"/>
        <v>8.482300164692441E-4</v>
      </c>
      <c r="J8">
        <f t="shared" si="3"/>
        <v>28.185114144524839</v>
      </c>
      <c r="K8">
        <f t="shared" si="7"/>
        <v>21.852763817440387</v>
      </c>
      <c r="L8">
        <f t="shared" si="4"/>
        <v>9.9352527359450065</v>
      </c>
      <c r="M8">
        <f t="shared" si="5"/>
        <v>7.703099245647735</v>
      </c>
    </row>
    <row r="9" spans="1:14" x14ac:dyDescent="0.25">
      <c r="A9" s="87">
        <v>12.25</v>
      </c>
      <c r="B9" s="87">
        <v>110.56</v>
      </c>
      <c r="C9" s="87">
        <v>10.5</v>
      </c>
      <c r="D9" s="87">
        <v>73.507000000000005</v>
      </c>
      <c r="F9">
        <f t="shared" si="2"/>
        <v>0.11056000000000001</v>
      </c>
      <c r="G9">
        <f t="shared" si="6"/>
        <v>7.3507000000000003E-2</v>
      </c>
      <c r="H9">
        <f t="shared" si="0"/>
        <v>1.3469578502266239E-3</v>
      </c>
      <c r="I9">
        <f t="shared" si="1"/>
        <v>9.8960168588078479E-4</v>
      </c>
      <c r="J9">
        <f t="shared" si="3"/>
        <v>23.285464353480073</v>
      </c>
      <c r="K9">
        <f t="shared" si="7"/>
        <v>21.072164632409688</v>
      </c>
      <c r="L9">
        <f t="shared" si="4"/>
        <v>8.2081261846017242</v>
      </c>
      <c r="M9">
        <f t="shared" si="5"/>
        <v>7.4279380329244145</v>
      </c>
    </row>
    <row r="10" spans="1:14" x14ac:dyDescent="0.25">
      <c r="A10" s="87">
        <v>13</v>
      </c>
      <c r="B10" s="87">
        <v>118.852</v>
      </c>
      <c r="C10" s="87">
        <v>12</v>
      </c>
      <c r="D10" s="87">
        <v>74.25</v>
      </c>
      <c r="F10">
        <f t="shared" si="2"/>
        <v>0.118852</v>
      </c>
      <c r="G10">
        <f t="shared" si="6"/>
        <v>7.4249999999999997E-2</v>
      </c>
      <c r="H10">
        <f t="shared" si="0"/>
        <v>1.429424657383356E-3</v>
      </c>
      <c r="I10">
        <f t="shared" si="1"/>
        <v>1.1309733552923253E-3</v>
      </c>
      <c r="J10">
        <f t="shared" si="3"/>
        <v>23.587727592683898</v>
      </c>
      <c r="K10">
        <f t="shared" si="7"/>
        <v>18.624514617136693</v>
      </c>
      <c r="L10">
        <f t="shared" si="4"/>
        <v>8.3146739764210746</v>
      </c>
      <c r="M10">
        <f t="shared" si="5"/>
        <v>6.5651414025406849</v>
      </c>
    </row>
    <row r="11" spans="1:14" x14ac:dyDescent="0.25">
      <c r="C11" s="87">
        <v>13.5</v>
      </c>
      <c r="D11" s="87">
        <v>77.22</v>
      </c>
      <c r="G11">
        <f t="shared" si="6"/>
        <v>7.7219999999999997E-2</v>
      </c>
      <c r="I11">
        <f t="shared" si="1"/>
        <v>1.2723450247038662E-3</v>
      </c>
      <c r="K11">
        <f t="shared" si="7"/>
        <v>17.217329068286361</v>
      </c>
      <c r="M11">
        <f t="shared" si="5"/>
        <v>6.0691084965709425</v>
      </c>
    </row>
    <row r="12" spans="1:14" x14ac:dyDescent="0.25">
      <c r="C12" s="87">
        <v>15</v>
      </c>
      <c r="D12" s="87">
        <v>75.739999999999995</v>
      </c>
      <c r="G12">
        <f t="shared" si="6"/>
        <v>7.5740000000000002E-2</v>
      </c>
      <c r="I12">
        <f t="shared" si="1"/>
        <v>1.4137166941154068E-3</v>
      </c>
      <c r="K12">
        <f t="shared" si="7"/>
        <v>15.198607268438336</v>
      </c>
      <c r="M12">
        <f t="shared" si="5"/>
        <v>5.3575090621245121</v>
      </c>
    </row>
    <row r="23" spans="7:15" ht="60" x14ac:dyDescent="0.25">
      <c r="G23" t="s">
        <v>116</v>
      </c>
      <c r="H23" t="s">
        <v>123</v>
      </c>
      <c r="I23" t="s">
        <v>117</v>
      </c>
      <c r="J23" t="s">
        <v>124</v>
      </c>
      <c r="L23" t="s">
        <v>120</v>
      </c>
      <c r="M23" s="84" t="s">
        <v>118</v>
      </c>
      <c r="N23" t="s">
        <v>121</v>
      </c>
      <c r="O23" s="84" t="s">
        <v>119</v>
      </c>
    </row>
    <row r="24" spans="7:15" x14ac:dyDescent="0.25">
      <c r="G24">
        <v>1.75</v>
      </c>
      <c r="H24">
        <v>43.073054322168204</v>
      </c>
      <c r="I24" s="87">
        <v>1.5</v>
      </c>
      <c r="J24">
        <v>32.0868405363519</v>
      </c>
      <c r="L24" s="87">
        <v>1.75</v>
      </c>
      <c r="M24">
        <v>15.183251648564292</v>
      </c>
      <c r="N24" s="87">
        <v>1.5</v>
      </c>
      <c r="O24">
        <v>11.310611289064033</v>
      </c>
    </row>
    <row r="25" spans="7:15" x14ac:dyDescent="0.25">
      <c r="G25">
        <v>3.5</v>
      </c>
      <c r="H25">
        <v>39.048224150361001</v>
      </c>
      <c r="I25" s="87">
        <v>3</v>
      </c>
      <c r="J25">
        <v>40.635304619207297</v>
      </c>
      <c r="L25" s="87">
        <v>3.5</v>
      </c>
      <c r="M25">
        <v>13.764499013002254</v>
      </c>
      <c r="N25" s="87">
        <v>3</v>
      </c>
      <c r="O25">
        <v>14.323944878270586</v>
      </c>
    </row>
    <row r="26" spans="7:15" x14ac:dyDescent="0.25">
      <c r="G26">
        <v>5.25</v>
      </c>
      <c r="H26">
        <v>38.712084487660618</v>
      </c>
      <c r="I26" s="87">
        <v>4.5</v>
      </c>
      <c r="J26">
        <v>37.625282054821596</v>
      </c>
      <c r="L26" s="87">
        <v>5.25</v>
      </c>
      <c r="M26">
        <v>13.64600978190037</v>
      </c>
      <c r="N26" s="87">
        <v>4.5</v>
      </c>
      <c r="O26">
        <v>13.262911924324612</v>
      </c>
    </row>
    <row r="27" spans="7:15" x14ac:dyDescent="0.25">
      <c r="G27">
        <v>7</v>
      </c>
      <c r="H27">
        <v>35.655867291266361</v>
      </c>
      <c r="I27" s="87">
        <v>6</v>
      </c>
      <c r="J27">
        <v>31.981489746598399</v>
      </c>
      <c r="L27" s="87">
        <v>7</v>
      </c>
      <c r="M27">
        <v>12.568693220171392</v>
      </c>
      <c r="N27" s="87">
        <v>6</v>
      </c>
      <c r="O27">
        <v>11.273475135675923</v>
      </c>
    </row>
    <row r="28" spans="7:15" x14ac:dyDescent="0.25">
      <c r="G28">
        <v>8.75</v>
      </c>
      <c r="H28">
        <v>31.784658842500303</v>
      </c>
      <c r="I28" s="87">
        <v>7.5</v>
      </c>
      <c r="J28">
        <v>27.692207592348698</v>
      </c>
      <c r="L28" s="87">
        <v>8.75</v>
      </c>
      <c r="M28">
        <v>11.204092241981357</v>
      </c>
      <c r="N28" s="87">
        <v>7.5</v>
      </c>
      <c r="O28">
        <v>9.7615031763029148</v>
      </c>
    </row>
    <row r="29" spans="7:15" x14ac:dyDescent="0.25">
      <c r="G29">
        <v>10.5</v>
      </c>
      <c r="H29">
        <v>28.185114144524839</v>
      </c>
      <c r="I29" s="87">
        <v>9</v>
      </c>
      <c r="J29">
        <v>21.852763817440387</v>
      </c>
      <c r="L29" s="87">
        <v>10.5</v>
      </c>
      <c r="M29">
        <v>9.9352527359450065</v>
      </c>
      <c r="N29" s="87">
        <v>9</v>
      </c>
      <c r="O29">
        <v>7.703099245647735</v>
      </c>
    </row>
    <row r="30" spans="7:15" x14ac:dyDescent="0.25">
      <c r="G30">
        <v>12.25</v>
      </c>
      <c r="H30">
        <v>23.285464353480073</v>
      </c>
      <c r="I30" s="87">
        <v>10.5</v>
      </c>
      <c r="J30">
        <v>21.072164632409688</v>
      </c>
      <c r="L30" s="87">
        <v>12.25</v>
      </c>
      <c r="M30">
        <v>8.2081261846017242</v>
      </c>
      <c r="N30" s="87">
        <v>10.5</v>
      </c>
      <c r="O30">
        <v>7.4279380329244145</v>
      </c>
    </row>
    <row r="31" spans="7:15" x14ac:dyDescent="0.25">
      <c r="G31">
        <v>13</v>
      </c>
      <c r="H31">
        <v>23.587727592683898</v>
      </c>
      <c r="I31" s="87">
        <v>12</v>
      </c>
      <c r="J31">
        <v>18.624514617136693</v>
      </c>
      <c r="L31" s="87">
        <v>13</v>
      </c>
      <c r="M31">
        <v>8.3146739764210746</v>
      </c>
      <c r="N31" s="87">
        <v>12</v>
      </c>
      <c r="O31">
        <v>6.5651414025406849</v>
      </c>
    </row>
    <row r="32" spans="7:15" x14ac:dyDescent="0.25">
      <c r="I32" s="87">
        <v>13.5</v>
      </c>
      <c r="J32">
        <v>17.217329068286361</v>
      </c>
      <c r="N32" s="87">
        <v>13.5</v>
      </c>
      <c r="O32">
        <v>6.0691084965709425</v>
      </c>
    </row>
    <row r="33" spans="1:15" x14ac:dyDescent="0.25">
      <c r="I33" s="87">
        <v>15</v>
      </c>
      <c r="J33">
        <v>15.198607268438336</v>
      </c>
      <c r="N33" s="87">
        <v>15</v>
      </c>
      <c r="O33">
        <v>5.3575090621245121</v>
      </c>
    </row>
    <row r="35" spans="1:15" x14ac:dyDescent="0.25">
      <c r="A35" s="1"/>
      <c r="B35" s="12"/>
      <c r="C35" s="11" t="s">
        <v>25</v>
      </c>
      <c r="D35" s="12"/>
      <c r="E35" s="11" t="s">
        <v>26</v>
      </c>
      <c r="F35" s="12"/>
    </row>
    <row r="36" spans="1:15" x14ac:dyDescent="0.25">
      <c r="A36" s="25"/>
      <c r="B36" s="26" t="s">
        <v>31</v>
      </c>
      <c r="C36" s="29">
        <v>35</v>
      </c>
      <c r="D36" s="21" t="s">
        <v>21</v>
      </c>
      <c r="E36" s="29">
        <v>5.5</v>
      </c>
      <c r="F36" s="21" t="s">
        <v>21</v>
      </c>
    </row>
    <row r="37" spans="1:15" ht="15.75" thickBot="1" x14ac:dyDescent="0.3">
      <c r="A37" s="27"/>
      <c r="B37" s="28" t="s">
        <v>34</v>
      </c>
      <c r="C37" s="36">
        <v>30</v>
      </c>
      <c r="D37" s="22" t="s">
        <v>21</v>
      </c>
      <c r="E37" s="36">
        <v>5.5</v>
      </c>
      <c r="F37" s="22" t="s">
        <v>21</v>
      </c>
    </row>
    <row r="38" spans="1:15" x14ac:dyDescent="0.25">
      <c r="G38" t="s">
        <v>127</v>
      </c>
      <c r="H38" t="s">
        <v>128</v>
      </c>
    </row>
    <row r="39" spans="1:15" x14ac:dyDescent="0.25">
      <c r="G39" t="s">
        <v>129</v>
      </c>
      <c r="H39">
        <v>8.75</v>
      </c>
      <c r="I39">
        <v>8.75</v>
      </c>
    </row>
    <row r="40" spans="1:15" x14ac:dyDescent="0.25">
      <c r="G40" t="s">
        <v>130</v>
      </c>
      <c r="H40">
        <v>7.5</v>
      </c>
      <c r="I40">
        <v>7.5</v>
      </c>
    </row>
    <row r="42" spans="1:15" x14ac:dyDescent="0.25">
      <c r="G42">
        <v>0</v>
      </c>
      <c r="H42">
        <v>140</v>
      </c>
    </row>
    <row r="43" spans="1:15" x14ac:dyDescent="0.25">
      <c r="G43" t="s">
        <v>131</v>
      </c>
    </row>
    <row r="44" spans="1:15" x14ac:dyDescent="0.25">
      <c r="G44" t="s">
        <v>132</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22B82-0C5B-4CCB-BBA5-078C9A83A18C}">
  <dimension ref="A1"/>
  <sheetViews>
    <sheetView workbookViewId="0">
      <selection activeCell="K21" sqref="K21"/>
    </sheetView>
  </sheetViews>
  <sheetFormatPr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3dc6394095b964865e53e7b2f86376f3">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51e91dfbd7724d05e187a352689333d2"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E3A586-C6AF-4661-B24A-C54F17E7594C}">
  <ds:schemaRefs>
    <ds:schemaRef ds:uri="http://schemas.microsoft.com/sharepoint/v3/contenttype/forms"/>
  </ds:schemaRefs>
</ds:datastoreItem>
</file>

<file path=customXml/itemProps2.xml><?xml version="1.0" encoding="utf-8"?>
<ds:datastoreItem xmlns:ds="http://schemas.openxmlformats.org/officeDocument/2006/customXml" ds:itemID="{839ECEB5-DF0D-43DD-B02E-A420F63E8DB5}">
  <ds:schemaRefs>
    <ds:schemaRef ds:uri="http://schemas.microsoft.com/office/2006/metadata/properties"/>
    <ds:schemaRef ds:uri="http://schemas.microsoft.com/office/infopath/2007/PartnerControls"/>
    <ds:schemaRef ds:uri="224cecc8-5b1a-4f4b-aa1d-4508502f11c0"/>
    <ds:schemaRef ds:uri="1684eeaa-63d5-4a8a-805f-2a73dd5a7c6a"/>
  </ds:schemaRefs>
</ds:datastoreItem>
</file>

<file path=customXml/itemProps3.xml><?xml version="1.0" encoding="utf-8"?>
<ds:datastoreItem xmlns:ds="http://schemas.openxmlformats.org/officeDocument/2006/customXml" ds:itemID="{6A06B463-3F24-44A9-AE16-83BF16E3A5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Page 1</vt:lpstr>
      <vt:lpstr>Analysis</vt:lpstr>
      <vt:lpstr>Data</vt:lpstr>
      <vt:lpstr>Piston Position Vs Crank angle</vt:lpstr>
      <vt:lpstr>Piston Velocity vs RPM</vt:lpstr>
      <vt:lpstr>Crank angle</vt:lpstr>
      <vt:lpstr>Valve lift</vt:lpstr>
      <vt:lpstr>Reference</vt:lpstr>
      <vt:lpstr>Intake_Lift_CF_Table</vt:lpstr>
      <vt:lpstr>Lift_CF_Table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Sky Pratt (2203284)</cp:lastModifiedBy>
  <cp:revision/>
  <dcterms:created xsi:type="dcterms:W3CDTF">2022-03-10T10:37:56Z</dcterms:created>
  <dcterms:modified xsi:type="dcterms:W3CDTF">2025-12-05T23:05:26Z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