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miftah\Downloads\"/>
    </mc:Choice>
  </mc:AlternateContent>
  <xr:revisionPtr revIDLastSave="0" documentId="13_ncr:1_{EE470794-4818-43FC-8820-A5D11201F27A}" xr6:coauthVersionLast="47" xr6:coauthVersionMax="47" xr10:uidLastSave="{00000000-0000-0000-0000-000000000000}"/>
  <bookViews>
    <workbookView xWindow="15330" yWindow="30" windowWidth="13470" windowHeight="146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5" i="1" l="1"/>
  <c r="C31" i="1"/>
  <c r="C96" i="1"/>
  <c r="D74" i="1" l="1"/>
  <c r="C74" i="1"/>
  <c r="C98" i="1" l="1"/>
  <c r="D43" i="1" l="1"/>
  <c r="D46" i="1" s="1"/>
  <c r="C24" i="1"/>
  <c r="D32" i="1" s="1"/>
  <c r="D15" i="1"/>
  <c r="D18" i="1" s="1"/>
  <c r="D34" i="1" l="1"/>
  <c r="D37" i="1" s="1"/>
</calcChain>
</file>

<file path=xl/sharedStrings.xml><?xml version="1.0" encoding="utf-8"?>
<sst xmlns="http://schemas.openxmlformats.org/spreadsheetml/2006/main" count="86" uniqueCount="81">
  <si>
    <t>Intangible Fixed Assets:</t>
  </si>
  <si>
    <t>Goodwill</t>
  </si>
  <si>
    <t>Current Assets</t>
  </si>
  <si>
    <t>Net Current Assets</t>
  </si>
  <si>
    <t>Total Assets less Current Liabilities</t>
  </si>
  <si>
    <t>Share Capital</t>
  </si>
  <si>
    <t>Capital and Reserves:</t>
  </si>
  <si>
    <t>Minority Interest</t>
  </si>
  <si>
    <t>Profit &amp; Loss Reserve</t>
  </si>
  <si>
    <t>WORKINGS.</t>
  </si>
  <si>
    <t>W1 Group Structure.</t>
  </si>
  <si>
    <t>P&amp;L Account</t>
  </si>
  <si>
    <t>Property FV increase</t>
  </si>
  <si>
    <t>0</t>
  </si>
  <si>
    <t>Property  FV adjustment:</t>
  </si>
  <si>
    <t>W3 Unrealised Proft on Stock.</t>
  </si>
  <si>
    <t>Cr Stock B/S</t>
  </si>
  <si>
    <t>W4 Cash in transit</t>
  </si>
  <si>
    <t>Dr Group P&amp;L a/c</t>
  </si>
  <si>
    <t>Dr Bank</t>
  </si>
  <si>
    <t>Cr Inter-Co debtor</t>
  </si>
  <si>
    <t>CONSOLIDATION SCHEDULES</t>
  </si>
  <si>
    <t>1. Goodwill</t>
  </si>
  <si>
    <t>Cost of Investment</t>
  </si>
  <si>
    <t>less: share of Net Assets acquired</t>
  </si>
  <si>
    <t>Intangible Asset</t>
  </si>
  <si>
    <t>2. Minority Interest</t>
  </si>
  <si>
    <t>3. Consolidated P&amp;L Reserve</t>
  </si>
  <si>
    <t>Less Unrealised Profit on Stock</t>
  </si>
  <si>
    <t>Less Goodwill amortised to date</t>
  </si>
  <si>
    <t>Addn. Depreciation</t>
  </si>
  <si>
    <t>15,000</t>
  </si>
  <si>
    <t>Hample &amp; Sopel</t>
  </si>
  <si>
    <t xml:space="preserve">Hample </t>
  </si>
  <si>
    <t>Sople</t>
  </si>
  <si>
    <t>01-10-2000</t>
  </si>
  <si>
    <t>31-03-2001</t>
  </si>
  <si>
    <t>Share Premium</t>
  </si>
  <si>
    <t>At 1-04-2000</t>
  </si>
  <si>
    <t>loss for 6 m</t>
  </si>
  <si>
    <t>At 31-03-2001</t>
  </si>
  <si>
    <t>2200-1955= 245/12= 20.42 x 6 = 123</t>
  </si>
  <si>
    <t>[520- 400 = 120 ]</t>
  </si>
  <si>
    <t>UP = 25,000 x 25 / 125 = £5,000</t>
  </si>
  <si>
    <t>4,500</t>
  </si>
  <si>
    <t>500</t>
  </si>
  <si>
    <t>5,000</t>
  </si>
  <si>
    <t xml:space="preserve">Minorty interest = {10% x 5000} </t>
  </si>
  <si>
    <t>[90% x 4197]</t>
  </si>
  <si>
    <t xml:space="preserve">less: amortised to date ( 6 month) </t>
  </si>
  <si>
    <t>10% x 406000</t>
  </si>
  <si>
    <t>406000</t>
  </si>
  <si>
    <t>W2 Net assets of S Ltd</t>
  </si>
  <si>
    <t>H Plc P&amp;L Reserve</t>
  </si>
  <si>
    <t>[90% x 122,000]</t>
  </si>
  <si>
    <t>(2200 - 1955)= 245/12 = 20.41 x 6 = 122</t>
  </si>
  <si>
    <t xml:space="preserve">Software </t>
  </si>
  <si>
    <r>
      <t xml:space="preserve">Tangible Fixed Assets </t>
    </r>
    <r>
      <rPr>
        <sz val="11"/>
        <color theme="1"/>
        <rFont val="Calibri"/>
        <family val="2"/>
        <scheme val="minor"/>
      </rPr>
      <t>(600,000+900,000+105000 + 1090000 + 1520000)</t>
    </r>
  </si>
  <si>
    <t>W2= 120- 15= 105</t>
  </si>
  <si>
    <r>
      <t xml:space="preserve">Investments </t>
    </r>
    <r>
      <rPr>
        <sz val="11"/>
        <color theme="1"/>
        <rFont val="Calibri"/>
        <family val="2"/>
        <scheme val="minor"/>
      </rPr>
      <t>(65,000 + 210000)</t>
    </r>
  </si>
  <si>
    <t>Stock (719000+560000-5000)</t>
  </si>
  <si>
    <t>W3</t>
  </si>
  <si>
    <t>Debtors (524000+328,000)</t>
  </si>
  <si>
    <t>Cash (20,000+ 15,000)</t>
  </si>
  <si>
    <t>Creditors  &lt; 1 Year</t>
  </si>
  <si>
    <t>Overdraft</t>
  </si>
  <si>
    <t>Dividend</t>
  </si>
  <si>
    <t xml:space="preserve">Trade creditor (475000 + 472000) </t>
  </si>
  <si>
    <t>Taxation ( 228000 + 174000)</t>
  </si>
  <si>
    <r>
      <t xml:space="preserve">Creditors &gt; 1 year </t>
    </r>
    <r>
      <rPr>
        <sz val="11"/>
        <color theme="1"/>
        <rFont val="Calibri"/>
        <family val="2"/>
        <scheme val="minor"/>
      </rPr>
      <t>(230,000+200,000)</t>
    </r>
  </si>
  <si>
    <t>Sh 3</t>
  </si>
  <si>
    <t>[1/5 x 6/12 x 532700]</t>
  </si>
  <si>
    <t>less share of S  post-acqn losses</t>
  </si>
  <si>
    <t>Less extra dep on fair value surplus</t>
  </si>
  <si>
    <t xml:space="preserve">[90% x 15000  W2] </t>
  </si>
  <si>
    <t xml:space="preserve">Less :unrelased profit  </t>
  </si>
  <si>
    <t>405,500</t>
  </si>
  <si>
    <t>,000 m</t>
  </si>
  <si>
    <t>[1 years. 120 x  1/4 x 6/12 = 15]</t>
  </si>
  <si>
    <t xml:space="preserve">Goodwill </t>
  </si>
  <si>
    <t>Consolidated Balance Sheet at 31 March 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</si>
</sst>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4" fontId="0" fillId="0" borderId="0" xfId="0" applyNumberFormat="1"/>
    <xf numFmtId="4" fontId="0" fillId="0" borderId="0" xfId="0" applyNumberFormat="1" applyFill="1" applyBorder="1"/>
    <xf numFmtId="4" fontId="0" fillId="0" borderId="2" xfId="0" applyNumberFormat="1" applyFill="1" applyBorder="1"/>
    <xf numFmtId="49" fontId="0" fillId="0" borderId="0" xfId="0" applyNumberFormat="1" applyFill="1" applyAlignment="1">
      <alignment horizontal="center"/>
    </xf>
    <xf numFmtId="0" fontId="0" fillId="0" borderId="0" xfId="0" applyFill="1"/>
    <xf numFmtId="0" fontId="1" fillId="0" borderId="0" xfId="0" applyFont="1" applyFill="1"/>
    <xf numFmtId="4" fontId="0" fillId="0" borderId="0" xfId="0" applyNumberFormat="1" applyFill="1"/>
    <xf numFmtId="4" fontId="0" fillId="0" borderId="6" xfId="0" applyNumberFormat="1" applyFill="1" applyBorder="1"/>
    <xf numFmtId="0" fontId="1" fillId="0" borderId="5" xfId="0" applyFont="1" applyFill="1" applyBorder="1"/>
    <xf numFmtId="0" fontId="0" fillId="0" borderId="5" xfId="0" applyFill="1" applyBorder="1" applyAlignment="1">
      <alignment horizontal="right"/>
    </xf>
    <xf numFmtId="0" fontId="0" fillId="0" borderId="5" xfId="0" applyFill="1" applyBorder="1"/>
    <xf numFmtId="4" fontId="0" fillId="0" borderId="10" xfId="0" applyNumberFormat="1" applyFill="1" applyBorder="1"/>
    <xf numFmtId="0" fontId="0" fillId="0" borderId="7" xfId="0" applyFill="1" applyBorder="1"/>
    <xf numFmtId="0" fontId="6" fillId="0" borderId="0" xfId="0" applyFont="1" applyFill="1"/>
    <xf numFmtId="0" fontId="0" fillId="0" borderId="0" xfId="0" applyFill="1" applyAlignment="1">
      <alignment horizontal="center"/>
    </xf>
    <xf numFmtId="4" fontId="5" fillId="0" borderId="0" xfId="0" quotePrefix="1" applyNumberFormat="1" applyFont="1" applyFill="1" applyAlignment="1">
      <alignment horizontal="center"/>
    </xf>
    <xf numFmtId="0" fontId="0" fillId="0" borderId="0" xfId="0" applyFill="1" applyAlignment="1">
      <alignment horizontal="right"/>
    </xf>
    <xf numFmtId="0" fontId="5" fillId="0" borderId="0" xfId="0" applyFont="1" applyFill="1" applyAlignment="1">
      <alignment horizontal="right"/>
    </xf>
    <xf numFmtId="4" fontId="0" fillId="0" borderId="0" xfId="0" applyNumberFormat="1" applyFill="1" applyAlignment="1">
      <alignment horizontal="right"/>
    </xf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ill="1" applyAlignment="1">
      <alignment horizontal="left"/>
    </xf>
    <xf numFmtId="0" fontId="0" fillId="0" borderId="0" xfId="0" quotePrefix="1" applyFill="1" applyAlignment="1">
      <alignment horizontal="right"/>
    </xf>
    <xf numFmtId="0" fontId="10" fillId="0" borderId="0" xfId="0" applyFont="1"/>
    <xf numFmtId="0" fontId="4" fillId="0" borderId="0" xfId="0" applyFont="1" applyFill="1" applyAlignment="1">
      <alignment horizontal="left" vertical="center"/>
    </xf>
    <xf numFmtId="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left" vertical="center"/>
    </xf>
    <xf numFmtId="4" fontId="1" fillId="0" borderId="10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5" xfId="0" applyFont="1" applyFill="1" applyBorder="1"/>
    <xf numFmtId="4" fontId="0" fillId="0" borderId="1" xfId="0" applyNumberFormat="1" applyFill="1" applyBorder="1"/>
    <xf numFmtId="4" fontId="1" fillId="0" borderId="11" xfId="0" applyNumberFormat="1" applyFont="1" applyFill="1" applyBorder="1"/>
    <xf numFmtId="4" fontId="1" fillId="0" borderId="8" xfId="0" applyNumberFormat="1" applyFont="1" applyFill="1" applyBorder="1"/>
    <xf numFmtId="4" fontId="0" fillId="0" borderId="2" xfId="0" quotePrefix="1" applyNumberFormat="1" applyFill="1" applyBorder="1" applyAlignment="1">
      <alignment horizontal="center"/>
    </xf>
    <xf numFmtId="3" fontId="0" fillId="0" borderId="0" xfId="0" applyNumberFormat="1" applyFill="1" applyAlignment="1">
      <alignment horizontal="center"/>
    </xf>
    <xf numFmtId="0" fontId="0" fillId="0" borderId="0" xfId="0" quotePrefix="1" applyFill="1"/>
    <xf numFmtId="49" fontId="0" fillId="0" borderId="0" xfId="0" quotePrefix="1" applyNumberFormat="1" applyFill="1" applyAlignment="1">
      <alignment horizontal="center"/>
    </xf>
    <xf numFmtId="0" fontId="0" fillId="0" borderId="0" xfId="0" applyFont="1" applyFill="1" applyAlignment="1">
      <alignment horizontal="left"/>
    </xf>
    <xf numFmtId="49" fontId="0" fillId="0" borderId="0" xfId="0" quotePrefix="1" applyNumberFormat="1" applyFill="1" applyAlignment="1">
      <alignment horizontal="left"/>
    </xf>
    <xf numFmtId="0" fontId="8" fillId="0" borderId="0" xfId="0" applyFont="1" applyFill="1"/>
    <xf numFmtId="3" fontId="8" fillId="0" borderId="0" xfId="0" applyNumberFormat="1" applyFont="1" applyFill="1"/>
    <xf numFmtId="3" fontId="8" fillId="0" borderId="0" xfId="0" applyNumberFormat="1" applyFont="1" applyFill="1" applyBorder="1"/>
    <xf numFmtId="9" fontId="0" fillId="0" borderId="0" xfId="0" quotePrefix="1" applyNumberFormat="1" applyFill="1"/>
    <xf numFmtId="164" fontId="0" fillId="0" borderId="0" xfId="0" applyNumberFormat="1" applyFill="1" applyAlignment="1">
      <alignment horizontal="center"/>
    </xf>
    <xf numFmtId="164" fontId="0" fillId="0" borderId="0" xfId="0" quotePrefix="1" applyNumberFormat="1" applyFill="1" applyAlignment="1">
      <alignment horizontal="center"/>
    </xf>
    <xf numFmtId="4" fontId="0" fillId="0" borderId="0" xfId="0" applyNumberFormat="1" applyFill="1" applyAlignment="1">
      <alignment horizontal="center"/>
    </xf>
    <xf numFmtId="4" fontId="0" fillId="0" borderId="0" xfId="0" quotePrefix="1" applyNumberFormat="1" applyFill="1" applyAlignment="1">
      <alignment horizontal="center"/>
    </xf>
    <xf numFmtId="164" fontId="1" fillId="0" borderId="4" xfId="0" applyNumberFormat="1" applyFont="1" applyFill="1" applyBorder="1" applyAlignment="1">
      <alignment horizontal="center"/>
    </xf>
    <xf numFmtId="4" fontId="0" fillId="0" borderId="1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quotePrefix="1" applyFill="1"/>
    <xf numFmtId="0" fontId="0" fillId="3" borderId="0" xfId="0" quotePrefix="1" applyFill="1"/>
    <xf numFmtId="164" fontId="1" fillId="4" borderId="3" xfId="0" applyNumberFormat="1" applyFont="1" applyFill="1" applyBorder="1" applyAlignment="1">
      <alignment horizontal="center"/>
    </xf>
    <xf numFmtId="0" fontId="0" fillId="4" borderId="0" xfId="0" applyFill="1"/>
    <xf numFmtId="4" fontId="0" fillId="0" borderId="12" xfId="0" applyNumberFormat="1" applyFill="1" applyBorder="1"/>
    <xf numFmtId="49" fontId="1" fillId="0" borderId="0" xfId="0" applyNumberFormat="1" applyFont="1" applyFill="1" applyBorder="1" applyAlignment="1">
      <alignment horizontal="center"/>
    </xf>
    <xf numFmtId="49" fontId="0" fillId="0" borderId="12" xfId="0" applyNumberFormat="1" applyFill="1" applyBorder="1" applyAlignment="1">
      <alignment horizontal="center"/>
    </xf>
    <xf numFmtId="49" fontId="0" fillId="4" borderId="0" xfId="0" applyNumberFormat="1" applyFill="1" applyAlignment="1">
      <alignment horizontal="center"/>
    </xf>
    <xf numFmtId="0" fontId="0" fillId="5" borderId="0" xfId="0" applyFill="1" applyAlignment="1">
      <alignment horizontal="right"/>
    </xf>
    <xf numFmtId="4" fontId="1" fillId="5" borderId="1" xfId="0" applyNumberFormat="1" applyFont="1" applyFill="1" applyBorder="1" applyAlignment="1">
      <alignment horizontal="center"/>
    </xf>
    <xf numFmtId="49" fontId="0" fillId="5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635000</xdr:colOff>
      <xdr:row>51</xdr:row>
      <xdr:rowOff>114300</xdr:rowOff>
    </xdr:from>
    <xdr:to>
      <xdr:col>1</xdr:col>
      <xdr:colOff>889000</xdr:colOff>
      <xdr:row>58</xdr:row>
      <xdr:rowOff>50800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AC40A2F6-4CC6-E525-FF73-B49E29E9A62D}"/>
            </a:ext>
          </a:extLst>
        </xdr:cNvPr>
        <xdr:cNvSpPr/>
      </xdr:nvSpPr>
      <xdr:spPr>
        <a:xfrm>
          <a:off x="635000" y="9486900"/>
          <a:ext cx="939800" cy="1270000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H</a:t>
          </a:r>
        </a:p>
        <a:p>
          <a:pPr algn="l"/>
          <a:r>
            <a:rPr lang="en-GB" sz="1100"/>
            <a:t>90%</a:t>
          </a:r>
        </a:p>
        <a:p>
          <a:pPr algn="l"/>
          <a:endParaRPr lang="en-GB" sz="1100"/>
        </a:p>
        <a:p>
          <a:pPr algn="l"/>
          <a:r>
            <a:rPr lang="en-GB" sz="1100"/>
            <a:t>S</a:t>
          </a:r>
        </a:p>
      </xdr:txBody>
    </xdr:sp>
    <xdr:clientData/>
  </xdr:twoCellAnchor>
  <xdr:twoCellAnchor>
    <xdr:from>
      <xdr:col>1</xdr:col>
      <xdr:colOff>508000</xdr:colOff>
      <xdr:row>52</xdr:row>
      <xdr:rowOff>139700</xdr:rowOff>
    </xdr:from>
    <xdr:to>
      <xdr:col>1</xdr:col>
      <xdr:colOff>508000</xdr:colOff>
      <xdr:row>56</xdr:row>
      <xdr:rowOff>38100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D1CA3C75-A040-282C-839E-21416792ABB8}"/>
            </a:ext>
          </a:extLst>
        </xdr:cNvPr>
        <xdr:cNvCxnSpPr/>
      </xdr:nvCxnSpPr>
      <xdr:spPr>
        <a:xfrm>
          <a:off x="1193800" y="9702800"/>
          <a:ext cx="0" cy="660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22"/>
  <sheetViews>
    <sheetView tabSelected="1" topLeftCell="A24" zoomScale="90" zoomScaleNormal="90" workbookViewId="0">
      <selection activeCell="E26" sqref="E26"/>
    </sheetView>
  </sheetViews>
  <sheetFormatPr defaultColWidth="8.85546875" defaultRowHeight="15" x14ac:dyDescent="0.25"/>
  <cols>
    <col min="1" max="1" width="9" customWidth="1"/>
    <col min="2" max="2" width="40.85546875" bestFit="1" customWidth="1"/>
    <col min="3" max="3" width="25.140625" style="1" bestFit="1" customWidth="1"/>
    <col min="4" max="4" width="24.42578125" style="1" bestFit="1" customWidth="1"/>
    <col min="5" max="5" width="31.85546875" bestFit="1" customWidth="1"/>
    <col min="6" max="6" width="13.42578125" customWidth="1"/>
    <col min="7" max="7" width="23.7109375" bestFit="1" customWidth="1"/>
    <col min="8" max="8" width="8.42578125" customWidth="1"/>
  </cols>
  <sheetData>
    <row r="1" spans="2:5" ht="23.25" customHeight="1" x14ac:dyDescent="0.35">
      <c r="B1" s="23"/>
    </row>
    <row r="2" spans="2:5" ht="23.25" customHeight="1" x14ac:dyDescent="0.35">
      <c r="B2" s="23"/>
    </row>
    <row r="3" spans="2:5" ht="23.25" customHeight="1" x14ac:dyDescent="0.35">
      <c r="B3" s="23"/>
    </row>
    <row r="4" spans="2:5" ht="23.25" customHeight="1" x14ac:dyDescent="0.35">
      <c r="B4" s="23"/>
    </row>
    <row r="7" spans="2:5" s="26" customFormat="1" ht="24" customHeight="1" x14ac:dyDescent="0.25">
      <c r="B7" s="24" t="s">
        <v>32</v>
      </c>
      <c r="C7" s="25"/>
      <c r="D7" s="25"/>
    </row>
    <row r="8" spans="2:5" s="26" customFormat="1" ht="15" customHeight="1" x14ac:dyDescent="0.25">
      <c r="B8" s="24"/>
      <c r="C8" s="25"/>
      <c r="D8" s="25"/>
    </row>
    <row r="9" spans="2:5" s="26" customFormat="1" ht="19.5" customHeight="1" x14ac:dyDescent="0.25">
      <c r="B9" s="27"/>
      <c r="C9" s="25"/>
      <c r="D9" s="25"/>
    </row>
    <row r="10" spans="2:5" s="31" customFormat="1" ht="15.75" x14ac:dyDescent="0.25">
      <c r="B10" s="28" t="s">
        <v>80</v>
      </c>
      <c r="C10" s="29"/>
      <c r="D10" s="30"/>
    </row>
    <row r="11" spans="2:5" s="5" customFormat="1" x14ac:dyDescent="0.25">
      <c r="B11" s="11"/>
      <c r="C11" s="2"/>
      <c r="D11" s="8"/>
    </row>
    <row r="12" spans="2:5" s="5" customFormat="1" x14ac:dyDescent="0.25">
      <c r="B12" s="9" t="s">
        <v>0</v>
      </c>
      <c r="C12" s="2"/>
      <c r="D12" s="8"/>
    </row>
    <row r="13" spans="2:5" s="5" customFormat="1" x14ac:dyDescent="0.25">
      <c r="B13" s="10" t="s">
        <v>1</v>
      </c>
      <c r="C13" s="2">
        <v>479430</v>
      </c>
      <c r="D13" s="8"/>
    </row>
    <row r="14" spans="2:5" s="5" customFormat="1" x14ac:dyDescent="0.25">
      <c r="B14" s="10" t="s">
        <v>56</v>
      </c>
      <c r="C14" s="3">
        <v>1800000</v>
      </c>
      <c r="D14" s="8"/>
    </row>
    <row r="15" spans="2:5" s="5" customFormat="1" x14ac:dyDescent="0.25">
      <c r="B15" s="10"/>
      <c r="C15" s="2"/>
      <c r="D15" s="8">
        <f>SUM(C13:C14)</f>
        <v>2279430</v>
      </c>
    </row>
    <row r="16" spans="2:5" s="5" customFormat="1" x14ac:dyDescent="0.25">
      <c r="B16" s="9" t="s">
        <v>57</v>
      </c>
      <c r="C16" s="2"/>
      <c r="D16" s="8">
        <v>4215000</v>
      </c>
      <c r="E16" s="56" t="s">
        <v>58</v>
      </c>
    </row>
    <row r="17" spans="2:5" s="5" customFormat="1" x14ac:dyDescent="0.25">
      <c r="B17" s="9" t="s">
        <v>59</v>
      </c>
      <c r="C17" s="2"/>
      <c r="D17" s="8">
        <v>275000</v>
      </c>
    </row>
    <row r="18" spans="2:5" s="5" customFormat="1" x14ac:dyDescent="0.25">
      <c r="B18" s="11"/>
      <c r="C18" s="2"/>
      <c r="D18" s="12">
        <f>SUM(D15:D17)</f>
        <v>6769430</v>
      </c>
    </row>
    <row r="19" spans="2:5" s="5" customFormat="1" x14ac:dyDescent="0.25">
      <c r="B19" s="11"/>
      <c r="C19" s="2"/>
      <c r="D19" s="8"/>
    </row>
    <row r="20" spans="2:5" s="5" customFormat="1" x14ac:dyDescent="0.25">
      <c r="B20" s="9" t="s">
        <v>2</v>
      </c>
      <c r="C20" s="2"/>
      <c r="D20" s="8"/>
    </row>
    <row r="21" spans="2:5" s="5" customFormat="1" x14ac:dyDescent="0.25">
      <c r="B21" s="32" t="s">
        <v>60</v>
      </c>
      <c r="C21" s="2">
        <v>1274000</v>
      </c>
      <c r="D21" s="8"/>
      <c r="E21" s="56" t="s">
        <v>61</v>
      </c>
    </row>
    <row r="22" spans="2:5" s="5" customFormat="1" x14ac:dyDescent="0.25">
      <c r="B22" s="32" t="s">
        <v>62</v>
      </c>
      <c r="C22" s="2">
        <v>852000</v>
      </c>
      <c r="D22" s="8"/>
    </row>
    <row r="23" spans="2:5" s="5" customFormat="1" x14ac:dyDescent="0.25">
      <c r="B23" s="32" t="s">
        <v>63</v>
      </c>
      <c r="C23" s="2">
        <v>35000</v>
      </c>
      <c r="D23" s="8"/>
    </row>
    <row r="24" spans="2:5" s="5" customFormat="1" x14ac:dyDescent="0.25">
      <c r="B24" s="11"/>
      <c r="C24" s="33">
        <f>SUM(C21:C23)</f>
        <v>2161000</v>
      </c>
      <c r="D24" s="8"/>
    </row>
    <row r="25" spans="2:5" s="5" customFormat="1" x14ac:dyDescent="0.25">
      <c r="B25" s="11"/>
      <c r="C25" s="2"/>
      <c r="D25" s="8"/>
    </row>
    <row r="26" spans="2:5" s="5" customFormat="1" x14ac:dyDescent="0.25">
      <c r="B26" s="9" t="s">
        <v>64</v>
      </c>
      <c r="C26" s="2"/>
      <c r="D26" s="8"/>
    </row>
    <row r="27" spans="2:5" s="5" customFormat="1" x14ac:dyDescent="0.25">
      <c r="B27" s="11" t="s">
        <v>67</v>
      </c>
      <c r="C27" s="2">
        <v>947000</v>
      </c>
      <c r="D27" s="8"/>
    </row>
    <row r="28" spans="2:5" s="5" customFormat="1" x14ac:dyDescent="0.25">
      <c r="B28" s="11" t="s">
        <v>68</v>
      </c>
      <c r="C28" s="2">
        <v>402000</v>
      </c>
      <c r="D28" s="8"/>
    </row>
    <row r="29" spans="2:5" s="5" customFormat="1" x14ac:dyDescent="0.25">
      <c r="B29" s="11" t="s">
        <v>65</v>
      </c>
      <c r="C29" s="2">
        <v>27000</v>
      </c>
      <c r="D29" s="8"/>
    </row>
    <row r="30" spans="2:5" s="5" customFormat="1" ht="15.75" thickBot="1" x14ac:dyDescent="0.3">
      <c r="B30" s="11" t="s">
        <v>66</v>
      </c>
      <c r="C30" s="57">
        <v>100000</v>
      </c>
      <c r="D30" s="8"/>
    </row>
    <row r="31" spans="2:5" s="5" customFormat="1" x14ac:dyDescent="0.25">
      <c r="B31" s="11"/>
      <c r="C31" s="2">
        <f>SUM(C27:C30)</f>
        <v>1476000</v>
      </c>
      <c r="D31" s="8"/>
    </row>
    <row r="32" spans="2:5" s="5" customFormat="1" x14ac:dyDescent="0.25">
      <c r="B32" s="9" t="s">
        <v>3</v>
      </c>
      <c r="C32" s="2"/>
      <c r="D32" s="8">
        <f>C24-C31</f>
        <v>685000</v>
      </c>
    </row>
    <row r="33" spans="2:5" s="5" customFormat="1" x14ac:dyDescent="0.25">
      <c r="B33" s="11"/>
      <c r="C33" s="2"/>
      <c r="D33" s="8"/>
    </row>
    <row r="34" spans="2:5" s="5" customFormat="1" x14ac:dyDescent="0.25">
      <c r="B34" s="9" t="s">
        <v>4</v>
      </c>
      <c r="C34" s="2"/>
      <c r="D34" s="12">
        <f>D18+D32</f>
        <v>7454430</v>
      </c>
    </row>
    <row r="35" spans="2:5" s="5" customFormat="1" x14ac:dyDescent="0.25">
      <c r="B35" s="11"/>
      <c r="C35" s="2"/>
      <c r="D35" s="8"/>
    </row>
    <row r="36" spans="2:5" s="5" customFormat="1" x14ac:dyDescent="0.25">
      <c r="B36" s="9" t="s">
        <v>69</v>
      </c>
      <c r="C36" s="2"/>
      <c r="D36" s="8">
        <v>430000</v>
      </c>
    </row>
    <row r="37" spans="2:5" s="5" customFormat="1" ht="15.75" thickBot="1" x14ac:dyDescent="0.3">
      <c r="B37" s="11"/>
      <c r="C37" s="2"/>
      <c r="D37" s="34">
        <f>D34-D36</f>
        <v>7024430</v>
      </c>
    </row>
    <row r="38" spans="2:5" s="5" customFormat="1" ht="15.75" thickTop="1" x14ac:dyDescent="0.25">
      <c r="B38" s="11"/>
      <c r="C38" s="2"/>
      <c r="D38" s="8"/>
    </row>
    <row r="39" spans="2:5" s="5" customFormat="1" x14ac:dyDescent="0.25">
      <c r="B39" s="9" t="s">
        <v>6</v>
      </c>
      <c r="C39" s="2"/>
      <c r="D39" s="8"/>
    </row>
    <row r="40" spans="2:5" s="5" customFormat="1" x14ac:dyDescent="0.25">
      <c r="B40" s="11" t="s">
        <v>5</v>
      </c>
      <c r="C40" s="2"/>
      <c r="D40" s="8">
        <v>2000000</v>
      </c>
    </row>
    <row r="41" spans="2:5" s="5" customFormat="1" x14ac:dyDescent="0.25">
      <c r="B41" s="11" t="s">
        <v>37</v>
      </c>
      <c r="C41" s="2"/>
      <c r="D41" s="8">
        <v>2000000</v>
      </c>
    </row>
    <row r="42" spans="2:5" s="5" customFormat="1" x14ac:dyDescent="0.25">
      <c r="B42" s="11" t="s">
        <v>8</v>
      </c>
      <c r="C42" s="2"/>
      <c r="D42" s="8">
        <v>2618930</v>
      </c>
      <c r="E42" s="56" t="s">
        <v>70</v>
      </c>
    </row>
    <row r="43" spans="2:5" s="5" customFormat="1" x14ac:dyDescent="0.25">
      <c r="B43" s="11"/>
      <c r="C43" s="2"/>
      <c r="D43" s="12">
        <f>SUM(D40:D42)</f>
        <v>6618930</v>
      </c>
    </row>
    <row r="44" spans="2:5" s="5" customFormat="1" x14ac:dyDescent="0.25">
      <c r="B44" s="11"/>
      <c r="C44" s="2"/>
      <c r="D44" s="8"/>
    </row>
    <row r="45" spans="2:5" s="5" customFormat="1" x14ac:dyDescent="0.25">
      <c r="B45" s="11" t="s">
        <v>7</v>
      </c>
      <c r="C45" s="2"/>
      <c r="D45" s="8">
        <v>405500</v>
      </c>
    </row>
    <row r="46" spans="2:5" s="5" customFormat="1" x14ac:dyDescent="0.25">
      <c r="B46" s="13"/>
      <c r="C46" s="3"/>
      <c r="D46" s="35">
        <f>D43+D45</f>
        <v>7024430</v>
      </c>
    </row>
    <row r="47" spans="2:5" s="5" customFormat="1" x14ac:dyDescent="0.25">
      <c r="C47" s="7"/>
      <c r="D47" s="7"/>
    </row>
    <row r="48" spans="2:5" s="5" customFormat="1" x14ac:dyDescent="0.25">
      <c r="C48" s="7"/>
      <c r="D48" s="7"/>
    </row>
    <row r="49" spans="2:9" s="5" customFormat="1" x14ac:dyDescent="0.25">
      <c r="B49" s="14" t="s">
        <v>9</v>
      </c>
      <c r="C49" s="7"/>
      <c r="D49" s="7"/>
    </row>
    <row r="50" spans="2:9" s="5" customFormat="1" x14ac:dyDescent="0.25">
      <c r="C50" s="7"/>
      <c r="D50" s="7"/>
    </row>
    <row r="51" spans="2:9" s="5" customFormat="1" x14ac:dyDescent="0.25">
      <c r="B51" s="6" t="s">
        <v>10</v>
      </c>
      <c r="C51" s="7"/>
      <c r="D51" s="7"/>
    </row>
    <row r="52" spans="2:9" s="5" customFormat="1" x14ac:dyDescent="0.25">
      <c r="C52" s="7"/>
      <c r="D52" s="7"/>
    </row>
    <row r="53" spans="2:9" s="5" customFormat="1" x14ac:dyDescent="0.25">
      <c r="B53" s="15" t="s">
        <v>33</v>
      </c>
      <c r="C53" s="36"/>
      <c r="D53" s="45"/>
    </row>
    <row r="54" spans="2:9" s="5" customFormat="1" x14ac:dyDescent="0.25">
      <c r="C54" s="37"/>
      <c r="D54" s="7"/>
    </row>
    <row r="55" spans="2:9" s="5" customFormat="1" x14ac:dyDescent="0.25">
      <c r="C55" s="7"/>
      <c r="D55" s="7"/>
    </row>
    <row r="56" spans="2:9" s="5" customFormat="1" x14ac:dyDescent="0.25">
      <c r="C56" s="7"/>
      <c r="D56" s="7"/>
    </row>
    <row r="57" spans="2:9" s="5" customFormat="1" x14ac:dyDescent="0.25">
      <c r="B57" s="15" t="s">
        <v>34</v>
      </c>
      <c r="C57" s="7"/>
      <c r="D57" s="7"/>
    </row>
    <row r="58" spans="2:9" s="5" customFormat="1" x14ac:dyDescent="0.25">
      <c r="C58" s="7"/>
      <c r="D58" s="7"/>
    </row>
    <row r="59" spans="2:9" s="5" customFormat="1" x14ac:dyDescent="0.25">
      <c r="C59" s="7"/>
      <c r="D59" s="7"/>
    </row>
    <row r="60" spans="2:9" s="5" customFormat="1" x14ac:dyDescent="0.25">
      <c r="B60" s="6" t="s">
        <v>52</v>
      </c>
      <c r="C60" s="7"/>
      <c r="D60" s="7"/>
    </row>
    <row r="61" spans="2:9" s="5" customFormat="1" x14ac:dyDescent="0.25">
      <c r="C61" s="16" t="s">
        <v>35</v>
      </c>
      <c r="D61" s="16" t="s">
        <v>36</v>
      </c>
      <c r="H61" s="16"/>
      <c r="I61" s="16"/>
    </row>
    <row r="62" spans="2:9" s="5" customFormat="1" x14ac:dyDescent="0.25">
      <c r="C62" s="16"/>
      <c r="D62" s="16"/>
      <c r="H62" s="16"/>
      <c r="I62" s="16"/>
    </row>
    <row r="63" spans="2:9" s="5" customFormat="1" x14ac:dyDescent="0.25">
      <c r="B63" s="17" t="s">
        <v>5</v>
      </c>
      <c r="C63" s="46">
        <v>1500</v>
      </c>
      <c r="D63" s="46">
        <v>1500</v>
      </c>
      <c r="H63" s="4"/>
      <c r="I63" s="4"/>
    </row>
    <row r="64" spans="2:9" s="5" customFormat="1" x14ac:dyDescent="0.25">
      <c r="B64" s="17" t="s">
        <v>37</v>
      </c>
      <c r="C64" s="46">
        <v>500</v>
      </c>
      <c r="D64" s="46">
        <v>500</v>
      </c>
      <c r="H64" s="4"/>
      <c r="I64" s="4"/>
    </row>
    <row r="65" spans="2:10" s="5" customFormat="1" x14ac:dyDescent="0.25">
      <c r="B65" s="61" t="s">
        <v>11</v>
      </c>
      <c r="C65" s="46"/>
      <c r="D65" s="46"/>
      <c r="E65" s="5" t="s">
        <v>77</v>
      </c>
      <c r="H65" s="4"/>
      <c r="I65" s="4"/>
    </row>
    <row r="66" spans="2:10" s="5" customFormat="1" x14ac:dyDescent="0.25">
      <c r="B66" s="17" t="s">
        <v>38</v>
      </c>
      <c r="C66" s="46">
        <v>2200</v>
      </c>
      <c r="D66" s="46"/>
      <c r="H66" s="4"/>
      <c r="I66" s="4"/>
    </row>
    <row r="67" spans="2:10" s="5" customFormat="1" x14ac:dyDescent="0.25">
      <c r="B67" s="17" t="s">
        <v>39</v>
      </c>
      <c r="C67" s="46">
        <v>-123</v>
      </c>
      <c r="D67" s="46"/>
      <c r="E67" s="52" t="s">
        <v>41</v>
      </c>
      <c r="H67" s="4"/>
      <c r="I67" s="4"/>
    </row>
    <row r="68" spans="2:10" s="5" customFormat="1" x14ac:dyDescent="0.25">
      <c r="B68" s="17" t="s">
        <v>40</v>
      </c>
      <c r="C68" s="46"/>
      <c r="D68" s="46">
        <v>1955</v>
      </c>
      <c r="H68" s="4"/>
      <c r="I68" s="4"/>
    </row>
    <row r="69" spans="2:10" s="5" customFormat="1" x14ac:dyDescent="0.25">
      <c r="C69" s="46"/>
      <c r="D69" s="46"/>
      <c r="H69" s="4"/>
      <c r="I69" s="4"/>
    </row>
    <row r="70" spans="2:10" s="5" customFormat="1" x14ac:dyDescent="0.25">
      <c r="B70" s="18" t="s">
        <v>14</v>
      </c>
      <c r="C70" s="46"/>
      <c r="D70" s="46"/>
      <c r="H70" s="4"/>
      <c r="I70" s="4"/>
    </row>
    <row r="71" spans="2:10" s="5" customFormat="1" x14ac:dyDescent="0.25">
      <c r="B71" s="17" t="s">
        <v>12</v>
      </c>
      <c r="C71" s="46">
        <v>120</v>
      </c>
      <c r="D71" s="46">
        <v>120</v>
      </c>
      <c r="E71" s="53" t="s">
        <v>42</v>
      </c>
      <c r="H71" s="4"/>
      <c r="I71" s="4"/>
      <c r="J71" s="38"/>
    </row>
    <row r="72" spans="2:10" s="5" customFormat="1" x14ac:dyDescent="0.25">
      <c r="B72" s="17" t="s">
        <v>30</v>
      </c>
      <c r="C72" s="46" t="s">
        <v>13</v>
      </c>
      <c r="D72" s="47">
        <v>-15</v>
      </c>
      <c r="E72" s="54" t="s">
        <v>78</v>
      </c>
      <c r="H72" s="4"/>
      <c r="I72" s="39"/>
      <c r="J72" s="38"/>
    </row>
    <row r="73" spans="2:10" s="5" customFormat="1" x14ac:dyDescent="0.25">
      <c r="C73" s="46"/>
      <c r="D73" s="46"/>
      <c r="G73" s="4"/>
      <c r="H73" s="4"/>
      <c r="I73" s="4"/>
    </row>
    <row r="74" spans="2:10" s="5" customFormat="1" x14ac:dyDescent="0.25">
      <c r="C74" s="55">
        <f>C63+C65+C71-C72+C66+C67+C64</f>
        <v>4197</v>
      </c>
      <c r="D74" s="55">
        <f>SUM(D63:D72)</f>
        <v>4060</v>
      </c>
      <c r="G74" s="4"/>
      <c r="H74" s="4"/>
      <c r="I74" s="4"/>
    </row>
    <row r="75" spans="2:10" s="5" customFormat="1" x14ac:dyDescent="0.25">
      <c r="C75" s="4"/>
      <c r="D75" s="4"/>
      <c r="G75" s="4"/>
      <c r="H75" s="4"/>
      <c r="I75" s="4"/>
    </row>
    <row r="76" spans="2:10" s="5" customFormat="1" x14ac:dyDescent="0.25">
      <c r="C76" s="4"/>
      <c r="D76" s="4"/>
      <c r="G76" s="4"/>
      <c r="H76" s="4"/>
      <c r="I76" s="4"/>
    </row>
    <row r="77" spans="2:10" s="5" customFormat="1" x14ac:dyDescent="0.25">
      <c r="B77" s="6" t="s">
        <v>15</v>
      </c>
      <c r="C77" s="4"/>
      <c r="D77" s="4"/>
      <c r="G77" s="4"/>
      <c r="H77" s="4"/>
      <c r="I77" s="4"/>
    </row>
    <row r="78" spans="2:10" s="5" customFormat="1" x14ac:dyDescent="0.25">
      <c r="B78" s="6"/>
      <c r="C78" s="40" t="s">
        <v>43</v>
      </c>
      <c r="D78" s="4"/>
    </row>
    <row r="79" spans="2:10" s="5" customFormat="1" x14ac:dyDescent="0.25">
      <c r="C79" s="7"/>
      <c r="D79" s="4"/>
    </row>
    <row r="80" spans="2:10" s="5" customFormat="1" x14ac:dyDescent="0.25">
      <c r="B80" s="19" t="s">
        <v>18</v>
      </c>
      <c r="C80" s="4" t="s">
        <v>44</v>
      </c>
    </row>
    <row r="81" spans="2:9" s="5" customFormat="1" x14ac:dyDescent="0.25">
      <c r="B81" s="19" t="s">
        <v>47</v>
      </c>
      <c r="C81" s="4" t="s">
        <v>45</v>
      </c>
    </row>
    <row r="82" spans="2:9" s="5" customFormat="1" x14ac:dyDescent="0.25">
      <c r="B82" s="19"/>
      <c r="C82" s="4"/>
    </row>
    <row r="83" spans="2:9" s="5" customFormat="1" x14ac:dyDescent="0.25">
      <c r="B83" s="19" t="s">
        <v>16</v>
      </c>
      <c r="C83" s="4"/>
      <c r="D83" s="4" t="s">
        <v>46</v>
      </c>
    </row>
    <row r="84" spans="2:9" s="5" customFormat="1" x14ac:dyDescent="0.25">
      <c r="B84" s="19"/>
      <c r="C84" s="4"/>
      <c r="D84" s="4"/>
    </row>
    <row r="85" spans="2:9" s="5" customFormat="1" x14ac:dyDescent="0.25">
      <c r="C85" s="7"/>
      <c r="D85" s="4"/>
    </row>
    <row r="86" spans="2:9" s="5" customFormat="1" x14ac:dyDescent="0.25">
      <c r="B86" s="6" t="s">
        <v>17</v>
      </c>
      <c r="C86" s="7"/>
      <c r="D86" s="7"/>
    </row>
    <row r="87" spans="2:9" s="5" customFormat="1" x14ac:dyDescent="0.25">
      <c r="B87" s="19" t="s">
        <v>19</v>
      </c>
      <c r="C87" s="4" t="s">
        <v>31</v>
      </c>
      <c r="D87" s="4"/>
    </row>
    <row r="88" spans="2:9" s="5" customFormat="1" x14ac:dyDescent="0.25">
      <c r="B88" s="19" t="s">
        <v>20</v>
      </c>
      <c r="C88" s="4"/>
      <c r="D88" s="4" t="s">
        <v>31</v>
      </c>
    </row>
    <row r="89" spans="2:9" s="5" customFormat="1" x14ac:dyDescent="0.25">
      <c r="C89" s="7"/>
      <c r="D89" s="4"/>
      <c r="E89" s="4"/>
    </row>
    <row r="90" spans="2:9" s="5" customFormat="1" x14ac:dyDescent="0.25">
      <c r="C90" s="7"/>
      <c r="D90" s="4"/>
      <c r="E90" s="4"/>
    </row>
    <row r="91" spans="2:9" s="5" customFormat="1" x14ac:dyDescent="0.25">
      <c r="B91" s="6" t="s">
        <v>21</v>
      </c>
      <c r="C91" s="7"/>
      <c r="D91" s="4"/>
      <c r="E91" s="4"/>
    </row>
    <row r="92" spans="2:9" s="5" customFormat="1" x14ac:dyDescent="0.25">
      <c r="C92" s="4"/>
      <c r="D92" s="4"/>
    </row>
    <row r="93" spans="2:9" s="5" customFormat="1" x14ac:dyDescent="0.25">
      <c r="B93" s="6" t="s">
        <v>22</v>
      </c>
      <c r="C93" s="4"/>
      <c r="D93" s="4"/>
    </row>
    <row r="94" spans="2:9" s="5" customFormat="1" x14ac:dyDescent="0.25">
      <c r="B94" s="17" t="s">
        <v>23</v>
      </c>
      <c r="C94" s="48">
        <v>4310000</v>
      </c>
      <c r="D94" s="4"/>
      <c r="G94" s="17"/>
      <c r="I94" s="4"/>
    </row>
    <row r="95" spans="2:9" s="5" customFormat="1" x14ac:dyDescent="0.25">
      <c r="B95" s="17" t="s">
        <v>24</v>
      </c>
      <c r="C95" s="48">
        <v>3777300</v>
      </c>
      <c r="D95" s="39" t="s">
        <v>48</v>
      </c>
      <c r="G95" s="17"/>
      <c r="I95" s="39"/>
    </row>
    <row r="96" spans="2:9" s="5" customFormat="1" x14ac:dyDescent="0.25">
      <c r="B96" s="17" t="s">
        <v>79</v>
      </c>
      <c r="C96" s="51">
        <f>C94-C95</f>
        <v>532700</v>
      </c>
      <c r="D96" s="7"/>
      <c r="G96" s="17"/>
      <c r="I96" s="7"/>
    </row>
    <row r="97" spans="2:9" s="5" customFormat="1" x14ac:dyDescent="0.25">
      <c r="B97" s="17" t="s">
        <v>49</v>
      </c>
      <c r="C97" s="49">
        <v>53270</v>
      </c>
      <c r="D97" s="39" t="s">
        <v>71</v>
      </c>
      <c r="G97" s="17"/>
      <c r="I97" s="39"/>
    </row>
    <row r="98" spans="2:9" s="5" customFormat="1" x14ac:dyDescent="0.25">
      <c r="B98" s="17" t="s">
        <v>25</v>
      </c>
      <c r="C98" s="62">
        <f>C96-C97</f>
        <v>479430</v>
      </c>
      <c r="D98" s="4"/>
      <c r="G98" s="17"/>
      <c r="I98" s="4"/>
    </row>
    <row r="99" spans="2:9" s="5" customFormat="1" x14ac:dyDescent="0.25">
      <c r="B99" s="17"/>
      <c r="C99" s="20"/>
      <c r="D99" s="21"/>
    </row>
    <row r="100" spans="2:9" s="5" customFormat="1" x14ac:dyDescent="0.25">
      <c r="C100" s="4"/>
      <c r="D100" s="4"/>
    </row>
    <row r="101" spans="2:9" s="5" customFormat="1" x14ac:dyDescent="0.25">
      <c r="B101" s="6" t="s">
        <v>26</v>
      </c>
      <c r="C101" s="4"/>
      <c r="D101" s="4"/>
    </row>
    <row r="102" spans="2:9" s="5" customFormat="1" x14ac:dyDescent="0.25">
      <c r="B102" s="22" t="s">
        <v>50</v>
      </c>
      <c r="C102" s="58" t="s">
        <v>51</v>
      </c>
      <c r="D102" s="4"/>
    </row>
    <row r="103" spans="2:9" s="5" customFormat="1" ht="15.75" thickBot="1" x14ac:dyDescent="0.3">
      <c r="B103" s="22" t="s">
        <v>75</v>
      </c>
      <c r="C103" s="59" t="s">
        <v>45</v>
      </c>
      <c r="D103" s="60" t="s">
        <v>61</v>
      </c>
    </row>
    <row r="104" spans="2:9" s="5" customFormat="1" x14ac:dyDescent="0.25">
      <c r="C104" s="63" t="s">
        <v>76</v>
      </c>
      <c r="D104" s="4"/>
    </row>
    <row r="105" spans="2:9" s="5" customFormat="1" x14ac:dyDescent="0.25">
      <c r="B105" s="6" t="s">
        <v>27</v>
      </c>
      <c r="C105" s="4"/>
      <c r="D105" s="4"/>
    </row>
    <row r="106" spans="2:9" s="5" customFormat="1" x14ac:dyDescent="0.25">
      <c r="B106" s="17" t="s">
        <v>53</v>
      </c>
      <c r="C106" s="46">
        <v>2800000</v>
      </c>
      <c r="D106" s="4"/>
      <c r="G106" s="4"/>
      <c r="H106" s="4"/>
    </row>
    <row r="107" spans="2:9" s="5" customFormat="1" x14ac:dyDescent="0.25">
      <c r="B107" s="17"/>
      <c r="C107" s="46"/>
      <c r="D107" s="4"/>
      <c r="G107" s="4"/>
      <c r="H107" s="4"/>
    </row>
    <row r="108" spans="2:9" s="5" customFormat="1" x14ac:dyDescent="0.25">
      <c r="B108" s="17" t="s">
        <v>72</v>
      </c>
      <c r="C108" s="46">
        <v>109800</v>
      </c>
      <c r="D108" s="41" t="s">
        <v>54</v>
      </c>
      <c r="E108" s="56" t="s">
        <v>55</v>
      </c>
      <c r="G108" s="4"/>
      <c r="H108" s="41"/>
    </row>
    <row r="109" spans="2:9" s="5" customFormat="1" x14ac:dyDescent="0.25">
      <c r="B109" s="17" t="s">
        <v>73</v>
      </c>
      <c r="C109" s="46">
        <v>13500</v>
      </c>
      <c r="D109" s="4" t="s">
        <v>74</v>
      </c>
      <c r="G109" s="4"/>
      <c r="H109" s="4"/>
    </row>
    <row r="110" spans="2:9" s="5" customFormat="1" x14ac:dyDescent="0.25">
      <c r="B110" s="17" t="s">
        <v>28</v>
      </c>
      <c r="C110" s="46">
        <v>4500</v>
      </c>
      <c r="D110" s="4"/>
      <c r="G110" s="4"/>
      <c r="H110" s="4"/>
    </row>
    <row r="111" spans="2:9" s="5" customFormat="1" x14ac:dyDescent="0.25">
      <c r="B111" s="17"/>
      <c r="C111" s="46"/>
      <c r="D111" s="4"/>
      <c r="G111" s="4"/>
      <c r="H111" s="4"/>
    </row>
    <row r="112" spans="2:9" s="5" customFormat="1" x14ac:dyDescent="0.25">
      <c r="B112" s="17"/>
      <c r="C112" s="46"/>
      <c r="D112" s="4"/>
      <c r="G112" s="4"/>
      <c r="H112" s="4"/>
    </row>
    <row r="113" spans="2:8" s="5" customFormat="1" x14ac:dyDescent="0.25">
      <c r="B113" s="17" t="s">
        <v>29</v>
      </c>
      <c r="C113" s="46">
        <v>53270</v>
      </c>
      <c r="D113" s="4"/>
      <c r="H113" s="4"/>
    </row>
    <row r="114" spans="2:8" s="5" customFormat="1" x14ac:dyDescent="0.25">
      <c r="B114" s="17"/>
      <c r="C114" s="46"/>
      <c r="D114" s="4"/>
      <c r="H114" s="4"/>
    </row>
    <row r="115" spans="2:8" s="5" customFormat="1" ht="15.75" thickBot="1" x14ac:dyDescent="0.3">
      <c r="B115" s="17"/>
      <c r="C115" s="50">
        <f>SUM(C106-C108-C109-C110-C113)</f>
        <v>2618930</v>
      </c>
      <c r="D115" s="4"/>
      <c r="H115" s="4"/>
    </row>
    <row r="116" spans="2:8" s="5" customFormat="1" ht="15.75" thickTop="1" x14ac:dyDescent="0.25">
      <c r="C116" s="4"/>
      <c r="D116" s="4"/>
    </row>
    <row r="117" spans="2:8" s="5" customFormat="1" x14ac:dyDescent="0.25">
      <c r="C117" s="4"/>
      <c r="D117" s="4"/>
    </row>
    <row r="118" spans="2:8" s="5" customFormat="1" x14ac:dyDescent="0.25">
      <c r="C118" s="4"/>
      <c r="D118" s="4"/>
    </row>
    <row r="119" spans="2:8" s="5" customFormat="1" x14ac:dyDescent="0.25">
      <c r="B119" s="42"/>
      <c r="C119" s="43"/>
      <c r="D119" s="44"/>
      <c r="E119" s="43"/>
      <c r="F119" s="43"/>
    </row>
    <row r="120" spans="2:8" s="5" customFormat="1" x14ac:dyDescent="0.25">
      <c r="B120" s="42"/>
      <c r="C120" s="43"/>
      <c r="D120" s="43"/>
      <c r="E120" s="43"/>
      <c r="F120" s="43"/>
    </row>
    <row r="121" spans="2:8" s="5" customFormat="1" x14ac:dyDescent="0.25">
      <c r="C121" s="7"/>
      <c r="D121" s="7"/>
    </row>
    <row r="122" spans="2:8" s="5" customFormat="1" x14ac:dyDescent="0.25">
      <c r="C122" s="7"/>
      <c r="D122" s="7"/>
    </row>
  </sheetData>
  <phoneticPr fontId="7" type="noConversion"/>
  <pageMargins left="0.70866141732283472" right="0.31496062992125984" top="0.55118110236220474" bottom="0.35433070866141736" header="0.31496062992125984" footer="0.31496062992125984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Badir Miftah</cp:lastModifiedBy>
  <cp:lastPrinted>2019-07-22T12:32:51Z</cp:lastPrinted>
  <dcterms:created xsi:type="dcterms:W3CDTF">2019-07-14T09:15:46Z</dcterms:created>
  <dcterms:modified xsi:type="dcterms:W3CDTF">2022-12-15T19:37:46Z</dcterms:modified>
</cp:coreProperties>
</file>