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mouse\Documents\My Documents\University\BEng Motorsport Engineering\1st Year\Powertrains\"/>
    </mc:Choice>
  </mc:AlternateContent>
  <xr:revisionPtr revIDLastSave="0" documentId="8_{58609FF8-8EAA-4969-9113-2966039A5C5F}" xr6:coauthVersionLast="47" xr6:coauthVersionMax="47" xr10:uidLastSave="{00000000-0000-0000-0000-000000000000}"/>
  <bookViews>
    <workbookView xWindow="-15" yWindow="-16320" windowWidth="29040" windowHeight="164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M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<sst xmlns="http://schemas.openxmlformats.org/spreadsheetml/2006/main" count="32" uniqueCount="31">
  <si>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</si>
  <si>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</si>
  <si>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</si>
  <si>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</si>
  <si>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</si>
  <si>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</si>
  <si>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</si>
  <si>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</si>
  <si>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</si>
  <si>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</si>
  <si>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</si>
  <si>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</si>
  <si>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</si>
  <si>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Arm Length</t>
  </si>
  <si>
    <t>m</t>
  </si>
  <si>
    <t>Engine Torque (Nm)</t>
  </si>
  <si>
    <t>Engine Power (kW)</t>
  </si>
  <si>
    <t>Corrected Power (kW)</t>
  </si>
  <si>
    <t>SFC (kg/kWh)</t>
  </si>
  <si>
    <t>Displacement</t>
  </si>
  <si>
    <t>Litres</t>
  </si>
  <si>
    <t>Correction Factor</t>
  </si>
  <si>
    <t>SAE</t>
  </si>
  <si>
    <t>J/kg</t>
  </si>
  <si>
    <t>Calorific value of Petrol</t>
  </si>
  <si>
    <t>Density of Petrol</t>
  </si>
  <si>
    <t>kg/m^3</t>
  </si>
  <si>
    <t>LHV</t>
  </si>
  <si>
    <t>Fuel Flow rate kg/s</t>
  </si>
  <si>
    <t>Thermal Efficiency (%)</t>
  </si>
  <si>
    <t>BMEP (Mpa)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</si>
</sst>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0" fontId="0" fillId="0" borderId="0" xfId="0" applyNumberFormat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0.36293550658599644</c:v>
                </c:pt>
                <c:pt idx="1">
                  <c:v>0.35380858293436063</c:v>
                </c:pt>
                <c:pt idx="2">
                  <c:v>0.34069707396385218</c:v>
                </c:pt>
                <c:pt idx="3">
                  <c:v>0.32029827345520462</c:v>
                </c:pt>
                <c:pt idx="4">
                  <c:v>0.30894925885717495</c:v>
                </c:pt>
                <c:pt idx="5">
                  <c:v>0.30975587096588647</c:v>
                </c:pt>
                <c:pt idx="6">
                  <c:v>0.29264661387662488</c:v>
                </c:pt>
                <c:pt idx="7">
                  <c:v>0.27808363812159032</c:v>
                </c:pt>
                <c:pt idx="8">
                  <c:v>0.27520739579717535</c:v>
                </c:pt>
                <c:pt idx="9">
                  <c:v>0.26600934693661243</c:v>
                </c:pt>
                <c:pt idx="10">
                  <c:v>0.26636894373143372</c:v>
                </c:pt>
                <c:pt idx="11">
                  <c:v>0.26915933929595154</c:v>
                </c:pt>
                <c:pt idx="12">
                  <c:v>0.26675517737420756</c:v>
                </c:pt>
                <c:pt idx="13">
                  <c:v>0.26568398555164696</c:v>
                </c:pt>
                <c:pt idx="14">
                  <c:v>0.26151990804242659</c:v>
                </c:pt>
                <c:pt idx="15">
                  <c:v>0.26121424366632567</c:v>
                </c:pt>
                <c:pt idx="16">
                  <c:v>0.26773236093627889</c:v>
                </c:pt>
                <c:pt idx="17">
                  <c:v>0.27126149822704043</c:v>
                </c:pt>
                <c:pt idx="18">
                  <c:v>0.2712114137591547</c:v>
                </c:pt>
                <c:pt idx="19">
                  <c:v>0.2695008871593691</c:v>
                </c:pt>
                <c:pt idx="20">
                  <c:v>0.27095342800083699</c:v>
                </c:pt>
                <c:pt idx="21">
                  <c:v>0.26767984597014527</c:v>
                </c:pt>
                <c:pt idx="22">
                  <c:v>0.26548502337574148</c:v>
                </c:pt>
                <c:pt idx="23">
                  <c:v>0.26401693963971457</c:v>
                </c:pt>
                <c:pt idx="24">
                  <c:v>0.263725307501955</c:v>
                </c:pt>
                <c:pt idx="25">
                  <c:v>0.2622707240219303</c:v>
                </c:pt>
                <c:pt idx="26">
                  <c:v>0.26234765526677262</c:v>
                </c:pt>
                <c:pt idx="27">
                  <c:v>0.2651066209830733</c:v>
                </c:pt>
                <c:pt idx="28">
                  <c:v>0.26653029298972231</c:v>
                </c:pt>
                <c:pt idx="29">
                  <c:v>0.26469169477762639</c:v>
                </c:pt>
                <c:pt idx="30">
                  <c:v>0.2662205325480585</c:v>
                </c:pt>
                <c:pt idx="31">
                  <c:v>0.2663257153828798</c:v>
                </c:pt>
                <c:pt idx="32">
                  <c:v>0.2701259661240486</c:v>
                </c:pt>
                <c:pt idx="33">
                  <c:v>0.27106599272912474</c:v>
                </c:pt>
                <c:pt idx="34">
                  <c:v>0.27304261061851026</c:v>
                </c:pt>
                <c:pt idx="35">
                  <c:v>0.27600853170713141</c:v>
                </c:pt>
                <c:pt idx="36">
                  <c:v>0.27411342308872905</c:v>
                </c:pt>
                <c:pt idx="37">
                  <c:v>0.27453222305293745</c:v>
                </c:pt>
                <c:pt idx="38">
                  <c:v>0.27883778605672743</c:v>
                </c:pt>
                <c:pt idx="39">
                  <c:v>0.2824675722226665</c:v>
                </c:pt>
                <c:pt idx="40">
                  <c:v>0.28736602102116005</c:v>
                </c:pt>
                <c:pt idx="41">
                  <c:v>0.29408471152748533</c:v>
                </c:pt>
                <c:pt idx="42">
                  <c:v>0.29495589102340619</c:v>
                </c:pt>
                <c:pt idx="43">
                  <c:v>0.29924007541583902</c:v>
                </c:pt>
                <c:pt idx="44">
                  <c:v>0.29778325925819765</c:v>
                </c:pt>
                <c:pt idx="45">
                  <c:v>0.299456977663974</c:v>
                </c:pt>
                <c:pt idx="46">
                  <c:v>0.29621529191736529</c:v>
                </c:pt>
                <c:pt idx="47">
                  <c:v>0.2943499789579882</c:v>
                </c:pt>
                <c:pt idx="48">
                  <c:v>0.2954376095477988</c:v>
                </c:pt>
                <c:pt idx="49">
                  <c:v>0.29216767322741738</c:v>
                </c:pt>
                <c:pt idx="50">
                  <c:v>0.29530457636158408</c:v>
                </c:pt>
                <c:pt idx="51">
                  <c:v>0.2935093166405664</c:v>
                </c:pt>
                <c:pt idx="52">
                  <c:v>0.30109000143987219</c:v>
                </c:pt>
                <c:pt idx="53">
                  <c:v>0.3001158175297684</c:v>
                </c:pt>
                <c:pt idx="54">
                  <c:v>0.30436511383899378</c:v>
                </c:pt>
                <c:pt idx="55">
                  <c:v>0.30116179910624907</c:v>
                </c:pt>
                <c:pt idx="56">
                  <c:v>0.30253835308828936</c:v>
                </c:pt>
                <c:pt idx="57">
                  <c:v>0.30561469972772509</c:v>
                </c:pt>
                <c:pt idx="58">
                  <c:v>0.30534795938049364</c:v>
                </c:pt>
                <c:pt idx="59">
                  <c:v>0.311558849233254</c:v>
                </c:pt>
                <c:pt idx="60">
                  <c:v>0.31255695222571528</c:v>
                </c:pt>
                <c:pt idx="61">
                  <c:v>0.31479611029064997</c:v>
                </c:pt>
                <c:pt idx="62">
                  <c:v>0.31640379992050899</c:v>
                </c:pt>
                <c:pt idx="63">
                  <c:v>0.31959059530315154</c:v>
                </c:pt>
                <c:pt idx="64">
                  <c:v>0.31933916633357179</c:v>
                </c:pt>
                <c:pt idx="65">
                  <c:v>0.32046962348788599</c:v>
                </c:pt>
                <c:pt idx="66">
                  <c:v>0.32393690978358525</c:v>
                </c:pt>
                <c:pt idx="67">
                  <c:v>0.32535959085954991</c:v>
                </c:pt>
                <c:pt idx="68">
                  <c:v>0.32538682273831887</c:v>
                </c:pt>
                <c:pt idx="69">
                  <c:v>0.32213665797188312</c:v>
                </c:pt>
                <c:pt idx="70">
                  <c:v>0.32517149242252719</c:v>
                </c:pt>
                <c:pt idx="71">
                  <c:v>0.32497382098462524</c:v>
                </c:pt>
                <c:pt idx="72">
                  <c:v>0.32630961006649772</c:v>
                </c:pt>
                <c:pt idx="73">
                  <c:v>0.32727100929102615</c:v>
                </c:pt>
                <c:pt idx="74">
                  <c:v>0.32714577549798501</c:v>
                </c:pt>
                <c:pt idx="75">
                  <c:v>0.33187140153899969</c:v>
                </c:pt>
                <c:pt idx="76">
                  <c:v>0.33294655386125582</c:v>
                </c:pt>
                <c:pt idx="77">
                  <c:v>0.33645072432740653</c:v>
                </c:pt>
                <c:pt idx="78">
                  <c:v>0.34026146591740908</c:v>
                </c:pt>
                <c:pt idx="79">
                  <c:v>0.34187406855413899</c:v>
                </c:pt>
                <c:pt idx="80">
                  <c:v>0.34283018877382093</c:v>
                </c:pt>
                <c:pt idx="81">
                  <c:v>0.34676638237015056</c:v>
                </c:pt>
                <c:pt idx="82">
                  <c:v>0.34930722485164484</c:v>
                </c:pt>
                <c:pt idx="83">
                  <c:v>0.35350508854450718</c:v>
                </c:pt>
                <c:pt idx="84">
                  <c:v>0.35701447178931589</c:v>
                </c:pt>
                <c:pt idx="85">
                  <c:v>0.35739620303228398</c:v>
                </c:pt>
                <c:pt idx="86">
                  <c:v>0.36026550980222566</c:v>
                </c:pt>
                <c:pt idx="87">
                  <c:v>0.35986493321254137</c:v>
                </c:pt>
                <c:pt idx="88">
                  <c:v>0.36905124765402236</c:v>
                </c:pt>
                <c:pt idx="89">
                  <c:v>0.37403208051996484</c:v>
                </c:pt>
                <c:pt idx="90">
                  <c:v>0.37720207350900337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40-40F4-BB08-A8E61D9EB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557312"/>
        <c:axId val="309556352"/>
      </c:scatterChart>
      <c:valAx>
        <c:axId val="30955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</a:t>
                </a:r>
                <a:r>
                  <a:rPr lang="en-GB"/>
                  <a:t>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56352"/>
        <c:crosses val="autoZero"/>
        <c:crossBetween val="midCat"/>
      </c:valAx>
      <c:valAx>
        <c:axId val="309556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57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BP Vs Engine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8.7288235582135094</c:v>
                </c:pt>
                <c:pt idx="1">
                  <c:v>9.2083690366675803</c:v>
                </c:pt>
                <c:pt idx="2">
                  <c:v>9.7344540163320534</c:v>
                </c:pt>
                <c:pt idx="3">
                  <c:v>10.227966465945268</c:v>
                </c:pt>
                <c:pt idx="4">
                  <c:v>10.83673096476906</c:v>
                </c:pt>
                <c:pt idx="5">
                  <c:v>11.46951626428177</c:v>
                </c:pt>
                <c:pt idx="6">
                  <c:v>12.147757163179516</c:v>
                </c:pt>
                <c:pt idx="7">
                  <c:v>12.881016748039642</c:v>
                </c:pt>
                <c:pt idx="8">
                  <c:v>13.653339471913153</c:v>
                </c:pt>
                <c:pt idx="9">
                  <c:v>14.32844388324537</c:v>
                </c:pt>
                <c:pt idx="10">
                  <c:v>14.976408075643228</c:v>
                </c:pt>
                <c:pt idx="11">
                  <c:v>15.581848324380561</c:v>
                </c:pt>
                <c:pt idx="12">
                  <c:v>16.1777553578507</c:v>
                </c:pt>
                <c:pt idx="13">
                  <c:v>16.725697601883383</c:v>
                </c:pt>
                <c:pt idx="14">
                  <c:v>17.215706573549255</c:v>
                </c:pt>
                <c:pt idx="15">
                  <c:v>17.752668977437576</c:v>
                </c:pt>
                <c:pt idx="16">
                  <c:v>18.370958156868522</c:v>
                </c:pt>
                <c:pt idx="17">
                  <c:v>18.936524473888451</c:v>
                </c:pt>
                <c:pt idx="18">
                  <c:v>19.48756479951647</c:v>
                </c:pt>
                <c:pt idx="19">
                  <c:v>20.128876224411385</c:v>
                </c:pt>
                <c:pt idx="20">
                  <c:v>20.851369335628213</c:v>
                </c:pt>
                <c:pt idx="21">
                  <c:v>21.493026414254842</c:v>
                </c:pt>
                <c:pt idx="22">
                  <c:v>22.187692266403904</c:v>
                </c:pt>
                <c:pt idx="23">
                  <c:v>22.899098854225837</c:v>
                </c:pt>
                <c:pt idx="24">
                  <c:v>23.496038581561098</c:v>
                </c:pt>
                <c:pt idx="25">
                  <c:v>24.201138055611811</c:v>
                </c:pt>
                <c:pt idx="26">
                  <c:v>24.863000941888469</c:v>
                </c:pt>
                <c:pt idx="27">
                  <c:v>25.435992413145158</c:v>
                </c:pt>
                <c:pt idx="28">
                  <c:v>25.950145938070563</c:v>
                </c:pt>
                <c:pt idx="29">
                  <c:v>26.461918292844185</c:v>
                </c:pt>
                <c:pt idx="30">
                  <c:v>26.97763366055732</c:v>
                </c:pt>
                <c:pt idx="31">
                  <c:v>27.473877201384052</c:v>
                </c:pt>
                <c:pt idx="32">
                  <c:v>27.995272385355307</c:v>
                </c:pt>
                <c:pt idx="33">
                  <c:v>28.462626101939023</c:v>
                </c:pt>
                <c:pt idx="34">
                  <c:v>28.783968854519884</c:v>
                </c:pt>
                <c:pt idx="35">
                  <c:v>29.086057414045424</c:v>
                </c:pt>
                <c:pt idx="36">
                  <c:v>29.558019847051945</c:v>
                </c:pt>
                <c:pt idx="37">
                  <c:v>30.012870286673763</c:v>
                </c:pt>
                <c:pt idx="38">
                  <c:v>30.324082397784473</c:v>
                </c:pt>
                <c:pt idx="39">
                  <c:v>30.675202579252751</c:v>
                </c:pt>
                <c:pt idx="40">
                  <c:v>31.162348172474452</c:v>
                </c:pt>
                <c:pt idx="41">
                  <c:v>31.529180663080513</c:v>
                </c:pt>
                <c:pt idx="42">
                  <c:v>32.046317051690679</c:v>
                </c:pt>
                <c:pt idx="43">
                  <c:v>32.489799324136222</c:v>
                </c:pt>
                <c:pt idx="44">
                  <c:v>32.935867598574561</c:v>
                </c:pt>
                <c:pt idx="45">
                  <c:v>33.518170383937345</c:v>
                </c:pt>
                <c:pt idx="46">
                  <c:v>34.257178062335932</c:v>
                </c:pt>
                <c:pt idx="47">
                  <c:v>34.932905503851231</c:v>
                </c:pt>
                <c:pt idx="48">
                  <c:v>35.672506341122748</c:v>
                </c:pt>
                <c:pt idx="49">
                  <c:v>36.356691630739917</c:v>
                </c:pt>
                <c:pt idx="50">
                  <c:v>36.869560689328956</c:v>
                </c:pt>
                <c:pt idx="51">
                  <c:v>37.631684494451981</c:v>
                </c:pt>
                <c:pt idx="52">
                  <c:v>38.119000780874529</c:v>
                </c:pt>
                <c:pt idx="53">
                  <c:v>38.61759135321288</c:v>
                </c:pt>
                <c:pt idx="54">
                  <c:v>39.0986005258642</c:v>
                </c:pt>
                <c:pt idx="55">
                  <c:v>39.611597604353882</c:v>
                </c:pt>
                <c:pt idx="56">
                  <c:v>40.056078432024357</c:v>
                </c:pt>
                <c:pt idx="57">
                  <c:v>40.308106943072069</c:v>
                </c:pt>
                <c:pt idx="58">
                  <c:v>40.660170204475023</c:v>
                </c:pt>
                <c:pt idx="59">
                  <c:v>40.853437581131814</c:v>
                </c:pt>
                <c:pt idx="60">
                  <c:v>40.967733748417658</c:v>
                </c:pt>
                <c:pt idx="61">
                  <c:v>41.040850180999634</c:v>
                </c:pt>
                <c:pt idx="62">
                  <c:v>41.095429331969832</c:v>
                </c:pt>
                <c:pt idx="63">
                  <c:v>41.262947639279162</c:v>
                </c:pt>
                <c:pt idx="64">
                  <c:v>41.556130281050606</c:v>
                </c:pt>
                <c:pt idx="65">
                  <c:v>41.725483540269032</c:v>
                </c:pt>
                <c:pt idx="66">
                  <c:v>41.980396766411019</c:v>
                </c:pt>
                <c:pt idx="67">
                  <c:v>42.329319272918426</c:v>
                </c:pt>
                <c:pt idx="68">
                  <c:v>42.761412041537568</c:v>
                </c:pt>
                <c:pt idx="69">
                  <c:v>43.29063350876757</c:v>
                </c:pt>
                <c:pt idx="70">
                  <c:v>43.516268583634613</c:v>
                </c:pt>
                <c:pt idx="71">
                  <c:v>43.909690807602317</c:v>
                </c:pt>
                <c:pt idx="72">
                  <c:v>44.047124438262692</c:v>
                </c:pt>
                <c:pt idx="73">
                  <c:v>44.07585637129494</c:v>
                </c:pt>
                <c:pt idx="74">
                  <c:v>44.113361934850616</c:v>
                </c:pt>
                <c:pt idx="75">
                  <c:v>44.047935230966708</c:v>
                </c:pt>
                <c:pt idx="76">
                  <c:v>43.865148416841798</c:v>
                </c:pt>
                <c:pt idx="77">
                  <c:v>43.562099708061503</c:v>
                </c:pt>
                <c:pt idx="78">
                  <c:v>43.338730585435684</c:v>
                </c:pt>
                <c:pt idx="79">
                  <c:v>43.233024553482352</c:v>
                </c:pt>
                <c:pt idx="80">
                  <c:v>43.145266911597908</c:v>
                </c:pt>
                <c:pt idx="81">
                  <c:v>42.804754885829141</c:v>
                </c:pt>
                <c:pt idx="82">
                  <c:v>42.474071374565035</c:v>
                </c:pt>
                <c:pt idx="83">
                  <c:v>42.128813651079788</c:v>
                </c:pt>
                <c:pt idx="84">
                  <c:v>42.07392469195004</c:v>
                </c:pt>
                <c:pt idx="85">
                  <c:v>41.714209254353214</c:v>
                </c:pt>
                <c:pt idx="86">
                  <c:v>41.519378327976682</c:v>
                </c:pt>
                <c:pt idx="87">
                  <c:v>41.365519744064962</c:v>
                </c:pt>
                <c:pt idx="88">
                  <c:v>41.31133574785472</c:v>
                </c:pt>
                <c:pt idx="89">
                  <c:v>41.362762195405317</c:v>
                </c:pt>
                <c:pt idx="90">
                  <c:v>41.611648244625457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DD-4C61-BEA8-0A3255064F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557312"/>
        <c:axId val="309556352"/>
      </c:scatterChart>
      <c:valAx>
        <c:axId val="30955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56352"/>
        <c:crosses val="autoZero"/>
        <c:crossBetween val="midCat"/>
      </c:valAx>
      <c:valAx>
        <c:axId val="309556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BP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57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91-46F5-873A-4CE3FAA1DF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557312"/>
        <c:axId val="309556352"/>
      </c:scatterChart>
      <c:valAx>
        <c:axId val="30955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56352"/>
        <c:crosses val="autoZero"/>
        <c:crossBetween val="midCat"/>
      </c:valAx>
      <c:valAx>
        <c:axId val="309556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57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6</xdr:row>
      <xdr:rowOff>0</xdr:rowOff>
    </xdr:from>
    <xdr:to>
      <xdr:col>19</xdr:col>
      <xdr:colOff>142875</xdr:colOff>
      <xdr:row>20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CB8754-3DEE-7220-69E9-44FC4492A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657225</xdr:colOff>
      <xdr:row>23</xdr:row>
      <xdr:rowOff>104775</xdr:rowOff>
    </xdr:from>
    <xdr:to>
      <xdr:col>19</xdr:col>
      <xdr:colOff>152400</xdr:colOff>
      <xdr:row>37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1354FF0-0FF4-42CA-BCBE-1AF79023DC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666750</xdr:colOff>
      <xdr:row>41</xdr:row>
      <xdr:rowOff>142875</xdr:rowOff>
    </xdr:from>
    <xdr:to>
      <xdr:col>19</xdr:col>
      <xdr:colOff>161925</xdr:colOff>
      <xdr:row>56</xdr:row>
      <xdr:rowOff>28575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68F16BE-D1C1-499D-8C3A-C14C454EE4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0"/>
  <sheetViews>
    <sheetView tabSelected="1" workbookViewId="0">
      <selection activeCell="D197" sqref="D197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6" max="6" width="18.5703125" customWidth="1"/>
    <col min="7" max="7" width="17.85546875" style="1" customWidth="1"/>
    <col min="8" max="8" width="21.7109375" style="1" customWidth="1"/>
    <col min="9" max="9" width="21" style="1" customWidth="1"/>
    <col min="10" max="10" width="21.7109375" customWidth="1"/>
    <col min="11" max="11" width="23.5703125" customWidth="1"/>
    <col min="12" max="12" width="15.5703125" customWidth="1"/>
    <col min="13" max="13" width="17.140625" customWidth="1"/>
    <col min="15" max="15" width="20.85546875" customWidth="1"/>
    <col min="16" max="16" width="27.85546875" customWidth="1"/>
  </cols>
  <sheetData>
    <row r="1" spans="1:17" x14ac:dyDescent="0.25">
      <c r="A1"/>
      <c r="B1"/>
      <c r="G1" s="2" t="s">
        <v>0</v>
      </c>
      <c r="H1" s="2" t="s">
        <v>1</v>
      </c>
      <c r="I1" s="2" t="s">
        <v>2</v>
      </c>
      <c r="K1" s="2" t="s">
        <v>13</v>
      </c>
      <c r="L1" s="2" t="s">
        <v>19</v>
      </c>
      <c r="M1" s="2" t="s">
        <v>21</v>
      </c>
      <c r="N1" s="2" t="s">
        <v>22</v>
      </c>
      <c r="O1" s="2" t="s">
        <v>24</v>
      </c>
      <c r="P1" s="2" t="s">
        <v>25</v>
      </c>
      <c r="Q1" s="2" t="s">
        <v>27</v>
      </c>
    </row>
    <row r="2" spans="1:17" x14ac:dyDescent="0.25">
      <c r="C2" s="1"/>
      <c r="G2" s="2" t="s">
        <v>3</v>
      </c>
      <c r="H2" s="2" t="s">
        <v>4</v>
      </c>
      <c r="I2" s="2" t="s">
        <v>5</v>
      </c>
      <c r="K2" s="2" t="s">
        <v>14</v>
      </c>
      <c r="L2" s="2" t="s">
        <v>20</v>
      </c>
      <c r="M2" s="1"/>
      <c r="N2" s="1"/>
      <c r="O2" s="1" t="s">
        <v>23</v>
      </c>
      <c r="P2" s="1" t="s">
        <v>26</v>
      </c>
    </row>
    <row r="3" spans="1:17" x14ac:dyDescent="0.25">
      <c r="C3" s="1"/>
      <c r="G3" s="3">
        <v>1018.9</v>
      </c>
      <c r="H3" s="3">
        <v>46</v>
      </c>
      <c r="I3" s="3">
        <v>27</v>
      </c>
      <c r="K3" s="3">
        <v>0.81499999999999995</v>
      </c>
      <c r="L3" s="3">
        <v>1.6</v>
      </c>
      <c r="M3" s="1">
        <f>(1.01325/(G3/1000))*(SQRT((I3+273)/293))</f>
        <v>1.0062638416647911</v>
      </c>
      <c r="N3" s="1">
        <v>990</v>
      </c>
      <c r="O3" s="1">
        <v>44000000</v>
      </c>
      <c r="P3" s="1">
        <v>0.75</v>
      </c>
      <c r="Q3" s="1">
        <v>44000</v>
      </c>
    </row>
    <row r="4" spans="1:17" x14ac:dyDescent="0.25">
      <c r="A4" s="5" t="s">
        <v>6</v>
      </c>
      <c r="B4" s="5" t="s">
        <v>7</v>
      </c>
      <c r="C4" s="5" t="s">
        <v>8</v>
      </c>
      <c r="D4" s="5" t="s">
        <v>9</v>
      </c>
    </row>
    <row r="5" spans="1:17" x14ac:dyDescent="0.25">
      <c r="A5" s="5" t="s">
        <v>10</v>
      </c>
      <c r="B5" s="5" t="s">
        <v>11</v>
      </c>
      <c r="C5" s="5" t="s">
        <v>12</v>
      </c>
      <c r="D5" s="5" t="s">
        <v>9</v>
      </c>
      <c r="F5" s="1" t="s">
        <v>15</v>
      </c>
      <c r="G5" s="1" t="s">
        <v>16</v>
      </c>
      <c r="H5" s="1" t="s">
        <v>17</v>
      </c>
      <c r="I5" s="1" t="s">
        <v>30</v>
      </c>
      <c r="J5" s="1" t="s">
        <v>18</v>
      </c>
      <c r="K5" s="1" t="s">
        <v>29</v>
      </c>
      <c r="L5" s="1"/>
      <c r="M5" s="1" t="s">
        <v>28</v>
      </c>
    </row>
    <row r="6" spans="1:17" x14ac:dyDescent="0.25">
      <c r="A6" s="6">
        <v>102.27500000000001</v>
      </c>
      <c r="B6" s="6">
        <v>1000</v>
      </c>
      <c r="C6" s="6">
        <v>7.0400000000000004E-2</v>
      </c>
      <c r="D6" s="6">
        <v>1.2658</v>
      </c>
      <c r="F6">
        <f>A6*$K$3</f>
        <v>83.354124999999996</v>
      </c>
      <c r="G6" s="1">
        <f>(2*PI()*B6*F6/60)/1000</f>
        <v>8.7288235582135094</v>
      </c>
      <c r="H6" s="1">
        <f>G6*$M$3</f>
        <v>8.783499526902057</v>
      </c>
      <c r="I6" s="1">
        <f>F6*4*PI()/$L$3</f>
        <v>654.66176686601329</v>
      </c>
      <c r="J6">
        <f>(C6*60)*$P$3/G6</f>
        <v>0.36293550658599644</v>
      </c>
      <c r="K6" s="4">
        <f>(H6/(M6*$Q$3))</f>
        <v>0.22684657869065231</v>
      </c>
      <c r="M6">
        <f>C6/60*$P$3</f>
        <v>8.7999999999999992E-4</v>
      </c>
    </row>
    <row r="7" spans="1:17" x14ac:dyDescent="0.25">
      <c r="A7" s="6">
        <v>102.756</v>
      </c>
      <c r="B7" s="6">
        <f t="shared" ref="B7:B38" si="0">B6+50</f>
        <v>1050</v>
      </c>
      <c r="C7" s="6">
        <v>7.2400000000000006E-2</v>
      </c>
      <c r="D7" s="6">
        <v>1.26783</v>
      </c>
      <c r="F7">
        <f t="shared" ref="F7:F70" si="1">A7*$K$3</f>
        <v>83.746139999999997</v>
      </c>
      <c r="G7" s="1">
        <f t="shared" ref="G7:G70" si="2">(2*PI()*B7*F7/60)/1000</f>
        <v>9.2083690366675803</v>
      </c>
      <c r="H7" s="1">
        <f t="shared" ref="H7:H70" si="3">G7*$M$3</f>
        <v>9.2660488023042316</v>
      </c>
      <c r="I7" s="1">
        <f t="shared" ref="I7:I70" si="4">F7*4*PI()/$L$3</f>
        <v>657.74064547625562</v>
      </c>
      <c r="J7">
        <f t="shared" ref="J7:J70" si="5">(C7*60)*$P$3/G7</f>
        <v>0.35380858293436063</v>
      </c>
      <c r="K7" s="4">
        <f t="shared" ref="K7:K70" si="6">(H7/(M7*$Q$3))</f>
        <v>0.23269836268970945</v>
      </c>
      <c r="M7">
        <f t="shared" ref="M7:M70" si="7">C7/60*$P$3</f>
        <v>9.0500000000000021E-4</v>
      </c>
    </row>
    <row r="8" spans="1:17" x14ac:dyDescent="0.25">
      <c r="A8" s="6">
        <v>103.68899999999999</v>
      </c>
      <c r="B8" s="6">
        <f t="shared" si="0"/>
        <v>1100</v>
      </c>
      <c r="C8" s="6">
        <v>7.3700000000000002E-2</v>
      </c>
      <c r="D8" s="6">
        <v>1.2734399999999999</v>
      </c>
      <c r="F8">
        <f t="shared" si="1"/>
        <v>84.506534999999985</v>
      </c>
      <c r="G8" s="1">
        <f t="shared" si="2"/>
        <v>9.7344540163320534</v>
      </c>
      <c r="H8" s="1">
        <f t="shared" si="3"/>
        <v>9.7954290949835467</v>
      </c>
      <c r="I8" s="1">
        <f t="shared" si="4"/>
        <v>663.71277384082168</v>
      </c>
      <c r="J8">
        <f t="shared" si="5"/>
        <v>0.34069707396385218</v>
      </c>
      <c r="K8" s="4">
        <f t="shared" si="6"/>
        <v>0.24165361033634009</v>
      </c>
      <c r="M8">
        <f t="shared" si="7"/>
        <v>9.2125000000000009E-4</v>
      </c>
    </row>
    <row r="9" spans="1:17" x14ac:dyDescent="0.25">
      <c r="A9" s="6">
        <v>104.209</v>
      </c>
      <c r="B9" s="6">
        <f t="shared" si="0"/>
        <v>1150</v>
      </c>
      <c r="C9" s="6">
        <v>7.2800000000000004E-2</v>
      </c>
      <c r="D9" s="6">
        <v>1.2847599999999999</v>
      </c>
      <c r="F9">
        <f t="shared" si="1"/>
        <v>84.930334999999999</v>
      </c>
      <c r="G9" s="1">
        <f t="shared" si="2"/>
        <v>10.227966465945268</v>
      </c>
      <c r="H9" s="1">
        <f t="shared" si="3"/>
        <v>10.292032828440743</v>
      </c>
      <c r="I9" s="1">
        <f t="shared" si="4"/>
        <v>667.04129125730014</v>
      </c>
      <c r="J9">
        <f t="shared" si="5"/>
        <v>0.32029827345520462</v>
      </c>
      <c r="K9" s="4">
        <f t="shared" si="6"/>
        <v>0.25704377693408448</v>
      </c>
      <c r="M9">
        <f t="shared" si="7"/>
        <v>9.1E-4</v>
      </c>
    </row>
    <row r="10" spans="1:17" x14ac:dyDescent="0.25">
      <c r="A10" s="6">
        <v>105.81100000000001</v>
      </c>
      <c r="B10" s="6">
        <f t="shared" si="0"/>
        <v>1200</v>
      </c>
      <c r="C10" s="6">
        <v>7.4399999999999994E-2</v>
      </c>
      <c r="D10" s="6">
        <v>1.2918099999999999</v>
      </c>
      <c r="F10">
        <f t="shared" si="1"/>
        <v>86.235964999999993</v>
      </c>
      <c r="G10" s="1">
        <f t="shared" si="2"/>
        <v>10.83673096476906</v>
      </c>
      <c r="H10" s="1">
        <f t="shared" si="3"/>
        <v>10.904610531696314</v>
      </c>
      <c r="I10" s="1">
        <f t="shared" si="4"/>
        <v>677.29568529806625</v>
      </c>
      <c r="J10">
        <f t="shared" si="5"/>
        <v>0.30894925885717495</v>
      </c>
      <c r="K10" s="4">
        <f t="shared" si="6"/>
        <v>0.26648608337478769</v>
      </c>
      <c r="M10">
        <f t="shared" si="7"/>
        <v>9.3000000000000005E-4</v>
      </c>
    </row>
    <row r="11" spans="1:17" x14ac:dyDescent="0.25">
      <c r="A11" s="6">
        <v>107.51</v>
      </c>
      <c r="B11" s="6">
        <f t="shared" si="0"/>
        <v>1250</v>
      </c>
      <c r="C11" s="6">
        <v>7.8950000000000006E-2</v>
      </c>
      <c r="D11" s="6">
        <v>1.2972900000000001</v>
      </c>
      <c r="F11">
        <f t="shared" si="1"/>
        <v>87.620649999999998</v>
      </c>
      <c r="G11" s="1">
        <f t="shared" si="2"/>
        <v>11.46951626428177</v>
      </c>
      <c r="H11" s="1">
        <f t="shared" si="3"/>
        <v>11.541359498132978</v>
      </c>
      <c r="I11" s="1">
        <f t="shared" si="4"/>
        <v>688.17097585690613</v>
      </c>
      <c r="J11">
        <f t="shared" si="5"/>
        <v>0.30975587096588647</v>
      </c>
      <c r="K11" s="4">
        <f t="shared" si="6"/>
        <v>0.26579214688543912</v>
      </c>
      <c r="M11">
        <f t="shared" si="7"/>
        <v>9.8687499999999991E-4</v>
      </c>
    </row>
    <row r="12" spans="1:17" x14ac:dyDescent="0.25">
      <c r="A12" s="6">
        <v>109.488</v>
      </c>
      <c r="B12" s="6">
        <f t="shared" si="0"/>
        <v>1300</v>
      </c>
      <c r="C12" s="6">
        <v>7.9000000000000001E-2</v>
      </c>
      <c r="D12" s="6">
        <v>1.29895</v>
      </c>
      <c r="F12">
        <f t="shared" si="1"/>
        <v>89.23272</v>
      </c>
      <c r="G12" s="1">
        <f t="shared" si="2"/>
        <v>12.147757163179516</v>
      </c>
      <c r="H12" s="1">
        <f t="shared" si="3"/>
        <v>12.223848790632005</v>
      </c>
      <c r="I12" s="1">
        <f t="shared" si="4"/>
        <v>700.83214402958743</v>
      </c>
      <c r="J12">
        <f t="shared" si="5"/>
        <v>0.29264661387662488</v>
      </c>
      <c r="K12" s="4">
        <f t="shared" si="6"/>
        <v>0.28133138758646731</v>
      </c>
      <c r="M12">
        <f t="shared" si="7"/>
        <v>9.875000000000001E-4</v>
      </c>
    </row>
    <row r="13" spans="1:17" x14ac:dyDescent="0.25">
      <c r="A13" s="6">
        <v>111.797</v>
      </c>
      <c r="B13" s="6">
        <f t="shared" si="0"/>
        <v>1350</v>
      </c>
      <c r="C13" s="6">
        <v>7.9600000000000004E-2</v>
      </c>
      <c r="D13" s="6">
        <v>1.2946899999999999</v>
      </c>
      <c r="F13">
        <f t="shared" si="1"/>
        <v>91.114554999999996</v>
      </c>
      <c r="G13" s="1">
        <f t="shared" si="2"/>
        <v>12.881016748039642</v>
      </c>
      <c r="H13" s="1">
        <f t="shared" si="3"/>
        <v>12.961701397430884</v>
      </c>
      <c r="I13" s="1">
        <f t="shared" si="4"/>
        <v>715.61204155775783</v>
      </c>
      <c r="J13">
        <f t="shared" si="5"/>
        <v>0.27808363812159032</v>
      </c>
      <c r="K13" s="4">
        <f t="shared" si="6"/>
        <v>0.29606444489335049</v>
      </c>
      <c r="M13">
        <f t="shared" si="7"/>
        <v>9.9500000000000001E-4</v>
      </c>
    </row>
    <row r="14" spans="1:17" x14ac:dyDescent="0.25">
      <c r="A14" s="6">
        <v>114.268</v>
      </c>
      <c r="B14" s="6">
        <f t="shared" si="0"/>
        <v>1400</v>
      </c>
      <c r="C14" s="6">
        <v>8.3500000000000005E-2</v>
      </c>
      <c r="D14" s="6">
        <v>1.2855000000000001</v>
      </c>
      <c r="F14">
        <f t="shared" si="1"/>
        <v>93.128419999999991</v>
      </c>
      <c r="G14" s="1">
        <f t="shared" si="2"/>
        <v>13.653339471913153</v>
      </c>
      <c r="H14" s="1">
        <f t="shared" si="3"/>
        <v>13.738861828560859</v>
      </c>
      <c r="I14" s="1">
        <f t="shared" si="4"/>
        <v>731.42890028106171</v>
      </c>
      <c r="J14">
        <f t="shared" si="5"/>
        <v>0.27520739579717535</v>
      </c>
      <c r="K14" s="4">
        <f t="shared" si="6"/>
        <v>0.29915866801439001</v>
      </c>
      <c r="M14">
        <f t="shared" si="7"/>
        <v>1.04375E-3</v>
      </c>
    </row>
    <row r="15" spans="1:17" x14ac:dyDescent="0.25">
      <c r="A15" s="6">
        <v>115.783</v>
      </c>
      <c r="B15" s="6">
        <f t="shared" si="0"/>
        <v>1450</v>
      </c>
      <c r="C15" s="6">
        <v>8.4699999999999998E-2</v>
      </c>
      <c r="D15" s="6">
        <v>1.2781800000000001</v>
      </c>
      <c r="F15">
        <f t="shared" si="1"/>
        <v>94.363144999999989</v>
      </c>
      <c r="G15" s="1">
        <f t="shared" si="2"/>
        <v>14.32844388324537</v>
      </c>
      <c r="H15" s="1">
        <f t="shared" si="3"/>
        <v>14.418194987032864</v>
      </c>
      <c r="I15" s="1">
        <f t="shared" si="4"/>
        <v>741.12640775407101</v>
      </c>
      <c r="J15">
        <f t="shared" si="5"/>
        <v>0.26600934693661243</v>
      </c>
      <c r="K15" s="4">
        <f t="shared" si="6"/>
        <v>0.30950295131550642</v>
      </c>
      <c r="M15">
        <f t="shared" si="7"/>
        <v>1.0587499999999998E-3</v>
      </c>
    </row>
    <row r="16" spans="1:17" x14ac:dyDescent="0.25">
      <c r="A16" s="6">
        <v>116.985</v>
      </c>
      <c r="B16" s="6">
        <f t="shared" si="0"/>
        <v>1500</v>
      </c>
      <c r="C16" s="6">
        <v>8.8650000000000007E-2</v>
      </c>
      <c r="D16" s="6">
        <v>1.2795000000000001</v>
      </c>
      <c r="F16">
        <f t="shared" si="1"/>
        <v>95.342774999999989</v>
      </c>
      <c r="G16" s="1">
        <f t="shared" si="2"/>
        <v>14.976408075643228</v>
      </c>
      <c r="H16" s="1">
        <f t="shared" si="3"/>
        <v>15.070217924536356</v>
      </c>
      <c r="I16" s="1">
        <f t="shared" si="4"/>
        <v>748.82040378216129</v>
      </c>
      <c r="J16">
        <f t="shared" si="5"/>
        <v>0.26636894373143372</v>
      </c>
      <c r="K16" s="4">
        <f t="shared" si="6"/>
        <v>0.30908512381759429</v>
      </c>
      <c r="M16">
        <f t="shared" si="7"/>
        <v>1.1081250000000002E-3</v>
      </c>
    </row>
    <row r="17" spans="1:13" x14ac:dyDescent="0.25">
      <c r="A17" s="6">
        <v>117.788</v>
      </c>
      <c r="B17" s="6">
        <f t="shared" si="0"/>
        <v>1550</v>
      </c>
      <c r="C17" s="6">
        <v>9.3200000000000005E-2</v>
      </c>
      <c r="D17" s="6">
        <v>1.27766</v>
      </c>
      <c r="F17">
        <f t="shared" si="1"/>
        <v>95.997219999999984</v>
      </c>
      <c r="G17" s="1">
        <f t="shared" si="2"/>
        <v>15.581848324380561</v>
      </c>
      <c r="H17" s="1">
        <f t="shared" si="3"/>
        <v>15.679450555129272</v>
      </c>
      <c r="I17" s="1">
        <f t="shared" si="4"/>
        <v>753.96040279260774</v>
      </c>
      <c r="J17">
        <f t="shared" si="5"/>
        <v>0.26915933929595154</v>
      </c>
      <c r="K17" s="4">
        <f t="shared" si="6"/>
        <v>0.30588081457528821</v>
      </c>
      <c r="M17">
        <f t="shared" si="7"/>
        <v>1.165E-3</v>
      </c>
    </row>
    <row r="18" spans="1:13" x14ac:dyDescent="0.25">
      <c r="A18" s="6">
        <v>118.471</v>
      </c>
      <c r="B18" s="6">
        <f t="shared" si="0"/>
        <v>1600</v>
      </c>
      <c r="C18" s="6">
        <v>9.5899999999999999E-2</v>
      </c>
      <c r="D18" s="6">
        <v>1.2823500000000001</v>
      </c>
      <c r="F18">
        <f t="shared" si="1"/>
        <v>96.553865000000002</v>
      </c>
      <c r="G18" s="1">
        <f t="shared" si="2"/>
        <v>16.1777553578507</v>
      </c>
      <c r="H18" s="1">
        <f t="shared" si="3"/>
        <v>16.279090255904002</v>
      </c>
      <c r="I18" s="1">
        <f t="shared" si="4"/>
        <v>758.33228239925154</v>
      </c>
      <c r="J18">
        <f t="shared" si="5"/>
        <v>0.26675517737420756</v>
      </c>
      <c r="K18" s="4">
        <f t="shared" si="6"/>
        <v>0.30863760083238229</v>
      </c>
      <c r="M18">
        <f t="shared" si="7"/>
        <v>1.1987499999999999E-3</v>
      </c>
    </row>
    <row r="19" spans="1:13" x14ac:dyDescent="0.25">
      <c r="A19" s="6">
        <v>118.77200000000001</v>
      </c>
      <c r="B19" s="6">
        <f t="shared" si="0"/>
        <v>1650</v>
      </c>
      <c r="C19" s="6">
        <v>9.8750000000000004E-2</v>
      </c>
      <c r="D19" s="6">
        <v>1.2902800000000001</v>
      </c>
      <c r="F19">
        <f t="shared" si="1"/>
        <v>96.799179999999993</v>
      </c>
      <c r="G19" s="1">
        <f t="shared" si="2"/>
        <v>16.725697601883383</v>
      </c>
      <c r="H19" s="1">
        <f t="shared" si="3"/>
        <v>16.830464723394755</v>
      </c>
      <c r="I19" s="1">
        <f t="shared" si="4"/>
        <v>760.25898190378996</v>
      </c>
      <c r="J19">
        <f t="shared" si="5"/>
        <v>0.26568398555164696</v>
      </c>
      <c r="K19" s="4">
        <f t="shared" si="6"/>
        <v>0.3098819741936894</v>
      </c>
      <c r="M19">
        <f t="shared" si="7"/>
        <v>1.234375E-3</v>
      </c>
    </row>
    <row r="20" spans="1:13" x14ac:dyDescent="0.25">
      <c r="A20" s="6">
        <v>118.65600000000001</v>
      </c>
      <c r="B20" s="6">
        <f t="shared" si="0"/>
        <v>1700</v>
      </c>
      <c r="C20" s="6">
        <v>0.10005</v>
      </c>
      <c r="D20" s="6">
        <v>1.29942</v>
      </c>
      <c r="F20">
        <f t="shared" si="1"/>
        <v>96.704639999999998</v>
      </c>
      <c r="G20" s="1">
        <f t="shared" si="2"/>
        <v>17.215706573549255</v>
      </c>
      <c r="H20" s="1">
        <f t="shared" si="3"/>
        <v>17.32354303367347</v>
      </c>
      <c r="I20" s="1">
        <f t="shared" si="4"/>
        <v>759.51646648011399</v>
      </c>
      <c r="J20">
        <f t="shared" si="5"/>
        <v>0.26151990804242659</v>
      </c>
      <c r="K20" s="4">
        <f t="shared" si="6"/>
        <v>0.31481610165232782</v>
      </c>
      <c r="M20">
        <f t="shared" si="7"/>
        <v>1.250625E-3</v>
      </c>
    </row>
    <row r="21" spans="1:13" x14ac:dyDescent="0.25">
      <c r="A21" s="6">
        <v>118.861</v>
      </c>
      <c r="B21" s="6">
        <f t="shared" si="0"/>
        <v>1750</v>
      </c>
      <c r="C21" s="6">
        <v>0.10305</v>
      </c>
      <c r="D21" s="6">
        <v>1.31053</v>
      </c>
      <c r="F21">
        <f t="shared" si="1"/>
        <v>96.871714999999995</v>
      </c>
      <c r="G21" s="1">
        <f t="shared" si="2"/>
        <v>17.752668977437576</v>
      </c>
      <c r="H21" s="1">
        <f t="shared" si="3"/>
        <v>17.863868885039693</v>
      </c>
      <c r="I21" s="1">
        <f t="shared" si="4"/>
        <v>760.82867046161039</v>
      </c>
      <c r="J21">
        <f t="shared" si="5"/>
        <v>0.26121424366632567</v>
      </c>
      <c r="K21" s="4">
        <f t="shared" si="6"/>
        <v>0.31518448917188818</v>
      </c>
      <c r="M21">
        <f t="shared" si="7"/>
        <v>1.288125E-3</v>
      </c>
    </row>
    <row r="22" spans="1:13" x14ac:dyDescent="0.25">
      <c r="A22" s="6">
        <v>119.584</v>
      </c>
      <c r="B22" s="6">
        <f t="shared" si="0"/>
        <v>1800</v>
      </c>
      <c r="C22" s="6">
        <v>0.10929999999999999</v>
      </c>
      <c r="D22" s="6">
        <v>1.3149</v>
      </c>
      <c r="F22">
        <f t="shared" si="1"/>
        <v>97.46096</v>
      </c>
      <c r="G22" s="1">
        <f t="shared" si="2"/>
        <v>18.370958156868522</v>
      </c>
      <c r="H22" s="1">
        <f t="shared" si="3"/>
        <v>18.48603092999365</v>
      </c>
      <c r="I22" s="1">
        <f t="shared" si="4"/>
        <v>765.45658986952174</v>
      </c>
      <c r="J22">
        <f t="shared" si="5"/>
        <v>0.26773236093627889</v>
      </c>
      <c r="K22" s="4">
        <f t="shared" si="6"/>
        <v>0.30751111918811697</v>
      </c>
      <c r="M22">
        <f t="shared" si="7"/>
        <v>1.3662499999999998E-3</v>
      </c>
    </row>
    <row r="23" spans="1:13" x14ac:dyDescent="0.25">
      <c r="A23" s="6">
        <v>119.934</v>
      </c>
      <c r="B23" s="6">
        <f t="shared" si="0"/>
        <v>1850</v>
      </c>
      <c r="C23" s="6">
        <v>0.11415</v>
      </c>
      <c r="D23" s="6">
        <v>1.3184899999999999</v>
      </c>
      <c r="F23">
        <f t="shared" si="1"/>
        <v>97.746209999999991</v>
      </c>
      <c r="G23" s="1">
        <f t="shared" si="2"/>
        <v>18.936524473888451</v>
      </c>
      <c r="H23" s="1">
        <f t="shared" si="3"/>
        <v>19.055139864874331</v>
      </c>
      <c r="I23" s="1">
        <f t="shared" si="4"/>
        <v>767.69693813061281</v>
      </c>
      <c r="J23">
        <f t="shared" si="5"/>
        <v>0.27126149822704043</v>
      </c>
      <c r="K23" s="4">
        <f t="shared" si="6"/>
        <v>0.30351037096124445</v>
      </c>
      <c r="M23">
        <f t="shared" si="7"/>
        <v>1.4268750000000002E-3</v>
      </c>
    </row>
    <row r="24" spans="1:13" x14ac:dyDescent="0.25">
      <c r="A24" s="6">
        <v>120.176</v>
      </c>
      <c r="B24" s="6">
        <f t="shared" si="0"/>
        <v>1900</v>
      </c>
      <c r="C24" s="6">
        <v>0.11745</v>
      </c>
      <c r="D24" s="6">
        <v>1.3189200000000001</v>
      </c>
      <c r="F24">
        <f t="shared" si="1"/>
        <v>97.943439999999995</v>
      </c>
      <c r="G24" s="1">
        <f t="shared" si="2"/>
        <v>19.48756479951647</v>
      </c>
      <c r="H24" s="1">
        <f t="shared" si="3"/>
        <v>19.609631819852996</v>
      </c>
      <c r="I24" s="1">
        <f t="shared" si="4"/>
        <v>769.24597892828172</v>
      </c>
      <c r="J24">
        <f t="shared" si="5"/>
        <v>0.2712114137591547</v>
      </c>
      <c r="K24" s="4">
        <f t="shared" si="6"/>
        <v>0.30356642006042023</v>
      </c>
      <c r="M24">
        <f t="shared" si="7"/>
        <v>1.468125E-3</v>
      </c>
    </row>
    <row r="25" spans="1:13" x14ac:dyDescent="0.25">
      <c r="A25" s="6">
        <v>120.94799999999999</v>
      </c>
      <c r="B25" s="6">
        <f t="shared" si="0"/>
        <v>1950</v>
      </c>
      <c r="C25" s="6">
        <v>0.12055</v>
      </c>
      <c r="D25" s="6">
        <v>1.31484</v>
      </c>
      <c r="F25">
        <f t="shared" si="1"/>
        <v>98.572619999999986</v>
      </c>
      <c r="G25" s="1">
        <f t="shared" si="2"/>
        <v>20.128876224411385</v>
      </c>
      <c r="H25" s="1">
        <f t="shared" si="3"/>
        <v>20.254960317971278</v>
      </c>
      <c r="I25" s="1">
        <f t="shared" si="4"/>
        <v>774.1875470927456</v>
      </c>
      <c r="J25">
        <f t="shared" si="5"/>
        <v>0.2695008871593691</v>
      </c>
      <c r="K25" s="4">
        <f t="shared" si="6"/>
        <v>0.30549316116241887</v>
      </c>
      <c r="M25">
        <f t="shared" si="7"/>
        <v>1.5068750000000002E-3</v>
      </c>
    </row>
    <row r="26" spans="1:13" x14ac:dyDescent="0.25">
      <c r="A26" s="6">
        <v>122.157</v>
      </c>
      <c r="B26" s="6">
        <f t="shared" si="0"/>
        <v>2000</v>
      </c>
      <c r="C26" s="6">
        <v>0.12554999999999999</v>
      </c>
      <c r="D26" s="6">
        <v>1.31653</v>
      </c>
      <c r="F26">
        <f t="shared" si="1"/>
        <v>99.557954999999993</v>
      </c>
      <c r="G26" s="1">
        <f t="shared" si="2"/>
        <v>20.851369335628213</v>
      </c>
      <c r="H26" s="1">
        <f t="shared" si="3"/>
        <v>20.981979011640668</v>
      </c>
      <c r="I26" s="1">
        <f t="shared" si="4"/>
        <v>781.92635008605782</v>
      </c>
      <c r="J26">
        <f t="shared" si="5"/>
        <v>0.27095342800083699</v>
      </c>
      <c r="K26" s="4">
        <f t="shared" si="6"/>
        <v>0.30385545797242197</v>
      </c>
      <c r="M26">
        <f t="shared" si="7"/>
        <v>1.5693749999999998E-3</v>
      </c>
    </row>
    <row r="27" spans="1:13" x14ac:dyDescent="0.25">
      <c r="A27" s="6">
        <v>122.845</v>
      </c>
      <c r="B27" s="6">
        <f t="shared" si="0"/>
        <v>2050</v>
      </c>
      <c r="C27" s="6">
        <v>0.12784999999999999</v>
      </c>
      <c r="D27" s="6">
        <v>1.32098</v>
      </c>
      <c r="F27">
        <f t="shared" si="1"/>
        <v>100.118675</v>
      </c>
      <c r="G27" s="1">
        <f t="shared" si="2"/>
        <v>21.493026414254842</v>
      </c>
      <c r="H27" s="1">
        <f t="shared" si="3"/>
        <v>21.627655328610906</v>
      </c>
      <c r="I27" s="1">
        <f t="shared" si="4"/>
        <v>786.33023466786005</v>
      </c>
      <c r="J27">
        <f t="shared" si="5"/>
        <v>0.26767984597014527</v>
      </c>
      <c r="K27" s="4">
        <f t="shared" si="6"/>
        <v>0.30757144848168538</v>
      </c>
      <c r="M27">
        <f t="shared" si="7"/>
        <v>1.5981249999999997E-3</v>
      </c>
    </row>
    <row r="28" spans="1:13" x14ac:dyDescent="0.25">
      <c r="A28" s="6">
        <v>123.79600000000001</v>
      </c>
      <c r="B28" s="6">
        <f t="shared" si="0"/>
        <v>2100</v>
      </c>
      <c r="C28" s="6">
        <v>0.13089999999999999</v>
      </c>
      <c r="D28" s="6">
        <v>1.32287</v>
      </c>
      <c r="F28">
        <f t="shared" si="1"/>
        <v>100.89373999999999</v>
      </c>
      <c r="G28" s="1">
        <f t="shared" si="2"/>
        <v>22.187692266403904</v>
      </c>
      <c r="H28" s="1">
        <f t="shared" si="3"/>
        <v>22.326672457667769</v>
      </c>
      <c r="I28" s="1">
        <f t="shared" si="4"/>
        <v>792.41758094299655</v>
      </c>
      <c r="J28">
        <f t="shared" si="5"/>
        <v>0.26548502337574148</v>
      </c>
      <c r="K28" s="4">
        <f t="shared" si="6"/>
        <v>0.31011420873210321</v>
      </c>
      <c r="M28">
        <f t="shared" si="7"/>
        <v>1.6362499999999997E-3</v>
      </c>
    </row>
    <row r="29" spans="1:13" x14ac:dyDescent="0.25">
      <c r="A29" s="6">
        <v>124.794</v>
      </c>
      <c r="B29" s="6">
        <f t="shared" si="0"/>
        <v>2150</v>
      </c>
      <c r="C29" s="6">
        <v>0.13435</v>
      </c>
      <c r="D29" s="6">
        <v>1.3216399999999999</v>
      </c>
      <c r="F29">
        <f t="shared" si="1"/>
        <v>101.70710999999999</v>
      </c>
      <c r="G29" s="1">
        <f t="shared" si="2"/>
        <v>22.899098854225837</v>
      </c>
      <c r="H29" s="1">
        <f t="shared" si="3"/>
        <v>23.042535183715106</v>
      </c>
      <c r="I29" s="1">
        <f t="shared" si="4"/>
        <v>798.80577398462231</v>
      </c>
      <c r="J29">
        <f t="shared" si="5"/>
        <v>0.26401693963971457</v>
      </c>
      <c r="K29" s="4">
        <f t="shared" si="6"/>
        <v>0.31183861939594826</v>
      </c>
      <c r="M29">
        <f t="shared" si="7"/>
        <v>1.6793749999999999E-3</v>
      </c>
    </row>
    <row r="30" spans="1:13" x14ac:dyDescent="0.25">
      <c r="A30" s="6">
        <v>125.137</v>
      </c>
      <c r="B30" s="6">
        <f t="shared" si="0"/>
        <v>2200</v>
      </c>
      <c r="C30" s="6">
        <v>0.13769999999999999</v>
      </c>
      <c r="D30" s="6">
        <v>1.3165199999999999</v>
      </c>
      <c r="F30">
        <f t="shared" si="1"/>
        <v>101.986655</v>
      </c>
      <c r="G30" s="1">
        <f t="shared" si="2"/>
        <v>23.496038581561098</v>
      </c>
      <c r="H30" s="1">
        <f t="shared" si="3"/>
        <v>23.643214046985818</v>
      </c>
      <c r="I30" s="1">
        <f t="shared" si="4"/>
        <v>801.00131528049189</v>
      </c>
      <c r="J30">
        <f t="shared" si="5"/>
        <v>0.263725307501955</v>
      </c>
      <c r="K30" s="4">
        <f t="shared" si="6"/>
        <v>0.31218345609012771</v>
      </c>
      <c r="M30">
        <f t="shared" si="7"/>
        <v>1.7212499999999997E-3</v>
      </c>
    </row>
    <row r="31" spans="1:13" x14ac:dyDescent="0.25">
      <c r="A31" s="6">
        <v>126.02800000000001</v>
      </c>
      <c r="B31" s="6">
        <f t="shared" si="0"/>
        <v>2250</v>
      </c>
      <c r="C31" s="6">
        <v>0.14105000000000001</v>
      </c>
      <c r="D31" s="6">
        <v>1.3046500000000001</v>
      </c>
      <c r="F31">
        <f t="shared" si="1"/>
        <v>102.71281999999999</v>
      </c>
      <c r="G31" s="1">
        <f t="shared" si="2"/>
        <v>24.201138055611811</v>
      </c>
      <c r="H31" s="1">
        <f t="shared" si="3"/>
        <v>24.352730152499912</v>
      </c>
      <c r="I31" s="1">
        <f t="shared" si="4"/>
        <v>806.7046018537269</v>
      </c>
      <c r="J31">
        <f t="shared" si="5"/>
        <v>0.2622707240219303</v>
      </c>
      <c r="K31" s="4">
        <f t="shared" si="6"/>
        <v>0.31391486129998913</v>
      </c>
      <c r="M31">
        <f t="shared" si="7"/>
        <v>1.7631250000000004E-3</v>
      </c>
    </row>
    <row r="32" spans="1:13" x14ac:dyDescent="0.25">
      <c r="A32" s="6">
        <v>126.66</v>
      </c>
      <c r="B32" s="6">
        <f t="shared" si="0"/>
        <v>2300</v>
      </c>
      <c r="C32" s="6">
        <v>0.14495</v>
      </c>
      <c r="D32" s="6">
        <v>1.2964599999999999</v>
      </c>
      <c r="F32">
        <f t="shared" si="1"/>
        <v>103.22789999999999</v>
      </c>
      <c r="G32" s="1">
        <f t="shared" si="2"/>
        <v>24.863000941888469</v>
      </c>
      <c r="H32" s="1">
        <f t="shared" si="3"/>
        <v>25.01873884310001</v>
      </c>
      <c r="I32" s="1">
        <f t="shared" si="4"/>
        <v>810.75003071375443</v>
      </c>
      <c r="J32">
        <f t="shared" si="5"/>
        <v>0.26234765526677262</v>
      </c>
      <c r="K32" s="4">
        <f t="shared" si="6"/>
        <v>0.31382280840540638</v>
      </c>
      <c r="M32">
        <f t="shared" si="7"/>
        <v>1.8118749999999999E-3</v>
      </c>
    </row>
    <row r="33" spans="1:13" x14ac:dyDescent="0.25">
      <c r="A33" s="6">
        <v>126.822</v>
      </c>
      <c r="B33" s="6">
        <f t="shared" si="0"/>
        <v>2350</v>
      </c>
      <c r="C33" s="6">
        <v>0.14985000000000001</v>
      </c>
      <c r="D33" s="6">
        <v>1.2822899999999999</v>
      </c>
      <c r="F33">
        <f t="shared" si="1"/>
        <v>103.35992999999999</v>
      </c>
      <c r="G33" s="1">
        <f t="shared" si="2"/>
        <v>25.435992413145158</v>
      </c>
      <c r="H33" s="1">
        <f t="shared" si="3"/>
        <v>25.595319442207927</v>
      </c>
      <c r="I33" s="1">
        <f t="shared" si="4"/>
        <v>811.78699190888801</v>
      </c>
      <c r="J33">
        <f t="shared" si="5"/>
        <v>0.2651066209830733</v>
      </c>
      <c r="K33" s="4">
        <f t="shared" si="6"/>
        <v>0.3105568531223093</v>
      </c>
      <c r="M33">
        <f t="shared" si="7"/>
        <v>1.8731250000000002E-3</v>
      </c>
    </row>
    <row r="34" spans="1:13" x14ac:dyDescent="0.25">
      <c r="A34" s="6">
        <v>126.69</v>
      </c>
      <c r="B34" s="6">
        <f t="shared" si="0"/>
        <v>2400</v>
      </c>
      <c r="C34" s="6">
        <v>0.1537</v>
      </c>
      <c r="D34" s="6">
        <v>1.2730399999999999</v>
      </c>
      <c r="F34">
        <f t="shared" si="1"/>
        <v>103.25234999999999</v>
      </c>
      <c r="G34" s="1">
        <f t="shared" si="2"/>
        <v>25.950145938070563</v>
      </c>
      <c r="H34" s="1">
        <f t="shared" si="3"/>
        <v>26.112693543404859</v>
      </c>
      <c r="I34" s="1">
        <f t="shared" si="4"/>
        <v>810.94206056470512</v>
      </c>
      <c r="J34">
        <f t="shared" si="5"/>
        <v>0.26653029298972231</v>
      </c>
      <c r="K34" s="4">
        <f t="shared" si="6"/>
        <v>0.30889801317093346</v>
      </c>
      <c r="M34">
        <f t="shared" si="7"/>
        <v>1.9212499999999998E-3</v>
      </c>
    </row>
    <row r="35" spans="1:13" x14ac:dyDescent="0.25">
      <c r="A35" s="6">
        <v>126.55200000000001</v>
      </c>
      <c r="B35" s="6">
        <f t="shared" si="0"/>
        <v>2450</v>
      </c>
      <c r="C35" s="6">
        <v>0.15565000000000001</v>
      </c>
      <c r="D35" s="6">
        <v>1.2698400000000001</v>
      </c>
      <c r="F35">
        <f t="shared" si="1"/>
        <v>103.13988000000001</v>
      </c>
      <c r="G35" s="1">
        <f t="shared" si="2"/>
        <v>26.461918292844185</v>
      </c>
      <c r="H35" s="1">
        <f t="shared" si="3"/>
        <v>26.627671559177202</v>
      </c>
      <c r="I35" s="1">
        <f t="shared" si="4"/>
        <v>810.05872325033204</v>
      </c>
      <c r="J35">
        <f t="shared" si="5"/>
        <v>0.26469169477762639</v>
      </c>
      <c r="K35" s="4">
        <f t="shared" si="6"/>
        <v>0.31104367677104455</v>
      </c>
      <c r="M35">
        <f t="shared" si="7"/>
        <v>1.9456250000000003E-3</v>
      </c>
    </row>
    <row r="36" spans="1:13" x14ac:dyDescent="0.25">
      <c r="A36" s="6">
        <v>126.438</v>
      </c>
      <c r="B36" s="6">
        <f t="shared" si="0"/>
        <v>2500</v>
      </c>
      <c r="C36" s="6">
        <v>0.15959999999999999</v>
      </c>
      <c r="D36" s="6">
        <v>1.2744599999999999</v>
      </c>
      <c r="F36">
        <f t="shared" si="1"/>
        <v>103.04697</v>
      </c>
      <c r="G36" s="1">
        <f t="shared" si="2"/>
        <v>26.97763366055732</v>
      </c>
      <c r="H36" s="1">
        <f t="shared" si="3"/>
        <v>27.14661728629779</v>
      </c>
      <c r="I36" s="1">
        <f t="shared" si="4"/>
        <v>809.32900981671946</v>
      </c>
      <c r="J36">
        <f t="shared" si="5"/>
        <v>0.2662205325480585</v>
      </c>
      <c r="K36" s="4">
        <f t="shared" si="6"/>
        <v>0.30925743092159702</v>
      </c>
      <c r="M36">
        <f t="shared" si="7"/>
        <v>1.9950000000000002E-3</v>
      </c>
    </row>
    <row r="37" spans="1:13" x14ac:dyDescent="0.25">
      <c r="A37" s="6">
        <v>126.239</v>
      </c>
      <c r="B37" s="6">
        <f t="shared" si="0"/>
        <v>2550</v>
      </c>
      <c r="C37" s="6">
        <v>0.16259999999999999</v>
      </c>
      <c r="D37" s="6">
        <v>1.2787599999999999</v>
      </c>
      <c r="F37">
        <f t="shared" si="1"/>
        <v>102.88478499999999</v>
      </c>
      <c r="G37" s="1">
        <f t="shared" si="2"/>
        <v>27.473877201384052</v>
      </c>
      <c r="H37" s="1">
        <f t="shared" si="3"/>
        <v>27.645969218091437</v>
      </c>
      <c r="I37" s="1">
        <f t="shared" si="4"/>
        <v>808.05521180541325</v>
      </c>
      <c r="J37">
        <f t="shared" si="5"/>
        <v>0.2663257153828798</v>
      </c>
      <c r="K37" s="4">
        <f t="shared" si="6"/>
        <v>0.3091352926097668</v>
      </c>
      <c r="M37">
        <f t="shared" si="7"/>
        <v>2.0324999999999996E-3</v>
      </c>
    </row>
    <row r="38" spans="1:13" x14ac:dyDescent="0.25">
      <c r="A38" s="6">
        <v>126.161</v>
      </c>
      <c r="B38" s="6">
        <f t="shared" si="0"/>
        <v>2600</v>
      </c>
      <c r="C38" s="6">
        <v>0.16805</v>
      </c>
      <c r="D38" s="6">
        <v>1.27634</v>
      </c>
      <c r="F38">
        <f t="shared" si="1"/>
        <v>102.821215</v>
      </c>
      <c r="G38" s="1">
        <f t="shared" si="2"/>
        <v>27.995272385355307</v>
      </c>
      <c r="H38" s="1">
        <f t="shared" si="3"/>
        <v>28.170630338939873</v>
      </c>
      <c r="I38" s="1">
        <f t="shared" si="4"/>
        <v>807.55593419294155</v>
      </c>
      <c r="J38">
        <f t="shared" si="5"/>
        <v>0.2701259661240486</v>
      </c>
      <c r="K38" s="4">
        <f t="shared" si="6"/>
        <v>0.30478624152919714</v>
      </c>
      <c r="M38">
        <f t="shared" si="7"/>
        <v>2.1006250000000001E-3</v>
      </c>
    </row>
    <row r="39" spans="1:13" x14ac:dyDescent="0.25">
      <c r="A39" s="6">
        <v>125.84699999999999</v>
      </c>
      <c r="B39" s="6">
        <f t="shared" ref="B39:B70" si="8">B38+50</f>
        <v>2650</v>
      </c>
      <c r="C39" s="6">
        <v>0.17144999999999999</v>
      </c>
      <c r="D39" s="6">
        <v>1.28027</v>
      </c>
      <c r="F39">
        <f t="shared" si="1"/>
        <v>102.565305</v>
      </c>
      <c r="G39" s="1">
        <f t="shared" si="2"/>
        <v>28.462626101939023</v>
      </c>
      <c r="H39" s="1">
        <f t="shared" si="3"/>
        <v>28.64091148520572</v>
      </c>
      <c r="I39" s="1">
        <f t="shared" si="4"/>
        <v>805.54602175299101</v>
      </c>
      <c r="J39">
        <f t="shared" si="5"/>
        <v>0.27106599272912474</v>
      </c>
      <c r="K39" s="4">
        <f t="shared" si="6"/>
        <v>0.30372927686530099</v>
      </c>
      <c r="M39">
        <f t="shared" si="7"/>
        <v>2.1431250000000001E-3</v>
      </c>
    </row>
    <row r="40" spans="1:13" x14ac:dyDescent="0.25">
      <c r="A40" s="6">
        <v>124.911</v>
      </c>
      <c r="B40" s="6">
        <f t="shared" si="8"/>
        <v>2700</v>
      </c>
      <c r="C40" s="6">
        <v>0.17465</v>
      </c>
      <c r="D40" s="6">
        <v>1.2837099999999999</v>
      </c>
      <c r="F40">
        <f t="shared" si="1"/>
        <v>101.802465</v>
      </c>
      <c r="G40" s="1">
        <f t="shared" si="2"/>
        <v>28.783968854519884</v>
      </c>
      <c r="H40" s="1">
        <f t="shared" si="3"/>
        <v>28.964267077908875</v>
      </c>
      <c r="I40" s="1">
        <f t="shared" si="4"/>
        <v>799.55469040333014</v>
      </c>
      <c r="J40">
        <f t="shared" si="5"/>
        <v>0.27304261061851026</v>
      </c>
      <c r="K40" s="4">
        <f t="shared" si="6"/>
        <v>0.30153051118245711</v>
      </c>
      <c r="M40">
        <f t="shared" si="7"/>
        <v>2.1831250000000002E-3</v>
      </c>
    </row>
    <row r="41" spans="1:13" x14ac:dyDescent="0.25">
      <c r="A41" s="6">
        <v>123.92700000000001</v>
      </c>
      <c r="B41" s="6">
        <f t="shared" si="8"/>
        <v>2750</v>
      </c>
      <c r="C41" s="6">
        <v>0.1784</v>
      </c>
      <c r="D41" s="6">
        <v>1.2811999999999999</v>
      </c>
      <c r="F41">
        <f t="shared" si="1"/>
        <v>101.000505</v>
      </c>
      <c r="G41" s="1">
        <f t="shared" si="2"/>
        <v>29.086057414045424</v>
      </c>
      <c r="H41" s="1">
        <f t="shared" si="3"/>
        <v>29.268247872340027</v>
      </c>
      <c r="I41" s="1">
        <f t="shared" si="4"/>
        <v>793.25611129214792</v>
      </c>
      <c r="J41">
        <f t="shared" si="5"/>
        <v>0.27600853170713141</v>
      </c>
      <c r="K41" s="4">
        <f t="shared" si="6"/>
        <v>0.29829033706013069</v>
      </c>
      <c r="M41">
        <f t="shared" si="7"/>
        <v>2.2300000000000002E-3</v>
      </c>
    </row>
    <row r="42" spans="1:13" x14ac:dyDescent="0.25">
      <c r="A42" s="6">
        <v>123.68899999999999</v>
      </c>
      <c r="B42" s="6">
        <f t="shared" si="8"/>
        <v>2800</v>
      </c>
      <c r="C42" s="6">
        <v>0.18004999999999999</v>
      </c>
      <c r="D42" s="6">
        <v>1.2744800000000001</v>
      </c>
      <c r="F42">
        <f t="shared" si="1"/>
        <v>100.80653499999998</v>
      </c>
      <c r="G42" s="1">
        <f t="shared" si="2"/>
        <v>29.558019847051945</v>
      </c>
      <c r="H42" s="1">
        <f t="shared" si="3"/>
        <v>29.743166603298633</v>
      </c>
      <c r="I42" s="1">
        <f t="shared" si="4"/>
        <v>791.73267447460569</v>
      </c>
      <c r="J42">
        <f t="shared" si="5"/>
        <v>0.27411342308872905</v>
      </c>
      <c r="K42" s="4">
        <f t="shared" si="6"/>
        <v>0.30035259501955147</v>
      </c>
      <c r="M42">
        <f t="shared" si="7"/>
        <v>2.250625E-3</v>
      </c>
    </row>
    <row r="43" spans="1:13" x14ac:dyDescent="0.25">
      <c r="A43" s="6">
        <v>123.389</v>
      </c>
      <c r="B43" s="6">
        <f t="shared" si="8"/>
        <v>2850</v>
      </c>
      <c r="C43" s="6">
        <v>0.18310000000000001</v>
      </c>
      <c r="D43" s="6">
        <v>1.2603599999999999</v>
      </c>
      <c r="F43">
        <f t="shared" si="1"/>
        <v>100.56203499999999</v>
      </c>
      <c r="G43" s="1">
        <f t="shared" si="2"/>
        <v>30.012870286673763</v>
      </c>
      <c r="H43" s="1">
        <f t="shared" si="3"/>
        <v>30.200866154055401</v>
      </c>
      <c r="I43" s="1">
        <f t="shared" si="4"/>
        <v>789.81237596509914</v>
      </c>
      <c r="J43">
        <f t="shared" si="5"/>
        <v>0.27453222305293745</v>
      </c>
      <c r="K43" s="4">
        <f t="shared" si="6"/>
        <v>0.29989440597840628</v>
      </c>
      <c r="M43">
        <f t="shared" si="7"/>
        <v>2.28875E-3</v>
      </c>
    </row>
    <row r="44" spans="1:13" x14ac:dyDescent="0.25">
      <c r="A44" s="6">
        <v>122.51900000000001</v>
      </c>
      <c r="B44" s="6">
        <f t="shared" si="8"/>
        <v>2900</v>
      </c>
      <c r="C44" s="6">
        <v>0.18790000000000001</v>
      </c>
      <c r="D44" s="6">
        <v>1.2531000000000001</v>
      </c>
      <c r="F44">
        <f t="shared" si="1"/>
        <v>99.852985000000004</v>
      </c>
      <c r="G44" s="1">
        <f t="shared" si="2"/>
        <v>30.324082397784473</v>
      </c>
      <c r="H44" s="1">
        <f t="shared" si="3"/>
        <v>30.514027648554272</v>
      </c>
      <c r="I44" s="1">
        <f t="shared" si="4"/>
        <v>784.24351028752949</v>
      </c>
      <c r="J44">
        <f t="shared" si="5"/>
        <v>0.27883778605672743</v>
      </c>
      <c r="K44" s="4">
        <f t="shared" si="6"/>
        <v>0.29526370553538406</v>
      </c>
      <c r="M44">
        <f t="shared" si="7"/>
        <v>2.3487500000000001E-3</v>
      </c>
    </row>
    <row r="45" spans="1:13" x14ac:dyDescent="0.25">
      <c r="A45" s="6">
        <v>121.837</v>
      </c>
      <c r="B45" s="6">
        <f t="shared" si="8"/>
        <v>2950</v>
      </c>
      <c r="C45" s="6">
        <v>0.19255</v>
      </c>
      <c r="D45" s="6">
        <v>1.23943</v>
      </c>
      <c r="F45">
        <f t="shared" si="1"/>
        <v>99.297154999999989</v>
      </c>
      <c r="G45" s="1">
        <f t="shared" si="2"/>
        <v>30.675202579252751</v>
      </c>
      <c r="H45" s="1">
        <f t="shared" si="3"/>
        <v>30.867347191244583</v>
      </c>
      <c r="I45" s="1">
        <f t="shared" si="4"/>
        <v>779.87803167591733</v>
      </c>
      <c r="J45">
        <f t="shared" si="5"/>
        <v>0.2824675722226665</v>
      </c>
      <c r="K45" s="4">
        <f t="shared" si="6"/>
        <v>0.29146948552909119</v>
      </c>
      <c r="M45">
        <f t="shared" si="7"/>
        <v>2.4068750000000002E-3</v>
      </c>
    </row>
    <row r="46" spans="1:13" x14ac:dyDescent="0.25">
      <c r="A46" s="6">
        <v>121.709</v>
      </c>
      <c r="B46" s="6">
        <f t="shared" si="8"/>
        <v>3000</v>
      </c>
      <c r="C46" s="6">
        <v>0.19900000000000001</v>
      </c>
      <c r="D46" s="6">
        <v>1.2273499999999999</v>
      </c>
      <c r="F46">
        <f t="shared" si="1"/>
        <v>99.192835000000002</v>
      </c>
      <c r="G46" s="1">
        <f t="shared" si="2"/>
        <v>31.162348172474452</v>
      </c>
      <c r="H46" s="1">
        <f t="shared" si="3"/>
        <v>31.357544187329925</v>
      </c>
      <c r="I46" s="1">
        <f t="shared" si="4"/>
        <v>779.05870431186122</v>
      </c>
      <c r="J46">
        <f t="shared" si="5"/>
        <v>0.28736602102116005</v>
      </c>
      <c r="K46" s="4">
        <f t="shared" si="6"/>
        <v>0.28650108896601117</v>
      </c>
      <c r="M46">
        <f t="shared" si="7"/>
        <v>2.4875000000000001E-3</v>
      </c>
    </row>
    <row r="47" spans="1:13" x14ac:dyDescent="0.25">
      <c r="A47" s="6">
        <v>121.123</v>
      </c>
      <c r="B47" s="6">
        <f t="shared" si="8"/>
        <v>3050</v>
      </c>
      <c r="C47" s="6">
        <v>0.20605000000000001</v>
      </c>
      <c r="D47" s="6">
        <v>1.2193000000000001</v>
      </c>
      <c r="F47">
        <f t="shared" si="1"/>
        <v>98.715244999999996</v>
      </c>
      <c r="G47" s="1">
        <f t="shared" si="2"/>
        <v>31.529180663080513</v>
      </c>
      <c r="H47" s="1">
        <f t="shared" si="3"/>
        <v>31.726674458574642</v>
      </c>
      <c r="I47" s="1">
        <f t="shared" si="4"/>
        <v>775.30772122329131</v>
      </c>
      <c r="J47">
        <f t="shared" si="5"/>
        <v>0.29408471152748533</v>
      </c>
      <c r="K47" s="4">
        <f t="shared" si="6"/>
        <v>0.27995565470494488</v>
      </c>
      <c r="M47">
        <f t="shared" si="7"/>
        <v>2.5756250000000002E-3</v>
      </c>
    </row>
    <row r="48" spans="1:13" x14ac:dyDescent="0.25">
      <c r="A48" s="6">
        <v>121.124</v>
      </c>
      <c r="B48" s="6">
        <f t="shared" si="8"/>
        <v>3100</v>
      </c>
      <c r="C48" s="6">
        <v>0.21004999999999999</v>
      </c>
      <c r="D48" s="6">
        <v>1.20692</v>
      </c>
      <c r="F48">
        <f t="shared" si="1"/>
        <v>98.716059999999985</v>
      </c>
      <c r="G48" s="1">
        <f t="shared" si="2"/>
        <v>32.046317051690679</v>
      </c>
      <c r="H48" s="1">
        <f t="shared" si="3"/>
        <v>32.247050107642167</v>
      </c>
      <c r="I48" s="1">
        <f t="shared" si="4"/>
        <v>775.31412221832295</v>
      </c>
      <c r="J48">
        <f t="shared" si="5"/>
        <v>0.29495589102340619</v>
      </c>
      <c r="K48" s="4">
        <f t="shared" si="6"/>
        <v>0.27912877979392064</v>
      </c>
      <c r="M48">
        <f t="shared" si="7"/>
        <v>2.6256249999999999E-3</v>
      </c>
    </row>
    <row r="49" spans="1:13" x14ac:dyDescent="0.25">
      <c r="A49" s="6">
        <v>120.851</v>
      </c>
      <c r="B49" s="6">
        <f t="shared" si="8"/>
        <v>3150</v>
      </c>
      <c r="C49" s="6">
        <v>0.21604999999999999</v>
      </c>
      <c r="D49" s="6">
        <v>1.1927399999999999</v>
      </c>
      <c r="F49">
        <f t="shared" si="1"/>
        <v>98.49356499999999</v>
      </c>
      <c r="G49" s="1">
        <f t="shared" si="2"/>
        <v>32.489799324136222</v>
      </c>
      <c r="H49" s="1">
        <f t="shared" si="3"/>
        <v>32.693310282823447</v>
      </c>
      <c r="I49" s="1">
        <f t="shared" si="4"/>
        <v>773.56665057467183</v>
      </c>
      <c r="J49">
        <f t="shared" si="5"/>
        <v>0.29924007541583902</v>
      </c>
      <c r="K49" s="4">
        <f t="shared" si="6"/>
        <v>0.2751325264170621</v>
      </c>
      <c r="M49">
        <f t="shared" si="7"/>
        <v>2.7006249999999999E-3</v>
      </c>
    </row>
    <row r="50" spans="1:13" x14ac:dyDescent="0.25">
      <c r="A50" s="6">
        <v>120.596</v>
      </c>
      <c r="B50" s="6">
        <f t="shared" si="8"/>
        <v>3200</v>
      </c>
      <c r="C50" s="6">
        <v>0.21795</v>
      </c>
      <c r="D50" s="6">
        <v>1.1848099999999999</v>
      </c>
      <c r="F50">
        <f t="shared" si="1"/>
        <v>98.28573999999999</v>
      </c>
      <c r="G50" s="1">
        <f t="shared" si="2"/>
        <v>32.935867598574561</v>
      </c>
      <c r="H50" s="1">
        <f t="shared" si="3"/>
        <v>33.142172658304553</v>
      </c>
      <c r="I50" s="1">
        <f t="shared" si="4"/>
        <v>771.93439684159114</v>
      </c>
      <c r="J50">
        <f t="shared" si="5"/>
        <v>0.29778325925819765</v>
      </c>
      <c r="K50" s="4">
        <f t="shared" si="6"/>
        <v>0.27647853059129124</v>
      </c>
      <c r="M50">
        <f t="shared" si="7"/>
        <v>2.7243749999999998E-3</v>
      </c>
    </row>
    <row r="51" spans="1:13" x14ac:dyDescent="0.25">
      <c r="A51" s="6">
        <v>120.84</v>
      </c>
      <c r="B51" s="6">
        <f t="shared" si="8"/>
        <v>3250</v>
      </c>
      <c r="C51" s="6">
        <v>0.22305</v>
      </c>
      <c r="D51" s="6">
        <v>1.17378</v>
      </c>
      <c r="F51">
        <f t="shared" si="1"/>
        <v>98.4846</v>
      </c>
      <c r="G51" s="1">
        <f t="shared" si="2"/>
        <v>33.518170383937345</v>
      </c>
      <c r="H51" s="1">
        <f t="shared" si="3"/>
        <v>33.728122896115821</v>
      </c>
      <c r="I51" s="1">
        <f t="shared" si="4"/>
        <v>773.49623962932333</v>
      </c>
      <c r="J51">
        <f t="shared" si="5"/>
        <v>0.299456977663974</v>
      </c>
      <c r="K51" s="4">
        <f t="shared" si="6"/>
        <v>0.27493324282053205</v>
      </c>
      <c r="M51">
        <f t="shared" si="7"/>
        <v>2.7881249999999998E-3</v>
      </c>
    </row>
    <row r="52" spans="1:13" x14ac:dyDescent="0.25">
      <c r="A52" s="6">
        <v>121.633</v>
      </c>
      <c r="B52" s="6">
        <f t="shared" si="8"/>
        <v>3300</v>
      </c>
      <c r="C52" s="6">
        <v>0.22550000000000001</v>
      </c>
      <c r="D52" s="6">
        <v>1.1611800000000001</v>
      </c>
      <c r="F52">
        <f t="shared" si="1"/>
        <v>99.130894999999995</v>
      </c>
      <c r="G52" s="1">
        <f t="shared" si="2"/>
        <v>34.257178062335932</v>
      </c>
      <c r="H52" s="1">
        <f t="shared" si="3"/>
        <v>34.471759601600958</v>
      </c>
      <c r="I52" s="1">
        <f t="shared" si="4"/>
        <v>778.5722286894528</v>
      </c>
      <c r="J52">
        <f t="shared" si="5"/>
        <v>0.29621529191736529</v>
      </c>
      <c r="K52" s="4">
        <f t="shared" si="6"/>
        <v>0.2779420246047245</v>
      </c>
      <c r="M52">
        <f t="shared" si="7"/>
        <v>2.8187500000000001E-3</v>
      </c>
    </row>
    <row r="53" spans="1:13" x14ac:dyDescent="0.25">
      <c r="A53" s="6">
        <v>122.181</v>
      </c>
      <c r="B53" s="6">
        <f t="shared" si="8"/>
        <v>3350</v>
      </c>
      <c r="C53" s="6">
        <v>0.22850000000000001</v>
      </c>
      <c r="D53" s="6">
        <v>1.1510400000000001</v>
      </c>
      <c r="F53">
        <f t="shared" si="1"/>
        <v>99.577514999999991</v>
      </c>
      <c r="G53" s="1">
        <f t="shared" si="2"/>
        <v>34.932905503851231</v>
      </c>
      <c r="H53" s="1">
        <f t="shared" si="3"/>
        <v>35.151719692818467</v>
      </c>
      <c r="I53" s="1">
        <f t="shared" si="4"/>
        <v>782.07997396681844</v>
      </c>
      <c r="J53">
        <f t="shared" si="5"/>
        <v>0.2943499789579882</v>
      </c>
      <c r="K53" s="4">
        <f t="shared" si="6"/>
        <v>0.27970335940177815</v>
      </c>
      <c r="M53">
        <f t="shared" si="7"/>
        <v>2.8562499999999998E-3</v>
      </c>
    </row>
    <row r="54" spans="1:13" x14ac:dyDescent="0.25">
      <c r="A54" s="6">
        <v>122.93300000000001</v>
      </c>
      <c r="B54" s="6">
        <f t="shared" si="8"/>
        <v>3400</v>
      </c>
      <c r="C54" s="6">
        <v>0.23419999999999999</v>
      </c>
      <c r="D54" s="6">
        <v>1.14117</v>
      </c>
      <c r="F54">
        <f t="shared" si="1"/>
        <v>100.190395</v>
      </c>
      <c r="G54" s="1">
        <f t="shared" si="2"/>
        <v>35.672506341122748</v>
      </c>
      <c r="H54" s="1">
        <f t="shared" si="3"/>
        <v>35.895953272629797</v>
      </c>
      <c r="I54" s="1">
        <f t="shared" si="4"/>
        <v>786.89352223064884</v>
      </c>
      <c r="J54">
        <f t="shared" si="5"/>
        <v>0.2954376095477988</v>
      </c>
      <c r="K54" s="4">
        <f t="shared" si="6"/>
        <v>0.27867365323057058</v>
      </c>
      <c r="M54">
        <f t="shared" si="7"/>
        <v>2.9275E-3</v>
      </c>
    </row>
    <row r="55" spans="1:13" x14ac:dyDescent="0.25">
      <c r="A55" s="6">
        <v>123.47499999999999</v>
      </c>
      <c r="B55" s="6">
        <f t="shared" si="8"/>
        <v>3450</v>
      </c>
      <c r="C55" s="6">
        <v>0.23605000000000001</v>
      </c>
      <c r="D55" s="6">
        <v>1.12669</v>
      </c>
      <c r="F55">
        <f t="shared" si="1"/>
        <v>100.63212499999999</v>
      </c>
      <c r="G55" s="1">
        <f t="shared" si="2"/>
        <v>36.356691630739917</v>
      </c>
      <c r="H55" s="1">
        <f t="shared" si="3"/>
        <v>36.584424190570509</v>
      </c>
      <c r="I55" s="1">
        <f t="shared" si="4"/>
        <v>790.36286153782419</v>
      </c>
      <c r="J55">
        <f t="shared" si="5"/>
        <v>0.29216767322741738</v>
      </c>
      <c r="K55" s="4">
        <f t="shared" si="6"/>
        <v>0.28179256467674801</v>
      </c>
      <c r="M55">
        <f t="shared" si="7"/>
        <v>2.9506250000000001E-3</v>
      </c>
    </row>
    <row r="56" spans="1:13" x14ac:dyDescent="0.25">
      <c r="A56" s="6">
        <v>123.428</v>
      </c>
      <c r="B56" s="6">
        <f t="shared" si="8"/>
        <v>3500</v>
      </c>
      <c r="C56" s="6">
        <v>0.24195</v>
      </c>
      <c r="D56" s="6">
        <v>1.11975</v>
      </c>
      <c r="F56">
        <f t="shared" si="1"/>
        <v>100.59381999999999</v>
      </c>
      <c r="G56" s="1">
        <f t="shared" si="2"/>
        <v>36.869560689328956</v>
      </c>
      <c r="H56" s="1">
        <f t="shared" si="3"/>
        <v>37.100505779737318</v>
      </c>
      <c r="I56" s="1">
        <f t="shared" si="4"/>
        <v>790.06201477133493</v>
      </c>
      <c r="J56">
        <f t="shared" si="5"/>
        <v>0.29530457636158408</v>
      </c>
      <c r="K56" s="4">
        <f t="shared" si="6"/>
        <v>0.27879919427182415</v>
      </c>
      <c r="M56">
        <f t="shared" si="7"/>
        <v>3.0243749999999997E-3</v>
      </c>
    </row>
    <row r="57" spans="1:13" x14ac:dyDescent="0.25">
      <c r="A57" s="6">
        <v>124.205</v>
      </c>
      <c r="B57" s="6">
        <f t="shared" si="8"/>
        <v>3550</v>
      </c>
      <c r="C57" s="6">
        <v>0.24545</v>
      </c>
      <c r="D57" s="6">
        <v>1.10622</v>
      </c>
      <c r="F57">
        <f t="shared" si="1"/>
        <v>101.22707499999999</v>
      </c>
      <c r="G57" s="1">
        <f t="shared" si="2"/>
        <v>37.631684494451981</v>
      </c>
      <c r="H57" s="1">
        <f t="shared" si="3"/>
        <v>37.8674034077046</v>
      </c>
      <c r="I57" s="1">
        <f t="shared" si="4"/>
        <v>795.03558791095736</v>
      </c>
      <c r="J57">
        <f t="shared" si="5"/>
        <v>0.2935093166405664</v>
      </c>
      <c r="K57" s="4">
        <f t="shared" si="6"/>
        <v>0.28050447902890496</v>
      </c>
      <c r="M57">
        <f t="shared" si="7"/>
        <v>3.0681250000000001E-3</v>
      </c>
    </row>
    <row r="58" spans="1:13" x14ac:dyDescent="0.25">
      <c r="A58" s="6">
        <v>124.066</v>
      </c>
      <c r="B58" s="6">
        <f t="shared" si="8"/>
        <v>3600</v>
      </c>
      <c r="C58" s="6">
        <v>0.25505</v>
      </c>
      <c r="D58" s="6">
        <v>1.09697</v>
      </c>
      <c r="F58">
        <f t="shared" si="1"/>
        <v>101.11378999999999</v>
      </c>
      <c r="G58" s="1">
        <f t="shared" si="2"/>
        <v>38.119000780874529</v>
      </c>
      <c r="H58" s="1">
        <f t="shared" si="3"/>
        <v>38.357772166185974</v>
      </c>
      <c r="I58" s="1">
        <f t="shared" si="4"/>
        <v>794.14584960155264</v>
      </c>
      <c r="J58">
        <f t="shared" si="5"/>
        <v>0.30109000143987219</v>
      </c>
      <c r="K58" s="4">
        <f t="shared" si="6"/>
        <v>0.27344208562446559</v>
      </c>
      <c r="M58">
        <f t="shared" si="7"/>
        <v>3.188125E-3</v>
      </c>
    </row>
    <row r="59" spans="1:13" x14ac:dyDescent="0.25">
      <c r="A59" s="6">
        <v>123.967</v>
      </c>
      <c r="B59" s="6">
        <f t="shared" si="8"/>
        <v>3650</v>
      </c>
      <c r="C59" s="6">
        <v>0.25755</v>
      </c>
      <c r="D59" s="6">
        <v>1.0940099999999999</v>
      </c>
      <c r="F59">
        <f t="shared" si="1"/>
        <v>101.03310499999999</v>
      </c>
      <c r="G59" s="1">
        <f t="shared" si="2"/>
        <v>38.61759135321288</v>
      </c>
      <c r="H59" s="1">
        <f t="shared" si="3"/>
        <v>38.85948583092501</v>
      </c>
      <c r="I59" s="1">
        <f t="shared" si="4"/>
        <v>793.51215109341535</v>
      </c>
      <c r="J59">
        <f t="shared" si="5"/>
        <v>0.3001158175297684</v>
      </c>
      <c r="K59" s="4">
        <f t="shared" si="6"/>
        <v>0.2743296858927658</v>
      </c>
      <c r="M59">
        <f t="shared" si="7"/>
        <v>3.219375E-3</v>
      </c>
    </row>
    <row r="60" spans="1:13" x14ac:dyDescent="0.25">
      <c r="A60" s="6">
        <v>123.815</v>
      </c>
      <c r="B60" s="6">
        <f t="shared" si="8"/>
        <v>3700</v>
      </c>
      <c r="C60" s="6">
        <v>0.26445000000000002</v>
      </c>
      <c r="D60" s="6">
        <v>1.09659</v>
      </c>
      <c r="F60">
        <f t="shared" si="1"/>
        <v>100.90922499999999</v>
      </c>
      <c r="G60" s="1">
        <f t="shared" si="2"/>
        <v>39.0986005258642</v>
      </c>
      <c r="H60" s="1">
        <f t="shared" si="3"/>
        <v>39.343507968873134</v>
      </c>
      <c r="I60" s="1">
        <f t="shared" si="4"/>
        <v>792.53919984859863</v>
      </c>
      <c r="J60">
        <f t="shared" si="5"/>
        <v>0.30436511383899378</v>
      </c>
      <c r="K60" s="4">
        <f t="shared" si="6"/>
        <v>0.2704997196161717</v>
      </c>
      <c r="M60">
        <f t="shared" si="7"/>
        <v>3.305625E-3</v>
      </c>
    </row>
    <row r="61" spans="1:13" x14ac:dyDescent="0.25">
      <c r="A61" s="6">
        <v>123.767</v>
      </c>
      <c r="B61" s="6">
        <f t="shared" si="8"/>
        <v>3750</v>
      </c>
      <c r="C61" s="6">
        <v>0.2651</v>
      </c>
      <c r="D61" s="6">
        <v>1.0980799999999999</v>
      </c>
      <c r="F61">
        <f t="shared" si="1"/>
        <v>100.870105</v>
      </c>
      <c r="G61" s="1">
        <f t="shared" si="2"/>
        <v>39.611597604353882</v>
      </c>
      <c r="H61" s="1">
        <f t="shared" si="3"/>
        <v>39.859718379836977</v>
      </c>
      <c r="I61" s="1">
        <f t="shared" si="4"/>
        <v>792.23195208707762</v>
      </c>
      <c r="J61">
        <f t="shared" si="5"/>
        <v>0.30116179910624907</v>
      </c>
      <c r="K61" s="4">
        <f t="shared" si="6"/>
        <v>0.27337689640161156</v>
      </c>
      <c r="M61">
        <f t="shared" si="7"/>
        <v>3.3137499999999999E-3</v>
      </c>
    </row>
    <row r="62" spans="1:13" x14ac:dyDescent="0.25">
      <c r="A62" s="6">
        <v>123.509</v>
      </c>
      <c r="B62" s="6">
        <f t="shared" si="8"/>
        <v>3800</v>
      </c>
      <c r="C62" s="6">
        <v>0.26929999999999998</v>
      </c>
      <c r="D62" s="6">
        <v>1.09907</v>
      </c>
      <c r="F62">
        <f t="shared" si="1"/>
        <v>100.65983499999999</v>
      </c>
      <c r="G62" s="1">
        <f t="shared" si="2"/>
        <v>40.056078432024357</v>
      </c>
      <c r="H62" s="1">
        <f t="shared" si="3"/>
        <v>40.306983365035009</v>
      </c>
      <c r="I62" s="1">
        <f t="shared" si="4"/>
        <v>790.58049536890167</v>
      </c>
      <c r="J62">
        <f t="shared" si="5"/>
        <v>0.30253835308828936</v>
      </c>
      <c r="K62" s="4">
        <f t="shared" si="6"/>
        <v>0.27213302747888474</v>
      </c>
      <c r="M62">
        <f t="shared" si="7"/>
        <v>3.3662499999999995E-3</v>
      </c>
    </row>
    <row r="63" spans="1:13" x14ac:dyDescent="0.25">
      <c r="A63" s="6">
        <v>122.672</v>
      </c>
      <c r="B63" s="6">
        <f t="shared" si="8"/>
        <v>3850</v>
      </c>
      <c r="C63" s="6">
        <v>0.27374999999999999</v>
      </c>
      <c r="D63" s="6">
        <v>1.1053299999999999</v>
      </c>
      <c r="F63">
        <f t="shared" si="1"/>
        <v>99.977679999999992</v>
      </c>
      <c r="G63" s="1">
        <f t="shared" si="2"/>
        <v>40.308106943072069</v>
      </c>
      <c r="H63" s="1">
        <f t="shared" si="3"/>
        <v>40.560590542770939</v>
      </c>
      <c r="I63" s="1">
        <f t="shared" si="4"/>
        <v>785.22286252737786</v>
      </c>
      <c r="J63">
        <f t="shared" si="5"/>
        <v>0.30561469972772509</v>
      </c>
      <c r="K63" s="4">
        <f t="shared" si="6"/>
        <v>0.26939371053729144</v>
      </c>
      <c r="M63">
        <f t="shared" si="7"/>
        <v>3.4218749999999996E-3</v>
      </c>
    </row>
    <row r="64" spans="1:13" x14ac:dyDescent="0.25">
      <c r="A64" s="6">
        <v>122.157</v>
      </c>
      <c r="B64" s="6">
        <f t="shared" si="8"/>
        <v>3900</v>
      </c>
      <c r="C64" s="6">
        <v>0.27589999999999998</v>
      </c>
      <c r="D64" s="6">
        <v>1.11704</v>
      </c>
      <c r="F64">
        <f t="shared" si="1"/>
        <v>99.557954999999993</v>
      </c>
      <c r="G64" s="1">
        <f t="shared" si="2"/>
        <v>40.660170204475023</v>
      </c>
      <c r="H64" s="1">
        <f t="shared" si="3"/>
        <v>40.914859072699308</v>
      </c>
      <c r="I64" s="1">
        <f t="shared" si="4"/>
        <v>781.92635008605782</v>
      </c>
      <c r="J64">
        <f t="shared" si="5"/>
        <v>0.30534795938049364</v>
      </c>
      <c r="K64" s="4">
        <f t="shared" si="6"/>
        <v>0.26962904262215764</v>
      </c>
      <c r="M64">
        <f t="shared" si="7"/>
        <v>3.4487499999999996E-3</v>
      </c>
    </row>
    <row r="65" spans="1:13" x14ac:dyDescent="0.25">
      <c r="A65" s="6">
        <v>121.184</v>
      </c>
      <c r="B65" s="6">
        <f t="shared" si="8"/>
        <v>3950</v>
      </c>
      <c r="C65" s="6">
        <v>0.28284999999999999</v>
      </c>
      <c r="D65" s="6">
        <v>1.12259</v>
      </c>
      <c r="F65">
        <f t="shared" si="1"/>
        <v>98.764959999999988</v>
      </c>
      <c r="G65" s="1">
        <f t="shared" si="2"/>
        <v>40.853437581131814</v>
      </c>
      <c r="H65" s="1">
        <f t="shared" si="3"/>
        <v>41.109337045602452</v>
      </c>
      <c r="I65" s="1">
        <f t="shared" si="4"/>
        <v>775.69818192022433</v>
      </c>
      <c r="J65">
        <f t="shared" si="5"/>
        <v>0.311558849233254</v>
      </c>
      <c r="K65" s="4">
        <f t="shared" si="6"/>
        <v>0.26425401864529835</v>
      </c>
      <c r="M65">
        <f t="shared" si="7"/>
        <v>3.5356250000000001E-3</v>
      </c>
    </row>
    <row r="66" spans="1:13" x14ac:dyDescent="0.25">
      <c r="A66" s="6">
        <v>120.004</v>
      </c>
      <c r="B66" s="6">
        <f t="shared" si="8"/>
        <v>4000</v>
      </c>
      <c r="C66" s="6">
        <v>0.28455000000000003</v>
      </c>
      <c r="D66" s="6">
        <v>1.1246100000000001</v>
      </c>
      <c r="F66">
        <f t="shared" si="1"/>
        <v>97.803259999999995</v>
      </c>
      <c r="G66" s="1">
        <f t="shared" si="2"/>
        <v>40.967733748417658</v>
      </c>
      <c r="H66" s="1">
        <f t="shared" si="3"/>
        <v>41.224349145983062</v>
      </c>
      <c r="I66" s="1">
        <f t="shared" si="4"/>
        <v>768.14500778283116</v>
      </c>
      <c r="J66">
        <f t="shared" si="5"/>
        <v>0.31255695222571528</v>
      </c>
      <c r="K66" s="4">
        <f t="shared" si="6"/>
        <v>0.26341016370973669</v>
      </c>
      <c r="M66">
        <f t="shared" si="7"/>
        <v>3.5568750000000001E-3</v>
      </c>
    </row>
    <row r="67" spans="1:13" x14ac:dyDescent="0.25">
      <c r="A67" s="6">
        <v>118.73399999999999</v>
      </c>
      <c r="B67" s="6">
        <f t="shared" si="8"/>
        <v>4050</v>
      </c>
      <c r="C67" s="6">
        <v>0.28710000000000002</v>
      </c>
      <c r="D67" s="6">
        <v>1.1222000000000001</v>
      </c>
      <c r="F67">
        <f t="shared" si="1"/>
        <v>96.768209999999996</v>
      </c>
      <c r="G67" s="1">
        <f t="shared" si="2"/>
        <v>41.040850180999634</v>
      </c>
      <c r="H67" s="1">
        <f t="shared" si="3"/>
        <v>41.297923568321828</v>
      </c>
      <c r="I67" s="1">
        <f t="shared" si="4"/>
        <v>760.01574409258581</v>
      </c>
      <c r="J67">
        <f t="shared" si="5"/>
        <v>0.31479611029064997</v>
      </c>
      <c r="K67" s="4">
        <f t="shared" si="6"/>
        <v>0.26153651605916106</v>
      </c>
      <c r="M67">
        <f t="shared" si="7"/>
        <v>3.5887499999999999E-3</v>
      </c>
    </row>
    <row r="68" spans="1:13" x14ac:dyDescent="0.25">
      <c r="A68" s="6">
        <v>117.44199999999999</v>
      </c>
      <c r="B68" s="6">
        <f t="shared" si="8"/>
        <v>4100</v>
      </c>
      <c r="C68" s="6">
        <v>0.28894999999999998</v>
      </c>
      <c r="D68" s="6">
        <v>1.1239399999999999</v>
      </c>
      <c r="F68">
        <f t="shared" si="1"/>
        <v>95.715229999999991</v>
      </c>
      <c r="G68" s="1">
        <f t="shared" si="2"/>
        <v>41.095429331969832</v>
      </c>
      <c r="H68" s="1">
        <f t="shared" si="3"/>
        <v>41.352844594451902</v>
      </c>
      <c r="I68" s="1">
        <f t="shared" si="4"/>
        <v>751.74565851164323</v>
      </c>
      <c r="J68">
        <f t="shared" si="5"/>
        <v>0.31640379992050899</v>
      </c>
      <c r="K68" s="4">
        <f t="shared" si="6"/>
        <v>0.26020761436833612</v>
      </c>
      <c r="M68">
        <f t="shared" si="7"/>
        <v>3.6118750000000001E-3</v>
      </c>
    </row>
    <row r="69" spans="1:13" x14ac:dyDescent="0.25">
      <c r="A69" s="6">
        <v>116.5</v>
      </c>
      <c r="B69" s="6">
        <f t="shared" si="8"/>
        <v>4150</v>
      </c>
      <c r="C69" s="6">
        <v>0.29304999999999998</v>
      </c>
      <c r="D69" s="6">
        <v>1.12233</v>
      </c>
      <c r="F69">
        <f t="shared" si="1"/>
        <v>94.947499999999991</v>
      </c>
      <c r="G69" s="1">
        <f t="shared" si="2"/>
        <v>41.262947639279162</v>
      </c>
      <c r="H69" s="1">
        <f t="shared" si="3"/>
        <v>41.521412209914175</v>
      </c>
      <c r="I69" s="1">
        <f t="shared" si="4"/>
        <v>745.71592119179206</v>
      </c>
      <c r="J69">
        <f t="shared" si="5"/>
        <v>0.31959059530315154</v>
      </c>
      <c r="K69" s="4">
        <f t="shared" si="6"/>
        <v>0.25761295596416484</v>
      </c>
      <c r="M69">
        <f t="shared" si="7"/>
        <v>3.6631249999999997E-3</v>
      </c>
    </row>
    <row r="70" spans="1:13" x14ac:dyDescent="0.25">
      <c r="A70" s="6">
        <v>115.931</v>
      </c>
      <c r="B70" s="6">
        <f t="shared" si="8"/>
        <v>4200</v>
      </c>
      <c r="C70" s="6">
        <v>0.2949</v>
      </c>
      <c r="D70" s="6">
        <v>1.1217900000000001</v>
      </c>
      <c r="F70">
        <f t="shared" si="1"/>
        <v>94.483764999999991</v>
      </c>
      <c r="G70" s="1">
        <f t="shared" si="2"/>
        <v>41.556130281050606</v>
      </c>
      <c r="H70" s="1">
        <f t="shared" si="3"/>
        <v>41.816431301332535</v>
      </c>
      <c r="I70" s="1">
        <f t="shared" si="4"/>
        <v>742.07375501876095</v>
      </c>
      <c r="J70">
        <f t="shared" si="5"/>
        <v>0.31933916633357179</v>
      </c>
      <c r="K70" s="4">
        <f t="shared" si="6"/>
        <v>0.25781578532835492</v>
      </c>
      <c r="M70">
        <f t="shared" si="7"/>
        <v>3.6862500000000003E-3</v>
      </c>
    </row>
    <row r="71" spans="1:13" x14ac:dyDescent="0.25">
      <c r="A71" s="6">
        <v>115.03400000000001</v>
      </c>
      <c r="B71" s="6">
        <f t="shared" ref="B71:B96" si="9">B70+50</f>
        <v>4250</v>
      </c>
      <c r="C71" s="6">
        <v>0.29715000000000003</v>
      </c>
      <c r="D71" s="6">
        <v>1.12456</v>
      </c>
      <c r="F71">
        <f t="shared" ref="F71:F96" si="10">A71*$K$3</f>
        <v>93.752709999999993</v>
      </c>
      <c r="G71" s="1">
        <f t="shared" ref="G71:G96" si="11">(2*PI()*B71*F71/60)/1000</f>
        <v>41.725483540269032</v>
      </c>
      <c r="H71" s="1">
        <f t="shared" ref="H71:H96" si="12">G71*$M$3</f>
        <v>41.986845362552124</v>
      </c>
      <c r="I71" s="1">
        <f t="shared" ref="I71:I96" si="13">F71*4*PI()/$L$3</f>
        <v>736.33206247533576</v>
      </c>
      <c r="J71">
        <f t="shared" ref="J71:J96" si="14">(C71*60)*$P$3/G71</f>
        <v>0.32046962348788599</v>
      </c>
      <c r="K71" s="4">
        <f t="shared" ref="K71:K96" si="15">(H71/(M71*$Q$3))</f>
        <v>0.25690633969713567</v>
      </c>
      <c r="M71">
        <f t="shared" ref="M71:M96" si="16">C71/60*$P$3</f>
        <v>3.7143750000000002E-3</v>
      </c>
    </row>
    <row r="72" spans="1:13" x14ac:dyDescent="0.25">
      <c r="A72" s="6">
        <v>114.39100000000001</v>
      </c>
      <c r="B72" s="6">
        <f t="shared" si="9"/>
        <v>4300</v>
      </c>
      <c r="C72" s="6">
        <v>0.30220000000000002</v>
      </c>
      <c r="D72" s="6">
        <v>1.1227799999999999</v>
      </c>
      <c r="F72">
        <f t="shared" si="10"/>
        <v>93.228664999999992</v>
      </c>
      <c r="G72" s="1">
        <f t="shared" si="11"/>
        <v>41.980396766411019</v>
      </c>
      <c r="H72" s="1">
        <f t="shared" si="12"/>
        <v>42.243355324780929</v>
      </c>
      <c r="I72" s="1">
        <f t="shared" si="13"/>
        <v>732.21622266995962</v>
      </c>
      <c r="J72">
        <f t="shared" si="14"/>
        <v>0.32393690978358525</v>
      </c>
      <c r="K72" s="4">
        <f t="shared" si="15"/>
        <v>0.25415652081572065</v>
      </c>
      <c r="M72">
        <f t="shared" si="16"/>
        <v>3.7775E-3</v>
      </c>
    </row>
    <row r="73" spans="1:13" x14ac:dyDescent="0.25">
      <c r="A73" s="6">
        <v>114.01600000000001</v>
      </c>
      <c r="B73" s="6">
        <f t="shared" si="9"/>
        <v>4350</v>
      </c>
      <c r="C73" s="6">
        <v>0.30604999999999999</v>
      </c>
      <c r="D73" s="6">
        <v>1.1194299999999999</v>
      </c>
      <c r="F73">
        <f t="shared" si="10"/>
        <v>92.92304</v>
      </c>
      <c r="G73" s="1">
        <f t="shared" si="11"/>
        <v>42.329319272918426</v>
      </c>
      <c r="H73" s="1">
        <f t="shared" si="12"/>
        <v>42.594463426622376</v>
      </c>
      <c r="I73" s="1">
        <f t="shared" si="13"/>
        <v>729.81584953307618</v>
      </c>
      <c r="J73">
        <f t="shared" si="14"/>
        <v>0.32535959085954991</v>
      </c>
      <c r="K73" s="4">
        <f t="shared" si="15"/>
        <v>0.25304518528833597</v>
      </c>
      <c r="M73">
        <f t="shared" si="16"/>
        <v>3.825625E-3</v>
      </c>
    </row>
    <row r="74" spans="1:13" x14ac:dyDescent="0.25">
      <c r="A74" s="6">
        <v>113.871</v>
      </c>
      <c r="B74" s="6">
        <f t="shared" si="9"/>
        <v>4400</v>
      </c>
      <c r="C74" s="6">
        <v>0.30919999999999997</v>
      </c>
      <c r="D74" s="6">
        <v>1.1198600000000001</v>
      </c>
      <c r="F74">
        <f t="shared" si="10"/>
        <v>92.804864999999992</v>
      </c>
      <c r="G74" s="1">
        <f t="shared" si="11"/>
        <v>42.761412041537568</v>
      </c>
      <c r="H74" s="1">
        <f t="shared" si="12"/>
        <v>43.029262755928649</v>
      </c>
      <c r="I74" s="1">
        <f t="shared" si="13"/>
        <v>728.88770525348116</v>
      </c>
      <c r="J74">
        <f t="shared" si="14"/>
        <v>0.32538682273831887</v>
      </c>
      <c r="K74" s="4">
        <f t="shared" si="15"/>
        <v>0.25302400773802575</v>
      </c>
      <c r="M74">
        <f t="shared" si="16"/>
        <v>3.8649999999999995E-3</v>
      </c>
    </row>
    <row r="75" spans="1:13" x14ac:dyDescent="0.25">
      <c r="A75" s="6">
        <v>113.985</v>
      </c>
      <c r="B75" s="6">
        <f t="shared" si="9"/>
        <v>4450</v>
      </c>
      <c r="C75" s="6">
        <v>0.30990000000000001</v>
      </c>
      <c r="D75" s="6">
        <v>1.11873</v>
      </c>
      <c r="F75">
        <f t="shared" si="10"/>
        <v>92.897774999999996</v>
      </c>
      <c r="G75" s="1">
        <f t="shared" si="11"/>
        <v>43.29063350876757</v>
      </c>
      <c r="H75" s="1">
        <f t="shared" si="12"/>
        <v>43.561799182634992</v>
      </c>
      <c r="I75" s="1">
        <f t="shared" si="13"/>
        <v>729.61741868709373</v>
      </c>
      <c r="J75">
        <f t="shared" si="14"/>
        <v>0.32213665797188312</v>
      </c>
      <c r="K75" s="4">
        <f t="shared" si="15"/>
        <v>0.25557686750937247</v>
      </c>
      <c r="M75">
        <f t="shared" si="16"/>
        <v>3.8737500000000005E-3</v>
      </c>
    </row>
    <row r="76" spans="1:13" x14ac:dyDescent="0.25">
      <c r="A76" s="6">
        <v>113.306</v>
      </c>
      <c r="B76" s="6">
        <f t="shared" si="9"/>
        <v>4500</v>
      </c>
      <c r="C76" s="6">
        <v>0.31445000000000001</v>
      </c>
      <c r="D76" s="6">
        <v>1.1156299999999999</v>
      </c>
      <c r="F76">
        <f t="shared" si="10"/>
        <v>92.34438999999999</v>
      </c>
      <c r="G76" s="1">
        <f t="shared" si="11"/>
        <v>43.516268583634613</v>
      </c>
      <c r="H76" s="1">
        <f t="shared" si="12"/>
        <v>43.788847599885024</v>
      </c>
      <c r="I76" s="1">
        <f t="shared" si="13"/>
        <v>725.27114306057683</v>
      </c>
      <c r="J76">
        <f t="shared" si="14"/>
        <v>0.32517149242252719</v>
      </c>
      <c r="K76" s="4">
        <f t="shared" si="15"/>
        <v>0.25319156160039913</v>
      </c>
      <c r="M76">
        <f t="shared" si="16"/>
        <v>3.9306250000000001E-3</v>
      </c>
    </row>
    <row r="77" spans="1:13" x14ac:dyDescent="0.25">
      <c r="A77" s="6">
        <v>113.074</v>
      </c>
      <c r="B77" s="6">
        <f t="shared" si="9"/>
        <v>4550</v>
      </c>
      <c r="C77" s="6">
        <v>0.31709999999999999</v>
      </c>
      <c r="D77" s="6">
        <v>1.1095299999999999</v>
      </c>
      <c r="F77">
        <f t="shared" si="10"/>
        <v>92.155309999999986</v>
      </c>
      <c r="G77" s="1">
        <f t="shared" si="11"/>
        <v>43.909690807602317</v>
      </c>
      <c r="H77" s="1">
        <f t="shared" si="12"/>
        <v>44.184734158371072</v>
      </c>
      <c r="I77" s="1">
        <f t="shared" si="13"/>
        <v>723.78611221322478</v>
      </c>
      <c r="J77">
        <f t="shared" si="14"/>
        <v>0.32497382098462524</v>
      </c>
      <c r="K77" s="4">
        <f t="shared" si="15"/>
        <v>0.25334557012913089</v>
      </c>
      <c r="M77">
        <f t="shared" si="16"/>
        <v>3.9637500000000003E-3</v>
      </c>
    </row>
    <row r="78" spans="1:13" x14ac:dyDescent="0.25">
      <c r="A78" s="6">
        <v>112.19499999999999</v>
      </c>
      <c r="B78" s="6">
        <f t="shared" si="9"/>
        <v>4600</v>
      </c>
      <c r="C78" s="6">
        <v>0.31940000000000002</v>
      </c>
      <c r="D78" s="6">
        <v>1.1056900000000001</v>
      </c>
      <c r="F78">
        <f t="shared" si="10"/>
        <v>91.438924999999983</v>
      </c>
      <c r="G78" s="1">
        <f t="shared" si="11"/>
        <v>44.047124438262692</v>
      </c>
      <c r="H78" s="1">
        <f t="shared" si="12"/>
        <v>44.32302865153332</v>
      </c>
      <c r="I78" s="1">
        <f t="shared" si="13"/>
        <v>718.15963758036992</v>
      </c>
      <c r="J78">
        <f t="shared" si="14"/>
        <v>0.32630961006649772</v>
      </c>
      <c r="K78" s="4">
        <f t="shared" si="15"/>
        <v>0.25230846844386245</v>
      </c>
      <c r="M78">
        <f t="shared" si="16"/>
        <v>3.9925000000000004E-3</v>
      </c>
    </row>
    <row r="79" spans="1:13" x14ac:dyDescent="0.25">
      <c r="A79" s="6">
        <v>111.06100000000001</v>
      </c>
      <c r="B79" s="6">
        <f t="shared" si="9"/>
        <v>4650</v>
      </c>
      <c r="C79" s="6">
        <v>0.32055</v>
      </c>
      <c r="D79" s="6">
        <v>1.09782</v>
      </c>
      <c r="F79">
        <f t="shared" si="10"/>
        <v>90.514714999999995</v>
      </c>
      <c r="G79" s="1">
        <f t="shared" si="11"/>
        <v>44.07585637129494</v>
      </c>
      <c r="H79" s="1">
        <f t="shared" si="12"/>
        <v>44.351940556844802</v>
      </c>
      <c r="I79" s="1">
        <f t="shared" si="13"/>
        <v>710.90090921443459</v>
      </c>
      <c r="J79">
        <f t="shared" si="14"/>
        <v>0.32727100929102615</v>
      </c>
      <c r="K79" s="4">
        <f t="shared" si="15"/>
        <v>0.25156728099059739</v>
      </c>
      <c r="M79">
        <f t="shared" si="16"/>
        <v>4.006875E-3</v>
      </c>
    </row>
    <row r="80" spans="1:13" x14ac:dyDescent="0.25">
      <c r="A80" s="6">
        <v>109.973</v>
      </c>
      <c r="B80" s="6">
        <f t="shared" si="9"/>
        <v>4700</v>
      </c>
      <c r="C80" s="6">
        <v>0.32069999999999999</v>
      </c>
      <c r="D80" s="6">
        <v>1.09558</v>
      </c>
      <c r="F80">
        <f t="shared" si="10"/>
        <v>89.627994999999999</v>
      </c>
      <c r="G80" s="1">
        <f t="shared" si="11"/>
        <v>44.113361934850616</v>
      </c>
      <c r="H80" s="1">
        <f t="shared" si="12"/>
        <v>44.389681049312145</v>
      </c>
      <c r="I80" s="1">
        <f t="shared" si="13"/>
        <v>703.93662661995677</v>
      </c>
      <c r="J80">
        <f t="shared" si="14"/>
        <v>0.32714577549798501</v>
      </c>
      <c r="K80" s="4">
        <f t="shared" si="15"/>
        <v>0.25166358278375223</v>
      </c>
      <c r="M80">
        <f t="shared" si="16"/>
        <v>4.0087500000000002E-3</v>
      </c>
    </row>
    <row r="81" spans="1:13" x14ac:dyDescent="0.25">
      <c r="A81" s="6">
        <v>108.654</v>
      </c>
      <c r="B81" s="6">
        <f t="shared" si="9"/>
        <v>4750</v>
      </c>
      <c r="C81" s="6">
        <v>0.32485000000000003</v>
      </c>
      <c r="D81" s="6">
        <v>1.0882700000000001</v>
      </c>
      <c r="F81">
        <f t="shared" si="10"/>
        <v>88.553009999999986</v>
      </c>
      <c r="G81" s="1">
        <f t="shared" si="11"/>
        <v>44.047935230966708</v>
      </c>
      <c r="H81" s="1">
        <f t="shared" si="12"/>
        <v>44.323844522914456</v>
      </c>
      <c r="I81" s="1">
        <f t="shared" si="13"/>
        <v>695.49371417315854</v>
      </c>
      <c r="J81">
        <f t="shared" si="14"/>
        <v>0.33187140153899969</v>
      </c>
      <c r="K81" s="4">
        <f t="shared" si="15"/>
        <v>0.24808006225482787</v>
      </c>
      <c r="M81">
        <f t="shared" si="16"/>
        <v>4.060625E-3</v>
      </c>
    </row>
    <row r="82" spans="1:13" x14ac:dyDescent="0.25">
      <c r="A82" s="6">
        <v>107.07599999999999</v>
      </c>
      <c r="B82" s="6">
        <f t="shared" si="9"/>
        <v>4800</v>
      </c>
      <c r="C82" s="6">
        <v>0.32455000000000001</v>
      </c>
      <c r="D82" s="6">
        <v>1.08396</v>
      </c>
      <c r="F82">
        <f t="shared" si="10"/>
        <v>87.266939999999991</v>
      </c>
      <c r="G82" s="1">
        <f t="shared" si="11"/>
        <v>43.865148416841798</v>
      </c>
      <c r="H82" s="1">
        <f t="shared" si="12"/>
        <v>44.139912761127455</v>
      </c>
      <c r="I82" s="1">
        <f t="shared" si="13"/>
        <v>685.39294401315294</v>
      </c>
      <c r="J82">
        <f t="shared" si="14"/>
        <v>0.33294655386125582</v>
      </c>
      <c r="K82" s="4">
        <f t="shared" si="15"/>
        <v>0.24727896114131426</v>
      </c>
      <c r="M82">
        <f t="shared" si="16"/>
        <v>4.0568750000000006E-3</v>
      </c>
    </row>
    <row r="83" spans="1:13" x14ac:dyDescent="0.25">
      <c r="A83" s="6">
        <v>105.24</v>
      </c>
      <c r="B83" s="6">
        <f t="shared" si="9"/>
        <v>4850</v>
      </c>
      <c r="C83" s="6">
        <v>0.32569999999999999</v>
      </c>
      <c r="D83" s="6">
        <v>1.0822099999999999</v>
      </c>
      <c r="F83">
        <f t="shared" si="10"/>
        <v>85.770599999999988</v>
      </c>
      <c r="G83" s="1">
        <f t="shared" si="11"/>
        <v>43.562099708061503</v>
      </c>
      <c r="H83" s="1">
        <f t="shared" si="12"/>
        <v>43.834965803218644</v>
      </c>
      <c r="I83" s="1">
        <f t="shared" si="13"/>
        <v>673.64071713497162</v>
      </c>
      <c r="J83">
        <f t="shared" si="14"/>
        <v>0.33645072432740653</v>
      </c>
      <c r="K83" s="4">
        <f t="shared" si="15"/>
        <v>0.24470352417572586</v>
      </c>
      <c r="M83">
        <f t="shared" si="16"/>
        <v>4.0712499999999993E-3</v>
      </c>
    </row>
    <row r="84" spans="1:13" x14ac:dyDescent="0.25">
      <c r="A84" s="6">
        <v>103.63200000000001</v>
      </c>
      <c r="B84" s="6">
        <f t="shared" si="9"/>
        <v>4900</v>
      </c>
      <c r="C84" s="6">
        <v>0.32769999999999999</v>
      </c>
      <c r="D84" s="6">
        <v>1.0846</v>
      </c>
      <c r="F84">
        <f t="shared" si="10"/>
        <v>84.460080000000005</v>
      </c>
      <c r="G84" s="1">
        <f t="shared" si="11"/>
        <v>43.338730585435684</v>
      </c>
      <c r="H84" s="1">
        <f t="shared" si="12"/>
        <v>43.610197531775896</v>
      </c>
      <c r="I84" s="1">
        <f t="shared" si="13"/>
        <v>663.34791712401545</v>
      </c>
      <c r="J84">
        <f t="shared" si="14"/>
        <v>0.34026146591740908</v>
      </c>
      <c r="K84" s="4">
        <f t="shared" si="15"/>
        <v>0.24196297906497569</v>
      </c>
      <c r="M84">
        <f t="shared" si="16"/>
        <v>4.0962500000000001E-3</v>
      </c>
    </row>
    <row r="85" spans="1:13" x14ac:dyDescent="0.25">
      <c r="A85" s="6">
        <v>102.33499999999999</v>
      </c>
      <c r="B85" s="6">
        <f t="shared" si="9"/>
        <v>4950</v>
      </c>
      <c r="C85" s="6">
        <v>0.32845000000000002</v>
      </c>
      <c r="D85" s="6">
        <v>1.08823</v>
      </c>
      <c r="F85">
        <f t="shared" si="10"/>
        <v>83.403024999999985</v>
      </c>
      <c r="G85" s="1">
        <f t="shared" si="11"/>
        <v>43.233024553482352</v>
      </c>
      <c r="H85" s="1">
        <f t="shared" si="12"/>
        <v>43.503829373975393</v>
      </c>
      <c r="I85" s="1">
        <f t="shared" si="13"/>
        <v>655.04582656791456</v>
      </c>
      <c r="J85">
        <f t="shared" si="14"/>
        <v>0.34187406855413899</v>
      </c>
      <c r="K85" s="4">
        <f t="shared" si="15"/>
        <v>0.24082165196847669</v>
      </c>
      <c r="M85">
        <f t="shared" si="16"/>
        <v>4.1056249999999999E-3</v>
      </c>
    </row>
    <row r="86" spans="1:13" x14ac:dyDescent="0.25">
      <c r="A86" s="6">
        <v>101.10599999999999</v>
      </c>
      <c r="B86" s="6">
        <f t="shared" si="9"/>
        <v>5000</v>
      </c>
      <c r="C86" s="6">
        <v>0.32869999999999999</v>
      </c>
      <c r="D86" s="6">
        <v>1.08687</v>
      </c>
      <c r="F86">
        <f t="shared" si="10"/>
        <v>82.401389999999992</v>
      </c>
      <c r="G86" s="1">
        <f t="shared" si="11"/>
        <v>43.145266911597908</v>
      </c>
      <c r="H86" s="1">
        <f t="shared" si="12"/>
        <v>43.415522032117309</v>
      </c>
      <c r="I86" s="1">
        <f t="shared" si="13"/>
        <v>647.17900367396851</v>
      </c>
      <c r="J86">
        <f t="shared" si="14"/>
        <v>0.34283018877382093</v>
      </c>
      <c r="K86" s="4">
        <f t="shared" si="15"/>
        <v>0.2401500236862423</v>
      </c>
      <c r="M86">
        <f t="shared" si="16"/>
        <v>4.1087499999999996E-3</v>
      </c>
    </row>
    <row r="87" spans="1:13" x14ac:dyDescent="0.25">
      <c r="A87" s="6">
        <v>99.314899999999994</v>
      </c>
      <c r="B87" s="6">
        <f t="shared" si="9"/>
        <v>5050</v>
      </c>
      <c r="C87" s="6">
        <v>0.32984999999999998</v>
      </c>
      <c r="D87" s="6">
        <v>1.0891</v>
      </c>
      <c r="F87">
        <f t="shared" si="10"/>
        <v>80.941643499999984</v>
      </c>
      <c r="G87" s="1">
        <f t="shared" si="11"/>
        <v>42.804754885829141</v>
      </c>
      <c r="H87" s="1">
        <f t="shared" si="12"/>
        <v>43.072877092934171</v>
      </c>
      <c r="I87" s="1">
        <f t="shared" si="13"/>
        <v>635.71418147270992</v>
      </c>
      <c r="J87">
        <f t="shared" si="14"/>
        <v>0.34676638237015056</v>
      </c>
      <c r="K87" s="4">
        <f t="shared" si="15"/>
        <v>0.23742404725527677</v>
      </c>
      <c r="M87">
        <f t="shared" si="16"/>
        <v>4.1231250000000001E-3</v>
      </c>
    </row>
    <row r="88" spans="1:13" x14ac:dyDescent="0.25">
      <c r="A88" s="6">
        <v>97.581500000000005</v>
      </c>
      <c r="B88" s="6">
        <f t="shared" si="9"/>
        <v>5100</v>
      </c>
      <c r="C88" s="6">
        <v>0.32969999999999999</v>
      </c>
      <c r="D88" s="6">
        <v>1.09185</v>
      </c>
      <c r="F88">
        <f t="shared" si="10"/>
        <v>79.528922499999993</v>
      </c>
      <c r="G88" s="1">
        <f t="shared" si="11"/>
        <v>42.474071374565035</v>
      </c>
      <c r="H88" s="1">
        <f t="shared" si="12"/>
        <v>42.740122232514345</v>
      </c>
      <c r="I88" s="1">
        <f t="shared" si="13"/>
        <v>624.61869668477993</v>
      </c>
      <c r="J88">
        <f t="shared" si="14"/>
        <v>0.34930722485164484</v>
      </c>
      <c r="K88" s="4">
        <f t="shared" si="15"/>
        <v>0.23569703715506848</v>
      </c>
      <c r="M88">
        <f t="shared" si="16"/>
        <v>4.1212499999999999E-3</v>
      </c>
    </row>
    <row r="89" spans="1:13" x14ac:dyDescent="0.25">
      <c r="A89" s="6">
        <v>95.848600000000005</v>
      </c>
      <c r="B89" s="6">
        <f t="shared" si="9"/>
        <v>5150</v>
      </c>
      <c r="C89" s="6">
        <v>0.33095000000000002</v>
      </c>
      <c r="D89" s="6">
        <v>1.0940700000000001</v>
      </c>
      <c r="F89">
        <f t="shared" si="10"/>
        <v>78.116608999999997</v>
      </c>
      <c r="G89" s="1">
        <f t="shared" si="11"/>
        <v>42.128813651079788</v>
      </c>
      <c r="H89" s="1">
        <f t="shared" si="12"/>
        <v>42.392701869315644</v>
      </c>
      <c r="I89" s="1">
        <f t="shared" si="13"/>
        <v>613.52641239436571</v>
      </c>
      <c r="J89">
        <f t="shared" si="14"/>
        <v>0.35350508854450718</v>
      </c>
      <c r="K89" s="4">
        <f t="shared" si="15"/>
        <v>0.23289814099529257</v>
      </c>
      <c r="M89">
        <f t="shared" si="16"/>
        <v>4.1368749999999999E-3</v>
      </c>
    </row>
    <row r="90" spans="1:13" x14ac:dyDescent="0.25">
      <c r="A90" s="6">
        <v>94.803299999999993</v>
      </c>
      <c r="B90" s="6">
        <f t="shared" si="9"/>
        <v>5200</v>
      </c>
      <c r="C90" s="6">
        <v>0.33379999999999999</v>
      </c>
      <c r="D90" s="6">
        <v>1.0934600000000001</v>
      </c>
      <c r="F90">
        <f t="shared" si="10"/>
        <v>77.264689499999989</v>
      </c>
      <c r="G90" s="1">
        <f t="shared" si="11"/>
        <v>42.07392469195004</v>
      </c>
      <c r="H90" s="1">
        <f t="shared" si="12"/>
        <v>42.337469094436763</v>
      </c>
      <c r="I90" s="1">
        <f t="shared" si="13"/>
        <v>606.83545228774096</v>
      </c>
      <c r="J90">
        <f t="shared" si="14"/>
        <v>0.35701447178931589</v>
      </c>
      <c r="K90" s="4">
        <f t="shared" si="15"/>
        <v>0.23060879728981296</v>
      </c>
      <c r="M90">
        <f t="shared" si="16"/>
        <v>4.1725E-3</v>
      </c>
    </row>
    <row r="91" spans="1:13" x14ac:dyDescent="0.25">
      <c r="A91" s="6">
        <v>93.0976</v>
      </c>
      <c r="B91" s="6">
        <f t="shared" si="9"/>
        <v>5250</v>
      </c>
      <c r="C91" s="6">
        <v>0.33129999999999998</v>
      </c>
      <c r="D91" s="6">
        <v>1.0880399999999999</v>
      </c>
      <c r="F91">
        <f t="shared" si="10"/>
        <v>75.874544</v>
      </c>
      <c r="G91" s="1">
        <f t="shared" si="11"/>
        <v>41.714209254353214</v>
      </c>
      <c r="H91" s="1">
        <f t="shared" si="12"/>
        <v>41.975500456294448</v>
      </c>
      <c r="I91" s="1">
        <f t="shared" si="13"/>
        <v>595.91727506218876</v>
      </c>
      <c r="J91">
        <f t="shared" si="14"/>
        <v>0.35739620303228398</v>
      </c>
      <c r="K91" s="4">
        <f t="shared" si="15"/>
        <v>0.23036248638308843</v>
      </c>
      <c r="M91">
        <f t="shared" si="16"/>
        <v>4.1412499999999991E-3</v>
      </c>
    </row>
    <row r="92" spans="1:13" x14ac:dyDescent="0.25">
      <c r="A92" s="6">
        <v>91.788600000000002</v>
      </c>
      <c r="B92" s="6">
        <f t="shared" si="9"/>
        <v>5300</v>
      </c>
      <c r="C92" s="6">
        <v>0.33239999999999997</v>
      </c>
      <c r="D92" s="6">
        <v>1.0833900000000001</v>
      </c>
      <c r="F92">
        <f t="shared" si="10"/>
        <v>74.807709000000003</v>
      </c>
      <c r="G92" s="1">
        <f t="shared" si="11"/>
        <v>41.519378327976682</v>
      </c>
      <c r="H92" s="1">
        <f t="shared" si="12"/>
        <v>41.779449139843685</v>
      </c>
      <c r="I92" s="1">
        <f t="shared" si="13"/>
        <v>587.53837256570762</v>
      </c>
      <c r="J92">
        <f t="shared" si="14"/>
        <v>0.36026550980222566</v>
      </c>
      <c r="K92" s="4">
        <f t="shared" si="15"/>
        <v>0.22852778218927736</v>
      </c>
      <c r="M92">
        <f t="shared" si="16"/>
        <v>4.1549999999999998E-3</v>
      </c>
    </row>
    <row r="93" spans="1:13" x14ac:dyDescent="0.25">
      <c r="A93" s="6">
        <v>90.593800000000002</v>
      </c>
      <c r="B93" s="6">
        <f t="shared" si="9"/>
        <v>5350</v>
      </c>
      <c r="C93" s="6">
        <v>0.33079999999999998</v>
      </c>
      <c r="D93" s="6">
        <v>1.0800700000000001</v>
      </c>
      <c r="F93">
        <f t="shared" si="10"/>
        <v>73.833946999999995</v>
      </c>
      <c r="G93" s="1">
        <f t="shared" si="11"/>
        <v>41.365519744064962</v>
      </c>
      <c r="H93" s="1">
        <f t="shared" si="12"/>
        <v>41.624626810123573</v>
      </c>
      <c r="I93" s="1">
        <f t="shared" si="13"/>
        <v>579.89046370184531</v>
      </c>
      <c r="J93">
        <f t="shared" si="14"/>
        <v>0.35986493321254137</v>
      </c>
      <c r="K93" s="4">
        <f t="shared" si="15"/>
        <v>0.2287821634061975</v>
      </c>
      <c r="M93">
        <f t="shared" si="16"/>
        <v>4.1349999999999998E-3</v>
      </c>
    </row>
    <row r="94" spans="1:13" x14ac:dyDescent="0.25">
      <c r="A94" s="6">
        <v>89.6374</v>
      </c>
      <c r="B94" s="6">
        <f t="shared" si="9"/>
        <v>5400</v>
      </c>
      <c r="C94" s="6">
        <v>0.33879999999999999</v>
      </c>
      <c r="D94" s="6">
        <v>1.0789500000000001</v>
      </c>
      <c r="F94">
        <f t="shared" si="10"/>
        <v>73.054480999999996</v>
      </c>
      <c r="G94" s="1">
        <f t="shared" si="11"/>
        <v>41.31133574785472</v>
      </c>
      <c r="H94" s="1">
        <f t="shared" si="12"/>
        <v>41.570103413940309</v>
      </c>
      <c r="I94" s="1">
        <f t="shared" si="13"/>
        <v>573.76855205353775</v>
      </c>
      <c r="J94">
        <f t="shared" si="14"/>
        <v>0.36905124765402236</v>
      </c>
      <c r="K94" s="4">
        <f t="shared" si="15"/>
        <v>0.22308738549930404</v>
      </c>
      <c r="M94">
        <f t="shared" si="16"/>
        <v>4.2349999999999992E-3</v>
      </c>
    </row>
    <row r="95" spans="1:13" x14ac:dyDescent="0.25">
      <c r="A95" s="6">
        <v>88.925600000000003</v>
      </c>
      <c r="B95" s="6">
        <f t="shared" si="9"/>
        <v>5450</v>
      </c>
      <c r="C95" s="6">
        <v>0.34379999999999999</v>
      </c>
      <c r="D95" s="6">
        <v>1.0792299999999999</v>
      </c>
      <c r="F95">
        <f t="shared" si="10"/>
        <v>72.474363999999994</v>
      </c>
      <c r="G95" s="1">
        <f t="shared" si="11"/>
        <v>41.362762195405317</v>
      </c>
      <c r="H95" s="1">
        <f t="shared" si="12"/>
        <v>41.621851988615745</v>
      </c>
      <c r="I95" s="1">
        <f t="shared" si="13"/>
        <v>569.21232378998138</v>
      </c>
      <c r="J95">
        <f t="shared" si="14"/>
        <v>0.37403208051996484</v>
      </c>
      <c r="K95" s="4">
        <f t="shared" si="15"/>
        <v>0.220116621654322</v>
      </c>
      <c r="M95">
        <f t="shared" si="16"/>
        <v>4.2975000000000001E-3</v>
      </c>
    </row>
    <row r="96" spans="1:13" x14ac:dyDescent="0.25">
      <c r="A96" s="6">
        <v>88.647400000000005</v>
      </c>
      <c r="B96" s="6">
        <f t="shared" si="9"/>
        <v>5500</v>
      </c>
      <c r="C96" s="6">
        <v>0.3488</v>
      </c>
      <c r="D96" s="6">
        <v>1.0836600000000001</v>
      </c>
      <c r="F96">
        <f t="shared" si="10"/>
        <v>72.247630999999998</v>
      </c>
      <c r="G96" s="1">
        <f t="shared" si="11"/>
        <v>41.611648244625457</v>
      </c>
      <c r="H96" s="1">
        <f t="shared" si="12"/>
        <v>41.872297020640772</v>
      </c>
      <c r="I96" s="1">
        <f t="shared" si="13"/>
        <v>567.43156697216546</v>
      </c>
      <c r="J96">
        <f t="shared" si="14"/>
        <v>0.37720207350900337</v>
      </c>
      <c r="K96" s="4">
        <f t="shared" si="15"/>
        <v>0.21826676929024588</v>
      </c>
      <c r="M96">
        <f t="shared" si="16"/>
        <v>4.3600000000000002E-3</v>
      </c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Darryl Diaz</cp:lastModifiedBy>
  <cp:revision/>
  <dcterms:created xsi:type="dcterms:W3CDTF">2019-10-18T15:00:30Z</dcterms:created>
  <dcterms:modified xsi:type="dcterms:W3CDTF">2026-03-22T17:46:11Z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