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BBE8F531-6BD8-4D11-8017-0041282AA12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ehicle data " sheetId="1" r:id="rId1"/>
    <sheet name="Graphs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1" l="1"/>
  <c r="V16" i="1" s="1"/>
  <c r="I14" i="1"/>
  <c r="V15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14" i="1"/>
  <c r="Y15" i="1" l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14" i="1"/>
  <c r="H15" i="1" l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14" i="1"/>
  <c r="AC15" i="1" l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14" i="1"/>
  <c r="U16" i="1" l="1"/>
  <c r="U17" i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15" i="1"/>
  <c r="AB44" i="1"/>
  <c r="AB43" i="1"/>
  <c r="AB41" i="1"/>
  <c r="AB42" i="1"/>
  <c r="AB37" i="1"/>
  <c r="AB38" i="1" s="1"/>
  <c r="AB39" i="1" s="1"/>
  <c r="AB40" i="1" s="1"/>
  <c r="AB16" i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15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14" i="1"/>
  <c r="N16" i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15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P29" i="1" l="1"/>
  <c r="I29" i="1"/>
  <c r="L29" i="1"/>
  <c r="J29" i="1"/>
  <c r="K29" i="1"/>
  <c r="O29" i="1"/>
  <c r="R29" i="1"/>
  <c r="Q29" i="1"/>
</calcChain>
</file>

<file path=xl/sharedStrings.xml><?xml version="1.0" encoding="utf-8"?>
<sst xmlns="http://schemas.openxmlformats.org/spreadsheetml/2006/main" count="70" uniqueCount="51">
  <si>
    <t xml:space="preserve">Values </t>
  </si>
  <si>
    <t xml:space="preserve">Units </t>
  </si>
  <si>
    <t>Mass</t>
  </si>
  <si>
    <t>wheelbase</t>
  </si>
  <si>
    <t xml:space="preserve">Center of gravity height </t>
  </si>
  <si>
    <t xml:space="preserve">Static weight distribution (front) </t>
  </si>
  <si>
    <t xml:space="preserve">Static weight distribution (left)  </t>
  </si>
  <si>
    <t>CL</t>
  </si>
  <si>
    <t>A</t>
  </si>
  <si>
    <t xml:space="preserve">Air density </t>
  </si>
  <si>
    <t xml:space="preserve">Centre of pressure </t>
  </si>
  <si>
    <t xml:space="preserve">Average track </t>
  </si>
  <si>
    <t>Maximum G</t>
  </si>
  <si>
    <t>Kg</t>
  </si>
  <si>
    <t>M</t>
  </si>
  <si>
    <t>% Front</t>
  </si>
  <si>
    <t xml:space="preserve">% Left </t>
  </si>
  <si>
    <t>N/A</t>
  </si>
  <si>
    <t>m2</t>
  </si>
  <si>
    <t>Kg/m3</t>
  </si>
  <si>
    <t>G</t>
  </si>
  <si>
    <t xml:space="preserve">Title </t>
  </si>
  <si>
    <t>Part 1</t>
  </si>
  <si>
    <t xml:space="preserve">SL Front left </t>
  </si>
  <si>
    <t xml:space="preserve">SL Front Right </t>
  </si>
  <si>
    <t xml:space="preserve">SL Rear left </t>
  </si>
  <si>
    <t xml:space="preserve">SL Rear Right </t>
  </si>
  <si>
    <t xml:space="preserve">Part 2 </t>
  </si>
  <si>
    <t xml:space="preserve">Aero load </t>
  </si>
  <si>
    <t>Unit</t>
  </si>
  <si>
    <t>N</t>
  </si>
  <si>
    <t>Vertical Load FL</t>
  </si>
  <si>
    <t>Vertical Load RR</t>
  </si>
  <si>
    <t>Vertical Load RL</t>
  </si>
  <si>
    <t>G Force</t>
  </si>
  <si>
    <t>Vertical load FR</t>
  </si>
  <si>
    <t xml:space="preserve">Velocity </t>
  </si>
  <si>
    <t>Part 3-A Lateral</t>
  </si>
  <si>
    <t>Part 3-B Long</t>
  </si>
  <si>
    <t>Part 3-C Lateral</t>
  </si>
  <si>
    <t>Part 3-C Long</t>
  </si>
  <si>
    <t>Part 4</t>
  </si>
  <si>
    <t xml:space="preserve">Angle A </t>
  </si>
  <si>
    <t xml:space="preserve">Lateral X axis </t>
  </si>
  <si>
    <t>Angle B</t>
  </si>
  <si>
    <t xml:space="preserve">Longitudinal Y axis </t>
  </si>
  <si>
    <t>Part 5</t>
  </si>
  <si>
    <t xml:space="preserve">Wheel base </t>
  </si>
  <si>
    <t>CoG Height</t>
  </si>
  <si>
    <t>Average track</t>
  </si>
  <si>
    <t xml:space="preserve">Given values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</si>
</sst>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0" xfId="0" applyBorder="1"/>
    <xf numFmtId="2" fontId="0" fillId="0" borderId="1" xfId="0" applyNumberFormat="1" applyBorder="1"/>
    <xf numFmtId="0" fontId="0" fillId="6" borderId="0" xfId="0" applyFill="1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3" borderId="2" xfId="0" applyFill="1" applyBorder="1"/>
    <xf numFmtId="0" fontId="0" fillId="0" borderId="0" xfId="0" applyFill="1" applyBorder="1"/>
    <xf numFmtId="0" fontId="0" fillId="8" borderId="0" xfId="0" applyFill="1"/>
    <xf numFmtId="165" fontId="0" fillId="0" borderId="1" xfId="0" applyNumberFormat="1" applyBorder="1"/>
    <xf numFmtId="0" fontId="0" fillId="8" borderId="1" xfId="0" applyFill="1" applyBorder="1"/>
    <xf numFmtId="0" fontId="0" fillId="9" borderId="0" xfId="0" applyFill="1"/>
    <xf numFmtId="0" fontId="0" fillId="9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</a:t>
            </a:r>
            <a:r>
              <a:rPr lang="en-GB" baseline="0"/>
              <a:t> load (Lateral) Vs G Force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'Vehicle data '!$I$13</c:f>
              <c:strCache>
                <c:ptCount val="1"/>
                <c:pt idx="0">
                  <c:v>Vertical Load FL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'Vehicle data '!$H$14:$H$29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</c:numCache>
            </c:numRef>
          </c:cat>
          <c:val>
            <c:numRef>
              <c:f>'Vehicle data '!$I$14:$I$29</c:f>
              <c:numCache>
                <c:formatCode>General</c:formatCode>
                <c:ptCount val="16"/>
                <c:pt idx="0">
                  <c:v>1535.3049960000001</c:v>
                </c:pt>
                <c:pt idx="1">
                  <c:v>1538.6501426666669</c:v>
                </c:pt>
                <c:pt idx="2">
                  <c:v>1541.9952893333334</c:v>
                </c:pt>
                <c:pt idx="3">
                  <c:v>1545.3404360000002</c:v>
                </c:pt>
                <c:pt idx="4">
                  <c:v>1548.6855826666667</c:v>
                </c:pt>
                <c:pt idx="5">
                  <c:v>1552.0307293333335</c:v>
                </c:pt>
                <c:pt idx="6">
                  <c:v>1555.3758760000001</c:v>
                </c:pt>
                <c:pt idx="7">
                  <c:v>1558.7210226666668</c:v>
                </c:pt>
                <c:pt idx="8">
                  <c:v>1562.0661693333334</c:v>
                </c:pt>
                <c:pt idx="9">
                  <c:v>1565.4113160000002</c:v>
                </c:pt>
                <c:pt idx="10">
                  <c:v>1568.7564626666667</c:v>
                </c:pt>
                <c:pt idx="11">
                  <c:v>1572.1016093333335</c:v>
                </c:pt>
                <c:pt idx="12">
                  <c:v>1575.4467560000001</c:v>
                </c:pt>
                <c:pt idx="13">
                  <c:v>1578.7919026666668</c:v>
                </c:pt>
                <c:pt idx="14">
                  <c:v>1582.1370493333334</c:v>
                </c:pt>
                <c:pt idx="15">
                  <c:v>1585.4821960000002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CD-4AF7-AAE9-BB9987CF4D7D}"/>
            </c:ext>
          </c:extLst>
        </c:ser>
        <c:ser>
          <c:idx val="2"/>
          <c:order val="2"/>
          <c:tx>
            <c:strRef>
              <c:f>'Vehicle data '!$J$13</c:f>
              <c:strCache>
                <c:ptCount val="1"/>
                <c:pt idx="0">
                  <c:v>Vertical Load RR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'Vehicle data '!$H$14:$H$29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</c:numCache>
            </c:numRef>
          </c:cat>
          <c:val>
            <c:numRef>
              <c:f>'Vehicle data '!$J$14:$J$29</c:f>
              <c:numCache>
                <c:formatCode>General</c:formatCode>
                <c:ptCount val="16"/>
                <c:pt idx="0">
                  <c:v>1658.52</c:v>
                </c:pt>
                <c:pt idx="1">
                  <c:v>1654.8957422222222</c:v>
                </c:pt>
                <c:pt idx="2">
                  <c:v>1651.2714844444445</c:v>
                </c:pt>
                <c:pt idx="3">
                  <c:v>1647.6472266666667</c:v>
                </c:pt>
                <c:pt idx="4">
                  <c:v>1644.022968888889</c:v>
                </c:pt>
                <c:pt idx="5">
                  <c:v>1640.3987111111112</c:v>
                </c:pt>
                <c:pt idx="6">
                  <c:v>1636.7744533333332</c:v>
                </c:pt>
                <c:pt idx="7">
                  <c:v>1633.1501955555555</c:v>
                </c:pt>
                <c:pt idx="8">
                  <c:v>1629.5259377777777</c:v>
                </c:pt>
                <c:pt idx="9">
                  <c:v>1625.9016799999999</c:v>
                </c:pt>
                <c:pt idx="10">
                  <c:v>1622.2774222222222</c:v>
                </c:pt>
                <c:pt idx="11">
                  <c:v>1618.6531644444444</c:v>
                </c:pt>
                <c:pt idx="12">
                  <c:v>1615.0289066666667</c:v>
                </c:pt>
                <c:pt idx="13">
                  <c:v>1611.4046488888889</c:v>
                </c:pt>
                <c:pt idx="14">
                  <c:v>1607.7803911111112</c:v>
                </c:pt>
                <c:pt idx="15">
                  <c:v>1604.1561333333334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CD-4AF7-AAE9-BB9987CF4D7D}"/>
            </c:ext>
          </c:extLst>
        </c:ser>
        <c:ser>
          <c:idx val="3"/>
          <c:order val="3"/>
          <c:tx>
            <c:strRef>
              <c:f>'Vehicle data '!$K$13</c:f>
              <c:strCache>
                <c:ptCount val="1"/>
                <c:pt idx="0">
                  <c:v>Vertical Load RL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'Vehicle data '!$H$14:$H$29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</c:numCache>
            </c:numRef>
          </c:cat>
          <c:val>
            <c:numRef>
              <c:f>'Vehicle data '!$K$14:$K$29</c:f>
              <c:numCache>
                <c:formatCode>General</c:formatCode>
                <c:ptCount val="16"/>
                <c:pt idx="0">
                  <c:v>1723.82</c:v>
                </c:pt>
                <c:pt idx="1">
                  <c:v>1720.0478133333334</c:v>
                </c:pt>
                <c:pt idx="2">
                  <c:v>1716.2756266666665</c:v>
                </c:pt>
                <c:pt idx="3">
                  <c:v>1712.50344</c:v>
                </c:pt>
                <c:pt idx="4">
                  <c:v>1708.7312533333334</c:v>
                </c:pt>
                <c:pt idx="5">
                  <c:v>1704.9590666666666</c:v>
                </c:pt>
                <c:pt idx="6">
                  <c:v>1701.18688</c:v>
                </c:pt>
                <c:pt idx="7">
                  <c:v>1697.4146933333334</c:v>
                </c:pt>
                <c:pt idx="8">
                  <c:v>1693.6425066666666</c:v>
                </c:pt>
                <c:pt idx="9">
                  <c:v>1689.87032</c:v>
                </c:pt>
                <c:pt idx="10">
                  <c:v>1686.0981333333332</c:v>
                </c:pt>
                <c:pt idx="11">
                  <c:v>1682.3259466666666</c:v>
                </c:pt>
                <c:pt idx="12">
                  <c:v>1678.55376</c:v>
                </c:pt>
                <c:pt idx="13">
                  <c:v>1674.7815733333332</c:v>
                </c:pt>
                <c:pt idx="14">
                  <c:v>1671.0093866666666</c:v>
                </c:pt>
                <c:pt idx="15">
                  <c:v>1667.2372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CD-4AF7-AAE9-BB9987CF4D7D}"/>
            </c:ext>
          </c:extLst>
        </c:ser>
        <c:ser>
          <c:idx val="4"/>
          <c:order val="4"/>
          <c:tx>
            <c:strRef>
              <c:f>'Vehicle data '!$L$13</c:f>
              <c:strCache>
                <c:ptCount val="1"/>
                <c:pt idx="0">
                  <c:v>Vertical load FR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'Vehicle data '!$H$14:$H$29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</c:numCache>
            </c:numRef>
          </c:cat>
          <c:val>
            <c:numRef>
              <c:f>'Vehicle data '!$L$14:$L$29</c:f>
              <c:numCache>
                <c:formatCode>General</c:formatCode>
                <c:ptCount val="16"/>
                <c:pt idx="0">
                  <c:v>1477.3899999999999</c:v>
                </c:pt>
                <c:pt idx="1">
                  <c:v>1480.6039644444443</c:v>
                </c:pt>
                <c:pt idx="2">
                  <c:v>1483.8179288888887</c:v>
                </c:pt>
                <c:pt idx="3">
                  <c:v>1487.0318933333333</c:v>
                </c:pt>
                <c:pt idx="4">
                  <c:v>1490.2458577777777</c:v>
                </c:pt>
                <c:pt idx="5">
                  <c:v>1493.4598222222221</c:v>
                </c:pt>
                <c:pt idx="6">
                  <c:v>1496.6737866666665</c:v>
                </c:pt>
                <c:pt idx="7">
                  <c:v>1499.8877511111109</c:v>
                </c:pt>
                <c:pt idx="8">
                  <c:v>1503.1017155555555</c:v>
                </c:pt>
                <c:pt idx="9">
                  <c:v>1506.3156799999999</c:v>
                </c:pt>
                <c:pt idx="10">
                  <c:v>1509.5296444444443</c:v>
                </c:pt>
                <c:pt idx="11">
                  <c:v>1512.7436088888887</c:v>
                </c:pt>
                <c:pt idx="12">
                  <c:v>1515.9575733333331</c:v>
                </c:pt>
                <c:pt idx="13">
                  <c:v>1519.1715377777778</c:v>
                </c:pt>
                <c:pt idx="14">
                  <c:v>1522.3855022222222</c:v>
                </c:pt>
                <c:pt idx="15">
                  <c:v>1525.5994666666666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9CD-4AF7-AAE9-BB9987CF4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1702056"/>
        <c:axId val="4517014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'Vehicle data '!$H$13</c15:sqref>
                        </c15:formulaRef>
                      </c:ext>
                    </c:extLst>
                    <c:strCache>
                      <c:ptCount val="1"/>
                      <c:pt idx="0">
                        <c:v>G Force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'Vehicle data '!$H$14:$H$29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0.30000000000000004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0.79999999999999993</c:v>
                      </c:pt>
                      <c:pt idx="9">
                        <c:v>0.89999999999999991</c:v>
                      </c:pt>
                      <c:pt idx="10">
                        <c:v>0.99999999999999989</c:v>
                      </c:pt>
                      <c:pt idx="11">
                        <c:v>1.0999999999999999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1.4000000000000001</c:v>
                      </c:pt>
                      <c:pt idx="15">
                        <c:v>1.5000000000000002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'Vehicle data '!$H$14:$H$29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0.30000000000000004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0.79999999999999993</c:v>
                      </c:pt>
                      <c:pt idx="9">
                        <c:v>0.89999999999999991</c:v>
                      </c:pt>
                      <c:pt idx="10">
                        <c:v>0.99999999999999989</c:v>
                      </c:pt>
                      <c:pt idx="11">
                        <c:v>1.0999999999999999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1.4000000000000001</c:v>
                      </c:pt>
                      <c:pt idx="15">
                        <c:v>1.5000000000000002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A9CD-4AF7-AAE9-BB9987CF4D7D}"/>
                  </c:ext>
                </c:extLst>
              </c15:ser>
            </c15:filteredBarSeries>
          </c:ext>
        </c:extLst>
      </c:barChart>
      <c:catAx>
        <c:axId val="451702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</a:t>
                </a:r>
                <a:r>
                  <a:rPr lang="en-GB" baseline="0"/>
                  <a:t> max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701400"/>
        <c:crosses val="autoZero"/>
        <c:auto val="1"/>
        <c:lblAlgn val="ctr"/>
        <c:lblOffset val="100"/>
        <c:noMultiLvlLbl val="0"/>
      </c:catAx>
      <c:valAx>
        <c:axId val="45170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702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</a:t>
            </a:r>
            <a:r>
              <a:rPr lang="en-GB" baseline="0"/>
              <a:t> load (Longitudinal) Vs G Force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'Vehicle data '!$O$13</c:f>
              <c:strCache>
                <c:ptCount val="1"/>
                <c:pt idx="0">
                  <c:v>Vertical Load FL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'Vehicle data '!$N$14:$N$29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</c:numCache>
            </c:numRef>
          </c:cat>
          <c:val>
            <c:numRef>
              <c:f>'Vehicle data '!$O$14:$O$29</c:f>
              <c:numCache>
                <c:formatCode>General</c:formatCode>
                <c:ptCount val="16"/>
                <c:pt idx="0">
                  <c:v>1535.3049960000001</c:v>
                </c:pt>
                <c:pt idx="1">
                  <c:v>1537.2404022857143</c:v>
                </c:pt>
                <c:pt idx="2">
                  <c:v>1539.1758085714287</c:v>
                </c:pt>
                <c:pt idx="3">
                  <c:v>1541.1112148571428</c:v>
                </c:pt>
                <c:pt idx="4">
                  <c:v>1543.0466211428572</c:v>
                </c:pt>
                <c:pt idx="5">
                  <c:v>1544.9820274285714</c:v>
                </c:pt>
                <c:pt idx="6">
                  <c:v>1546.9174337142858</c:v>
                </c:pt>
                <c:pt idx="7">
                  <c:v>1548.85284</c:v>
                </c:pt>
                <c:pt idx="8">
                  <c:v>1550.7882462857144</c:v>
                </c:pt>
                <c:pt idx="9">
                  <c:v>1552.7236525714286</c:v>
                </c:pt>
                <c:pt idx="10">
                  <c:v>1554.659058857143</c:v>
                </c:pt>
                <c:pt idx="11">
                  <c:v>1556.5944651428572</c:v>
                </c:pt>
                <c:pt idx="12">
                  <c:v>1558.5298714285716</c:v>
                </c:pt>
                <c:pt idx="13">
                  <c:v>1560.4652777142858</c:v>
                </c:pt>
                <c:pt idx="14">
                  <c:v>1562.4006840000002</c:v>
                </c:pt>
                <c:pt idx="15">
                  <c:v>1564.3360902857144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A5-47FA-B50D-0BC975C04708}"/>
            </c:ext>
          </c:extLst>
        </c:ser>
        <c:ser>
          <c:idx val="2"/>
          <c:order val="2"/>
          <c:tx>
            <c:strRef>
              <c:f>'Vehicle data '!$P$13</c:f>
              <c:strCache>
                <c:ptCount val="1"/>
                <c:pt idx="0">
                  <c:v>Vertical Load RR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'Vehicle data '!$N$14:$N$29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</c:numCache>
            </c:numRef>
          </c:cat>
          <c:val>
            <c:numRef>
              <c:f>'Vehicle data '!$P$14:$P$29</c:f>
              <c:numCache>
                <c:formatCode>General</c:formatCode>
                <c:ptCount val="16"/>
                <c:pt idx="0">
                  <c:v>1658.52</c:v>
                </c:pt>
                <c:pt idx="1">
                  <c:v>1656.423108</c:v>
                </c:pt>
                <c:pt idx="2">
                  <c:v>1654.3262159999999</c:v>
                </c:pt>
                <c:pt idx="3">
                  <c:v>1652.2293239999999</c:v>
                </c:pt>
                <c:pt idx="4">
                  <c:v>1650.1324319999999</c:v>
                </c:pt>
                <c:pt idx="5">
                  <c:v>1648.0355400000001</c:v>
                </c:pt>
                <c:pt idx="6">
                  <c:v>1645.9386480000001</c:v>
                </c:pt>
                <c:pt idx="7">
                  <c:v>1643.841756</c:v>
                </c:pt>
                <c:pt idx="8">
                  <c:v>1641.744864</c:v>
                </c:pt>
                <c:pt idx="9">
                  <c:v>1639.647972</c:v>
                </c:pt>
                <c:pt idx="10">
                  <c:v>1637.55108</c:v>
                </c:pt>
                <c:pt idx="11">
                  <c:v>1635.4541879999999</c:v>
                </c:pt>
                <c:pt idx="12">
                  <c:v>1633.3572959999999</c:v>
                </c:pt>
                <c:pt idx="13">
                  <c:v>1631.2604039999999</c:v>
                </c:pt>
                <c:pt idx="14">
                  <c:v>1629.1635120000001</c:v>
                </c:pt>
                <c:pt idx="15">
                  <c:v>1627.0666200000001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A5-47FA-B50D-0BC975C04708}"/>
            </c:ext>
          </c:extLst>
        </c:ser>
        <c:ser>
          <c:idx val="3"/>
          <c:order val="3"/>
          <c:tx>
            <c:strRef>
              <c:f>'Vehicle data '!$Q$13</c:f>
              <c:strCache>
                <c:ptCount val="1"/>
                <c:pt idx="0">
                  <c:v>Vertical Load RL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'Vehicle data '!$N$14:$N$29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</c:numCache>
            </c:numRef>
          </c:cat>
          <c:val>
            <c:numRef>
              <c:f>'Vehicle data '!$Q$14:$Q$29</c:f>
              <c:numCache>
                <c:formatCode>General</c:formatCode>
                <c:ptCount val="16"/>
                <c:pt idx="0">
                  <c:v>1723.82</c:v>
                </c:pt>
                <c:pt idx="1">
                  <c:v>1721.6375205714285</c:v>
                </c:pt>
                <c:pt idx="2">
                  <c:v>1719.455041142857</c:v>
                </c:pt>
                <c:pt idx="3">
                  <c:v>1717.2725617142858</c:v>
                </c:pt>
                <c:pt idx="4">
                  <c:v>1715.0900822857143</c:v>
                </c:pt>
                <c:pt idx="5">
                  <c:v>1712.9076028571428</c:v>
                </c:pt>
                <c:pt idx="6">
                  <c:v>1710.7251234285714</c:v>
                </c:pt>
                <c:pt idx="7">
                  <c:v>1708.5426439999999</c:v>
                </c:pt>
                <c:pt idx="8">
                  <c:v>1706.3601645714284</c:v>
                </c:pt>
                <c:pt idx="9">
                  <c:v>1704.1776851428572</c:v>
                </c:pt>
                <c:pt idx="10">
                  <c:v>1701.9952057142857</c:v>
                </c:pt>
                <c:pt idx="11">
                  <c:v>1699.8127262857142</c:v>
                </c:pt>
                <c:pt idx="12">
                  <c:v>1697.6302468571428</c:v>
                </c:pt>
                <c:pt idx="13">
                  <c:v>1695.4477674285713</c:v>
                </c:pt>
                <c:pt idx="14">
                  <c:v>1693.2652879999998</c:v>
                </c:pt>
                <c:pt idx="15">
                  <c:v>1691.0828085714286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3A5-47FA-B50D-0BC975C04708}"/>
            </c:ext>
          </c:extLst>
        </c:ser>
        <c:ser>
          <c:idx val="4"/>
          <c:order val="4"/>
          <c:tx>
            <c:strRef>
              <c:f>'Vehicle data '!$R$13</c:f>
              <c:strCache>
                <c:ptCount val="1"/>
                <c:pt idx="0">
                  <c:v>Vertical load FR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'Vehicle data '!$N$14:$N$29</c:f>
              <c:numCache>
                <c:formatCode>General</c:formatCode>
                <c:ptCount val="16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</c:numCache>
            </c:numRef>
          </c:cat>
          <c:val>
            <c:numRef>
              <c:f>'Vehicle data '!$R$14:$R$29</c:f>
              <c:numCache>
                <c:formatCode>General</c:formatCode>
                <c:ptCount val="16"/>
                <c:pt idx="0">
                  <c:v>1477.3899999999999</c:v>
                </c:pt>
                <c:pt idx="1">
                  <c:v>1479.2495079999999</c:v>
                </c:pt>
                <c:pt idx="2">
                  <c:v>1481.1090159999999</c:v>
                </c:pt>
                <c:pt idx="3">
                  <c:v>1482.9685239999999</c:v>
                </c:pt>
                <c:pt idx="4">
                  <c:v>1484.8280319999999</c:v>
                </c:pt>
                <c:pt idx="5">
                  <c:v>1486.6875399999999</c:v>
                </c:pt>
                <c:pt idx="6">
                  <c:v>1488.5470479999999</c:v>
                </c:pt>
                <c:pt idx="7">
                  <c:v>1490.4065559999999</c:v>
                </c:pt>
                <c:pt idx="8">
                  <c:v>1492.2660639999999</c:v>
                </c:pt>
                <c:pt idx="9">
                  <c:v>1494.1255719999999</c:v>
                </c:pt>
                <c:pt idx="10">
                  <c:v>1495.9850799999999</c:v>
                </c:pt>
                <c:pt idx="11">
                  <c:v>1497.8445879999999</c:v>
                </c:pt>
                <c:pt idx="12">
                  <c:v>1499.7040959999999</c:v>
                </c:pt>
                <c:pt idx="13">
                  <c:v>1501.5636039999999</c:v>
                </c:pt>
                <c:pt idx="14">
                  <c:v>1503.4231119999999</c:v>
                </c:pt>
                <c:pt idx="15">
                  <c:v>1505.28262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3A5-47FA-B50D-0BC975C047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462272"/>
        <c:axId val="454466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'Vehicle data '!$N$13</c15:sqref>
                        </c15:formulaRef>
                      </c:ext>
                    </c:extLst>
                    <c:strCache>
                      <c:ptCount val="1"/>
                      <c:pt idx="0">
                        <c:v>G Force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'Vehicle data '!$N$14:$N$29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0.30000000000000004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0.79999999999999993</c:v>
                      </c:pt>
                      <c:pt idx="9">
                        <c:v>0.89999999999999991</c:v>
                      </c:pt>
                      <c:pt idx="10">
                        <c:v>0.99999999999999989</c:v>
                      </c:pt>
                      <c:pt idx="11">
                        <c:v>1.0999999999999999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1.4000000000000001</c:v>
                      </c:pt>
                      <c:pt idx="15">
                        <c:v>1.5000000000000002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'Vehicle data '!$N$14:$N$29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0.1</c:v>
                      </c:pt>
                      <c:pt idx="2">
                        <c:v>0.2</c:v>
                      </c:pt>
                      <c:pt idx="3">
                        <c:v>0.30000000000000004</c:v>
                      </c:pt>
                      <c:pt idx="4">
                        <c:v>0.4</c:v>
                      </c:pt>
                      <c:pt idx="5">
                        <c:v>0.5</c:v>
                      </c:pt>
                      <c:pt idx="6">
                        <c:v>0.6</c:v>
                      </c:pt>
                      <c:pt idx="7">
                        <c:v>0.7</c:v>
                      </c:pt>
                      <c:pt idx="8">
                        <c:v>0.79999999999999993</c:v>
                      </c:pt>
                      <c:pt idx="9">
                        <c:v>0.89999999999999991</c:v>
                      </c:pt>
                      <c:pt idx="10">
                        <c:v>0.99999999999999989</c:v>
                      </c:pt>
                      <c:pt idx="11">
                        <c:v>1.0999999999999999</c:v>
                      </c:pt>
                      <c:pt idx="12">
                        <c:v>1.2</c:v>
                      </c:pt>
                      <c:pt idx="13">
                        <c:v>1.3</c:v>
                      </c:pt>
                      <c:pt idx="14">
                        <c:v>1.4000000000000001</c:v>
                      </c:pt>
                      <c:pt idx="15">
                        <c:v>1.5000000000000002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E3A5-47FA-B50D-0BC975C04708}"/>
                  </c:ext>
                </c:extLst>
              </c15:ser>
            </c15:filteredBarSeries>
          </c:ext>
        </c:extLst>
      </c:barChart>
      <c:catAx>
        <c:axId val="4544622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</a:t>
                </a:r>
                <a:r>
                  <a:rPr lang="en-GB" baseline="0"/>
                  <a:t> max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466208"/>
        <c:crosses val="autoZero"/>
        <c:auto val="1"/>
        <c:lblAlgn val="ctr"/>
        <c:lblOffset val="100"/>
        <c:noMultiLvlLbl val="0"/>
      </c:catAx>
      <c:valAx>
        <c:axId val="45446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4462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 load (Lateral) Vs Velocity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'Vehicle data '!$V$13</c:f>
              <c:strCache>
                <c:ptCount val="1"/>
                <c:pt idx="0">
                  <c:v>Vertical Load FL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'Vehicle data '!$U$14:$U$44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'Vehicle data '!$V$14:$V$44</c:f>
              <c:numCache>
                <c:formatCode>General</c:formatCode>
                <c:ptCount val="31"/>
                <c:pt idx="0">
                  <c:v>1535.3049960000001</c:v>
                </c:pt>
                <c:pt idx="1">
                  <c:v>1568.7564626666667</c:v>
                </c:pt>
                <c:pt idx="2">
                  <c:v>1602.2079293333334</c:v>
                </c:pt>
                <c:pt idx="3">
                  <c:v>1635.659396</c:v>
                </c:pt>
                <c:pt idx="4">
                  <c:v>1669.1108626666667</c:v>
                </c:pt>
                <c:pt idx="5">
                  <c:v>1702.5623293333333</c:v>
                </c:pt>
                <c:pt idx="6">
                  <c:v>1736.013796</c:v>
                </c:pt>
                <c:pt idx="7">
                  <c:v>1769.4652626666668</c:v>
                </c:pt>
                <c:pt idx="8">
                  <c:v>1802.9167293333333</c:v>
                </c:pt>
                <c:pt idx="9">
                  <c:v>1836.3681960000001</c:v>
                </c:pt>
                <c:pt idx="10">
                  <c:v>1869.8196626666665</c:v>
                </c:pt>
                <c:pt idx="11">
                  <c:v>1903.2711293333334</c:v>
                </c:pt>
                <c:pt idx="12">
                  <c:v>1936.7225960000001</c:v>
                </c:pt>
                <c:pt idx="13">
                  <c:v>1970.1740626666667</c:v>
                </c:pt>
                <c:pt idx="14">
                  <c:v>2003.6255293333334</c:v>
                </c:pt>
                <c:pt idx="15">
                  <c:v>2037.076996</c:v>
                </c:pt>
                <c:pt idx="16">
                  <c:v>2070.5284626666667</c:v>
                </c:pt>
                <c:pt idx="17">
                  <c:v>2103.9799293333335</c:v>
                </c:pt>
                <c:pt idx="18">
                  <c:v>2137.4313960000004</c:v>
                </c:pt>
                <c:pt idx="19">
                  <c:v>2170.8828626666668</c:v>
                </c:pt>
                <c:pt idx="20">
                  <c:v>2204.3343293333337</c:v>
                </c:pt>
                <c:pt idx="21">
                  <c:v>2237.7857960000001</c:v>
                </c:pt>
                <c:pt idx="22">
                  <c:v>2271.237262666667</c:v>
                </c:pt>
                <c:pt idx="23">
                  <c:v>2304.6887293333334</c:v>
                </c:pt>
                <c:pt idx="24">
                  <c:v>2338.1401960000003</c:v>
                </c:pt>
                <c:pt idx="25">
                  <c:v>2371.5916626666667</c:v>
                </c:pt>
                <c:pt idx="26">
                  <c:v>2405.0431293333336</c:v>
                </c:pt>
                <c:pt idx="27">
                  <c:v>2438.494596</c:v>
                </c:pt>
                <c:pt idx="28">
                  <c:v>2471.9460626666669</c:v>
                </c:pt>
                <c:pt idx="29">
                  <c:v>2505.3975293333333</c:v>
                </c:pt>
                <c:pt idx="30">
                  <c:v>2538.8489960000002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11-4FD5-90B7-F600BEE22B3C}"/>
            </c:ext>
          </c:extLst>
        </c:ser>
        <c:ser>
          <c:idx val="2"/>
          <c:order val="2"/>
          <c:tx>
            <c:strRef>
              <c:f>'Vehicle data '!$W$13</c:f>
              <c:strCache>
                <c:ptCount val="1"/>
                <c:pt idx="0">
                  <c:v>Vertical Load RR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'Vehicle data '!$U$14:$U$44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'Vehicle data '!$W$14:$W$44</c:f>
              <c:numCache>
                <c:formatCode>General</c:formatCode>
                <c:ptCount val="31"/>
                <c:pt idx="0">
                  <c:v>1658.52</c:v>
                </c:pt>
                <c:pt idx="1">
                  <c:v>1622.2774222222222</c:v>
                </c:pt>
                <c:pt idx="2">
                  <c:v>1586.0348444444444</c:v>
                </c:pt>
                <c:pt idx="3">
                  <c:v>1549.7922666666666</c:v>
                </c:pt>
                <c:pt idx="4">
                  <c:v>1513.5496888888888</c:v>
                </c:pt>
                <c:pt idx="5">
                  <c:v>1477.3071111111112</c:v>
                </c:pt>
                <c:pt idx="6">
                  <c:v>1441.0645333333334</c:v>
                </c:pt>
                <c:pt idx="7">
                  <c:v>1404.8219555555556</c:v>
                </c:pt>
                <c:pt idx="8">
                  <c:v>1368.5793777777778</c:v>
                </c:pt>
                <c:pt idx="9">
                  <c:v>1332.3368</c:v>
                </c:pt>
                <c:pt idx="10">
                  <c:v>1296.0942222222222</c:v>
                </c:pt>
                <c:pt idx="11">
                  <c:v>1259.8516444444444</c:v>
                </c:pt>
                <c:pt idx="12">
                  <c:v>1223.6090666666666</c:v>
                </c:pt>
                <c:pt idx="13">
                  <c:v>1187.3664888888889</c:v>
                </c:pt>
                <c:pt idx="14">
                  <c:v>1151.1239111111111</c:v>
                </c:pt>
                <c:pt idx="15">
                  <c:v>1114.8813333333335</c:v>
                </c:pt>
                <c:pt idx="16">
                  <c:v>1078.6387555555557</c:v>
                </c:pt>
                <c:pt idx="17">
                  <c:v>1042.3961777777779</c:v>
                </c:pt>
                <c:pt idx="18">
                  <c:v>1006.1536000000001</c:v>
                </c:pt>
                <c:pt idx="19">
                  <c:v>969.91102222222241</c:v>
                </c:pt>
                <c:pt idx="20">
                  <c:v>933.66844444444473</c:v>
                </c:pt>
                <c:pt idx="21">
                  <c:v>897.42586666666693</c:v>
                </c:pt>
                <c:pt idx="22">
                  <c:v>861.18328888888891</c:v>
                </c:pt>
                <c:pt idx="23">
                  <c:v>824.94071111111111</c:v>
                </c:pt>
                <c:pt idx="24">
                  <c:v>788.69813333333354</c:v>
                </c:pt>
                <c:pt idx="25">
                  <c:v>752.45555555555563</c:v>
                </c:pt>
                <c:pt idx="26">
                  <c:v>716.21297777777784</c:v>
                </c:pt>
                <c:pt idx="27">
                  <c:v>679.97040000000015</c:v>
                </c:pt>
                <c:pt idx="28">
                  <c:v>643.72782222222236</c:v>
                </c:pt>
                <c:pt idx="29">
                  <c:v>607.48524444444445</c:v>
                </c:pt>
                <c:pt idx="30">
                  <c:v>571.24266666666688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11-4FD5-90B7-F600BEE22B3C}"/>
            </c:ext>
          </c:extLst>
        </c:ser>
        <c:ser>
          <c:idx val="3"/>
          <c:order val="3"/>
          <c:tx>
            <c:strRef>
              <c:f>'Vehicle data '!$X$13</c:f>
              <c:strCache>
                <c:ptCount val="1"/>
                <c:pt idx="0">
                  <c:v>Vertical Load RL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'Vehicle data '!$U$14:$U$44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'Vehicle data '!$X$14:$X$44</c:f>
              <c:numCache>
                <c:formatCode>General</c:formatCode>
                <c:ptCount val="31"/>
                <c:pt idx="0">
                  <c:v>1723.82</c:v>
                </c:pt>
                <c:pt idx="1">
                  <c:v>1686.0981333333332</c:v>
                </c:pt>
                <c:pt idx="2">
                  <c:v>1648.3762666666667</c:v>
                </c:pt>
                <c:pt idx="3">
                  <c:v>1610.6543999999999</c:v>
                </c:pt>
                <c:pt idx="4">
                  <c:v>1572.9325333333334</c:v>
                </c:pt>
                <c:pt idx="5">
                  <c:v>1535.2106666666666</c:v>
                </c:pt>
                <c:pt idx="6">
                  <c:v>1497.4887999999999</c:v>
                </c:pt>
                <c:pt idx="7">
                  <c:v>1459.7669333333333</c:v>
                </c:pt>
                <c:pt idx="8">
                  <c:v>1422.0450666666666</c:v>
                </c:pt>
                <c:pt idx="9">
                  <c:v>1384.3231999999998</c:v>
                </c:pt>
                <c:pt idx="10">
                  <c:v>1346.6013333333333</c:v>
                </c:pt>
                <c:pt idx="11">
                  <c:v>1308.8794666666665</c:v>
                </c:pt>
                <c:pt idx="12">
                  <c:v>1271.1576</c:v>
                </c:pt>
                <c:pt idx="13">
                  <c:v>1233.4357333333332</c:v>
                </c:pt>
                <c:pt idx="14">
                  <c:v>1195.7138666666667</c:v>
                </c:pt>
                <c:pt idx="15">
                  <c:v>1157.992</c:v>
                </c:pt>
                <c:pt idx="16">
                  <c:v>1120.2701333333332</c:v>
                </c:pt>
                <c:pt idx="17">
                  <c:v>1082.5482666666667</c:v>
                </c:pt>
                <c:pt idx="18">
                  <c:v>1044.8263999999999</c:v>
                </c:pt>
                <c:pt idx="19">
                  <c:v>1007.1045333333335</c:v>
                </c:pt>
                <c:pt idx="20">
                  <c:v>969.38266666666686</c:v>
                </c:pt>
                <c:pt idx="21">
                  <c:v>931.66080000000011</c:v>
                </c:pt>
                <c:pt idx="22">
                  <c:v>893.93893333333335</c:v>
                </c:pt>
                <c:pt idx="23">
                  <c:v>856.2170666666666</c:v>
                </c:pt>
                <c:pt idx="24">
                  <c:v>818.49520000000007</c:v>
                </c:pt>
                <c:pt idx="25">
                  <c:v>780.77333333333343</c:v>
                </c:pt>
                <c:pt idx="26">
                  <c:v>743.05146666666667</c:v>
                </c:pt>
                <c:pt idx="27">
                  <c:v>705.32960000000003</c:v>
                </c:pt>
                <c:pt idx="28">
                  <c:v>667.60773333333339</c:v>
                </c:pt>
                <c:pt idx="29">
                  <c:v>629.88586666666663</c:v>
                </c:pt>
                <c:pt idx="30">
                  <c:v>592.16400000000033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11-4FD5-90B7-F600BEE22B3C}"/>
            </c:ext>
          </c:extLst>
        </c:ser>
        <c:ser>
          <c:idx val="4"/>
          <c:order val="4"/>
          <c:tx>
            <c:strRef>
              <c:f>'Vehicle data '!$Y$13</c:f>
              <c:strCache>
                <c:ptCount val="1"/>
                <c:pt idx="0">
                  <c:v>Vertical load FR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'Vehicle data '!$U$14:$U$44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'Vehicle data '!$Y$14:$Y$44</c:f>
              <c:numCache>
                <c:formatCode>General</c:formatCode>
                <c:ptCount val="31"/>
                <c:pt idx="0">
                  <c:v>1477.3899999999999</c:v>
                </c:pt>
                <c:pt idx="1">
                  <c:v>1509.5296444444443</c:v>
                </c:pt>
                <c:pt idx="2">
                  <c:v>1541.6692888888888</c:v>
                </c:pt>
                <c:pt idx="3">
                  <c:v>1573.8089333333332</c:v>
                </c:pt>
                <c:pt idx="4">
                  <c:v>1605.9485777777777</c:v>
                </c:pt>
                <c:pt idx="5">
                  <c:v>1638.0882222222219</c:v>
                </c:pt>
                <c:pt idx="6">
                  <c:v>1670.2278666666666</c:v>
                </c:pt>
                <c:pt idx="7">
                  <c:v>1702.3675111111108</c:v>
                </c:pt>
                <c:pt idx="8">
                  <c:v>1734.5071555555553</c:v>
                </c:pt>
                <c:pt idx="9">
                  <c:v>1766.6467999999998</c:v>
                </c:pt>
                <c:pt idx="10">
                  <c:v>1798.7864444444442</c:v>
                </c:pt>
                <c:pt idx="11">
                  <c:v>1830.9260888888887</c:v>
                </c:pt>
                <c:pt idx="12">
                  <c:v>1863.0657333333331</c:v>
                </c:pt>
                <c:pt idx="13">
                  <c:v>1895.2053777777776</c:v>
                </c:pt>
                <c:pt idx="14">
                  <c:v>1927.345022222222</c:v>
                </c:pt>
                <c:pt idx="15">
                  <c:v>1959.4846666666665</c:v>
                </c:pt>
                <c:pt idx="16">
                  <c:v>1991.624311111111</c:v>
                </c:pt>
                <c:pt idx="17">
                  <c:v>2023.7639555555554</c:v>
                </c:pt>
                <c:pt idx="18">
                  <c:v>2055.9036000000001</c:v>
                </c:pt>
                <c:pt idx="19">
                  <c:v>2088.0432444444446</c:v>
                </c:pt>
                <c:pt idx="20">
                  <c:v>2120.1828888888886</c:v>
                </c:pt>
                <c:pt idx="21">
                  <c:v>2152.322533333333</c:v>
                </c:pt>
                <c:pt idx="22">
                  <c:v>2184.4621777777779</c:v>
                </c:pt>
                <c:pt idx="23">
                  <c:v>2216.6018222222224</c:v>
                </c:pt>
                <c:pt idx="24">
                  <c:v>2248.7414666666668</c:v>
                </c:pt>
                <c:pt idx="25">
                  <c:v>2280.8811111111108</c:v>
                </c:pt>
                <c:pt idx="26">
                  <c:v>2313.0207555555553</c:v>
                </c:pt>
                <c:pt idx="27">
                  <c:v>2345.1603999999998</c:v>
                </c:pt>
                <c:pt idx="28">
                  <c:v>2377.3000444444442</c:v>
                </c:pt>
                <c:pt idx="29">
                  <c:v>2409.4396888888887</c:v>
                </c:pt>
                <c:pt idx="30">
                  <c:v>2441.5793333333331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11-4FD5-90B7-F600BEE22B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1217232"/>
        <c:axId val="48121756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'Vehicle data '!$U$13</c15:sqref>
                        </c15:formulaRef>
                      </c:ext>
                    </c:extLst>
                    <c:strCache>
                      <c:ptCount val="1"/>
                      <c:pt idx="0">
                        <c:v>Velocity 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'Vehicle data '!$U$14:$U$44</c15:sqref>
                        </c15:formulaRef>
                      </c:ext>
                    </c:extLst>
                    <c:numCache>
                      <c:formatCode>General</c:formatCode>
                      <c:ptCount val="3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'Vehicle data '!$U$14:$U$44</c15:sqref>
                        </c15:formulaRef>
                      </c:ext>
                    </c:extLst>
                    <c:numCache>
                      <c:formatCode>General</c:formatCode>
                      <c:ptCount val="3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B811-4FD5-90B7-F600BEE22B3C}"/>
                  </c:ext>
                </c:extLst>
              </c15:ser>
            </c15:filteredBarSeries>
          </c:ext>
        </c:extLst>
      </c:barChart>
      <c:catAx>
        <c:axId val="4812172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1217560"/>
        <c:crosses val="autoZero"/>
        <c:auto val="1"/>
        <c:lblAlgn val="ctr"/>
        <c:lblOffset val="100"/>
        <c:noMultiLvlLbl val="0"/>
      </c:catAx>
      <c:valAx>
        <c:axId val="481217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1217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 load (Longitudinal) Vs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'Vehicle data '!$AC$13</c:f>
              <c:strCache>
                <c:ptCount val="1"/>
                <c:pt idx="0">
                  <c:v>Vertical Load FL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'Vehicle data '!$AB$14:$AB$44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'Vehicle data '!$AC$14:$AC$44</c:f>
              <c:numCache>
                <c:formatCode>General</c:formatCode>
                <c:ptCount val="31"/>
                <c:pt idx="0">
                  <c:v>1535.3049960000001</c:v>
                </c:pt>
                <c:pt idx="1">
                  <c:v>1554.659058857143</c:v>
                </c:pt>
                <c:pt idx="2">
                  <c:v>1574.0131217142857</c:v>
                </c:pt>
                <c:pt idx="3">
                  <c:v>1593.3671845714287</c:v>
                </c:pt>
                <c:pt idx="4">
                  <c:v>1612.7212474285716</c:v>
                </c:pt>
                <c:pt idx="5">
                  <c:v>1632.0753102857143</c:v>
                </c:pt>
                <c:pt idx="6">
                  <c:v>1651.4293731428572</c:v>
                </c:pt>
                <c:pt idx="7">
                  <c:v>1670.7834360000002</c:v>
                </c:pt>
                <c:pt idx="8">
                  <c:v>1690.1374988571429</c:v>
                </c:pt>
                <c:pt idx="9">
                  <c:v>1709.4915617142858</c:v>
                </c:pt>
                <c:pt idx="10">
                  <c:v>1728.8456245714285</c:v>
                </c:pt>
                <c:pt idx="11">
                  <c:v>1748.1996874285715</c:v>
                </c:pt>
                <c:pt idx="12">
                  <c:v>1767.5537502857144</c:v>
                </c:pt>
                <c:pt idx="13">
                  <c:v>1786.9078131428571</c:v>
                </c:pt>
                <c:pt idx="14">
                  <c:v>1806.261876</c:v>
                </c:pt>
                <c:pt idx="15">
                  <c:v>1825.615938857143</c:v>
                </c:pt>
                <c:pt idx="16">
                  <c:v>1844.9700017142859</c:v>
                </c:pt>
                <c:pt idx="17">
                  <c:v>1864.3240645714286</c:v>
                </c:pt>
                <c:pt idx="18">
                  <c:v>1883.6781274285715</c:v>
                </c:pt>
                <c:pt idx="19">
                  <c:v>1903.0321902857143</c:v>
                </c:pt>
                <c:pt idx="20">
                  <c:v>1922.3862531428572</c:v>
                </c:pt>
                <c:pt idx="21">
                  <c:v>1941.7403160000001</c:v>
                </c:pt>
                <c:pt idx="22">
                  <c:v>1961.0943788571428</c:v>
                </c:pt>
                <c:pt idx="23">
                  <c:v>1980.4484417142858</c:v>
                </c:pt>
                <c:pt idx="24">
                  <c:v>1999.8025045714287</c:v>
                </c:pt>
                <c:pt idx="25">
                  <c:v>2019.1565674285714</c:v>
                </c:pt>
                <c:pt idx="26">
                  <c:v>2038.5106302857143</c:v>
                </c:pt>
                <c:pt idx="27">
                  <c:v>2057.8646931428575</c:v>
                </c:pt>
                <c:pt idx="28">
                  <c:v>2077.2187560000002</c:v>
                </c:pt>
                <c:pt idx="29">
                  <c:v>2096.5728188571429</c:v>
                </c:pt>
                <c:pt idx="30">
                  <c:v>2115.9268817142861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F0-457C-BB45-3B33A40260FF}"/>
            </c:ext>
          </c:extLst>
        </c:ser>
        <c:ser>
          <c:idx val="2"/>
          <c:order val="2"/>
          <c:tx>
            <c:strRef>
              <c:f>'Vehicle data '!$AD$13</c:f>
              <c:strCache>
                <c:ptCount val="1"/>
                <c:pt idx="0">
                  <c:v>Vertical Load RR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'Vehicle data '!$AB$14:$AB$44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'Vehicle data '!$AD$14:$AD$44</c:f>
              <c:numCache>
                <c:formatCode>General</c:formatCode>
                <c:ptCount val="31"/>
                <c:pt idx="0">
                  <c:v>1658.52</c:v>
                </c:pt>
                <c:pt idx="1">
                  <c:v>1637.55108</c:v>
                </c:pt>
                <c:pt idx="2">
                  <c:v>1616.5821599999999</c:v>
                </c:pt>
                <c:pt idx="3">
                  <c:v>1595.6132399999999</c:v>
                </c:pt>
                <c:pt idx="4">
                  <c:v>1574.6443199999999</c:v>
                </c:pt>
                <c:pt idx="5">
                  <c:v>1553.6754000000001</c:v>
                </c:pt>
                <c:pt idx="6">
                  <c:v>1532.7064800000001</c:v>
                </c:pt>
                <c:pt idx="7">
                  <c:v>1511.73756</c:v>
                </c:pt>
                <c:pt idx="8">
                  <c:v>1490.76864</c:v>
                </c:pt>
                <c:pt idx="9">
                  <c:v>1469.79972</c:v>
                </c:pt>
                <c:pt idx="10">
                  <c:v>1448.8308</c:v>
                </c:pt>
                <c:pt idx="11">
                  <c:v>1427.8618799999999</c:v>
                </c:pt>
                <c:pt idx="12">
                  <c:v>1406.8929599999999</c:v>
                </c:pt>
                <c:pt idx="13">
                  <c:v>1385.9240400000001</c:v>
                </c:pt>
                <c:pt idx="14">
                  <c:v>1364.9551199999999</c:v>
                </c:pt>
                <c:pt idx="15">
                  <c:v>1343.9862000000001</c:v>
                </c:pt>
                <c:pt idx="16">
                  <c:v>1323.01728</c:v>
                </c:pt>
                <c:pt idx="17">
                  <c:v>1302.04836</c:v>
                </c:pt>
                <c:pt idx="18">
                  <c:v>1281.07944</c:v>
                </c:pt>
                <c:pt idx="19">
                  <c:v>1260.11052</c:v>
                </c:pt>
                <c:pt idx="20">
                  <c:v>1239.1416000000002</c:v>
                </c:pt>
                <c:pt idx="21">
                  <c:v>1218.1726799999999</c:v>
                </c:pt>
                <c:pt idx="22">
                  <c:v>1197.2037599999999</c:v>
                </c:pt>
                <c:pt idx="23">
                  <c:v>1176.2348399999998</c:v>
                </c:pt>
                <c:pt idx="24">
                  <c:v>1155.2659199999998</c:v>
                </c:pt>
                <c:pt idx="25">
                  <c:v>1134.297</c:v>
                </c:pt>
                <c:pt idx="26">
                  <c:v>1113.32808</c:v>
                </c:pt>
                <c:pt idx="27">
                  <c:v>1092.3591599999997</c:v>
                </c:pt>
                <c:pt idx="28">
                  <c:v>1071.3902399999999</c:v>
                </c:pt>
                <c:pt idx="29">
                  <c:v>1050.4213200000002</c:v>
                </c:pt>
                <c:pt idx="30">
                  <c:v>1029.4523999999999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F0-457C-BB45-3B33A40260FF}"/>
            </c:ext>
          </c:extLst>
        </c:ser>
        <c:ser>
          <c:idx val="3"/>
          <c:order val="3"/>
          <c:tx>
            <c:strRef>
              <c:f>'Vehicle data '!$AE$13</c:f>
              <c:strCache>
                <c:ptCount val="1"/>
                <c:pt idx="0">
                  <c:v>Vertical Load RL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'Vehicle data '!$AB$14:$AB$44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'Vehicle data '!$AE$14:$AE$44</c:f>
              <c:numCache>
                <c:formatCode>General</c:formatCode>
                <c:ptCount val="31"/>
                <c:pt idx="0">
                  <c:v>1723.82</c:v>
                </c:pt>
                <c:pt idx="1">
                  <c:v>1701.9952057142857</c:v>
                </c:pt>
                <c:pt idx="2">
                  <c:v>1680.1704114285715</c:v>
                </c:pt>
                <c:pt idx="3">
                  <c:v>1658.345617142857</c:v>
                </c:pt>
                <c:pt idx="4">
                  <c:v>1636.5208228571428</c:v>
                </c:pt>
                <c:pt idx="5">
                  <c:v>1614.6960285714285</c:v>
                </c:pt>
                <c:pt idx="6">
                  <c:v>1592.8712342857141</c:v>
                </c:pt>
                <c:pt idx="7">
                  <c:v>1571.0464399999998</c:v>
                </c:pt>
                <c:pt idx="8">
                  <c:v>1549.2216457142856</c:v>
                </c:pt>
                <c:pt idx="9">
                  <c:v>1527.3968514285714</c:v>
                </c:pt>
                <c:pt idx="10">
                  <c:v>1505.5720571428571</c:v>
                </c:pt>
                <c:pt idx="11">
                  <c:v>1483.7472628571427</c:v>
                </c:pt>
                <c:pt idx="12">
                  <c:v>1461.9224685714285</c:v>
                </c:pt>
                <c:pt idx="13">
                  <c:v>1440.0976742857142</c:v>
                </c:pt>
                <c:pt idx="14">
                  <c:v>1418.2728799999998</c:v>
                </c:pt>
                <c:pt idx="15">
                  <c:v>1396.4480857142855</c:v>
                </c:pt>
                <c:pt idx="16">
                  <c:v>1374.6232914285713</c:v>
                </c:pt>
                <c:pt idx="17">
                  <c:v>1352.7984971428571</c:v>
                </c:pt>
                <c:pt idx="18">
                  <c:v>1330.9737028571428</c:v>
                </c:pt>
                <c:pt idx="19">
                  <c:v>1309.1489085714286</c:v>
                </c:pt>
                <c:pt idx="20">
                  <c:v>1287.3241142857144</c:v>
                </c:pt>
                <c:pt idx="21">
                  <c:v>1265.4993199999999</c:v>
                </c:pt>
                <c:pt idx="22">
                  <c:v>1243.6745257142854</c:v>
                </c:pt>
                <c:pt idx="23">
                  <c:v>1221.8497314285712</c:v>
                </c:pt>
                <c:pt idx="24">
                  <c:v>1200.024937142857</c:v>
                </c:pt>
                <c:pt idx="25">
                  <c:v>1178.2001428571427</c:v>
                </c:pt>
                <c:pt idx="26">
                  <c:v>1156.3753485714285</c:v>
                </c:pt>
                <c:pt idx="27">
                  <c:v>1134.5505542857143</c:v>
                </c:pt>
                <c:pt idx="28">
                  <c:v>1112.7257599999998</c:v>
                </c:pt>
                <c:pt idx="29">
                  <c:v>1090.9009657142858</c:v>
                </c:pt>
                <c:pt idx="30">
                  <c:v>1069.0761714285713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F0-457C-BB45-3B33A40260FF}"/>
            </c:ext>
          </c:extLst>
        </c:ser>
        <c:ser>
          <c:idx val="4"/>
          <c:order val="4"/>
          <c:tx>
            <c:strRef>
              <c:f>'Vehicle data '!$AF$13</c:f>
              <c:strCache>
                <c:ptCount val="1"/>
                <c:pt idx="0">
                  <c:v>Vertical load FR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'Vehicle data '!$AB$14:$AB$44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'Vehicle data '!$AF$14:$AF$44</c:f>
              <c:numCache>
                <c:formatCode>General</c:formatCode>
                <c:ptCount val="31"/>
                <c:pt idx="0">
                  <c:v>1477.3899999999999</c:v>
                </c:pt>
                <c:pt idx="1">
                  <c:v>1495.9850799999999</c:v>
                </c:pt>
                <c:pt idx="2">
                  <c:v>1514.58016</c:v>
                </c:pt>
                <c:pt idx="3">
                  <c:v>1533.1752399999998</c:v>
                </c:pt>
                <c:pt idx="4">
                  <c:v>1551.7703199999999</c:v>
                </c:pt>
                <c:pt idx="5">
                  <c:v>1570.3653999999999</c:v>
                </c:pt>
                <c:pt idx="6">
                  <c:v>1588.96048</c:v>
                </c:pt>
                <c:pt idx="7">
                  <c:v>1607.5555599999998</c:v>
                </c:pt>
                <c:pt idx="8">
                  <c:v>1626.1506399999998</c:v>
                </c:pt>
                <c:pt idx="9">
                  <c:v>1644.7457199999999</c:v>
                </c:pt>
                <c:pt idx="10">
                  <c:v>1663.3407999999997</c:v>
                </c:pt>
                <c:pt idx="11">
                  <c:v>1681.9358799999998</c:v>
                </c:pt>
                <c:pt idx="12">
                  <c:v>1700.5309599999998</c:v>
                </c:pt>
                <c:pt idx="13">
                  <c:v>1719.1260399999999</c:v>
                </c:pt>
                <c:pt idx="14">
                  <c:v>1737.7211199999999</c:v>
                </c:pt>
                <c:pt idx="15">
                  <c:v>1756.3161999999998</c:v>
                </c:pt>
                <c:pt idx="16">
                  <c:v>1774.9112799999998</c:v>
                </c:pt>
                <c:pt idx="17">
                  <c:v>1793.5063599999999</c:v>
                </c:pt>
                <c:pt idx="18">
                  <c:v>1812.1014399999999</c:v>
                </c:pt>
                <c:pt idx="19">
                  <c:v>1830.6965199999997</c:v>
                </c:pt>
                <c:pt idx="20">
                  <c:v>1849.2915999999998</c:v>
                </c:pt>
                <c:pt idx="21">
                  <c:v>1867.8866799999998</c:v>
                </c:pt>
                <c:pt idx="22">
                  <c:v>1886.4817599999999</c:v>
                </c:pt>
                <c:pt idx="23">
                  <c:v>1905.0768399999999</c:v>
                </c:pt>
                <c:pt idx="24">
                  <c:v>1923.67192</c:v>
                </c:pt>
                <c:pt idx="25">
                  <c:v>1942.2669999999998</c:v>
                </c:pt>
                <c:pt idx="26">
                  <c:v>1960.8620799999999</c:v>
                </c:pt>
                <c:pt idx="27">
                  <c:v>1979.4571599999997</c:v>
                </c:pt>
                <c:pt idx="28">
                  <c:v>1998.0522399999998</c:v>
                </c:pt>
                <c:pt idx="29">
                  <c:v>2016.6473199999998</c:v>
                </c:pt>
                <c:pt idx="30">
                  <c:v>2035.2423999999999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BF0-457C-BB45-3B33A40260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6281224"/>
        <c:axId val="4462825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'Vehicle data '!$AB$13</c15:sqref>
                        </c15:formulaRef>
                      </c:ext>
                    </c:extLst>
                    <c:strCache>
                      <c:ptCount val="1"/>
                      <c:pt idx="0">
                        <c:v>Velocity 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'Vehicle data '!$AB$14:$AB$44</c15:sqref>
                        </c15:formulaRef>
                      </c:ext>
                    </c:extLst>
                    <c:numCache>
                      <c:formatCode>General</c:formatCode>
                      <c:ptCount val="3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'Vehicle data '!$AB$14:$AB$44</c15:sqref>
                        </c15:formulaRef>
                      </c:ext>
                    </c:extLst>
                    <c:numCache>
                      <c:formatCode>General</c:formatCode>
                      <c:ptCount val="3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1BF0-457C-BB45-3B33A40260FF}"/>
                  </c:ext>
                </c:extLst>
              </c15:ser>
            </c15:filteredBarSeries>
          </c:ext>
        </c:extLst>
      </c:barChart>
      <c:catAx>
        <c:axId val="4462812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282536"/>
        <c:crosses val="autoZero"/>
        <c:auto val="1"/>
        <c:lblAlgn val="ctr"/>
        <c:lblOffset val="100"/>
        <c:noMultiLvlLbl val="0"/>
      </c:catAx>
      <c:valAx>
        <c:axId val="446282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281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</xdr:row>
      <xdr:rowOff>95250</xdr:rowOff>
    </xdr:from>
    <xdr:to>
      <xdr:col>3</xdr:col>
      <xdr:colOff>2010833</xdr:colOff>
      <xdr:row>38</xdr:row>
      <xdr:rowOff>116416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3B2BEFD7-9F68-452A-A3DA-909E79E48B95}"/>
            </a:ext>
          </a:extLst>
        </xdr:cNvPr>
        <xdr:cNvSpPr/>
      </xdr:nvSpPr>
      <xdr:spPr>
        <a:xfrm>
          <a:off x="1836964" y="5238750"/>
          <a:ext cx="2010833" cy="2116666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1005417</xdr:colOff>
      <xdr:row>27</xdr:row>
      <xdr:rowOff>95250</xdr:rowOff>
    </xdr:from>
    <xdr:to>
      <xdr:col>3</xdr:col>
      <xdr:colOff>1005417</xdr:colOff>
      <xdr:row>38</xdr:row>
      <xdr:rowOff>116416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DF88039-64A1-44FD-B7DA-7DB4D8F78D55}"/>
            </a:ext>
          </a:extLst>
        </xdr:cNvPr>
        <xdr:cNvCxnSpPr>
          <a:stCxn id="2" idx="0"/>
          <a:endCxn id="2" idx="4"/>
        </xdr:cNvCxnSpPr>
      </xdr:nvCxnSpPr>
      <xdr:spPr>
        <a:xfrm>
          <a:off x="2846917" y="5238750"/>
          <a:ext cx="0" cy="21166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33</xdr:row>
      <xdr:rowOff>10583</xdr:rowOff>
    </xdr:from>
    <xdr:to>
      <xdr:col>3</xdr:col>
      <xdr:colOff>2010833</xdr:colOff>
      <xdr:row>33</xdr:row>
      <xdr:rowOff>10583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310DC9-0A88-4D16-9025-4D724F5A9459}"/>
            </a:ext>
          </a:extLst>
        </xdr:cNvPr>
        <xdr:cNvCxnSpPr>
          <a:stCxn id="2" idx="2"/>
          <a:endCxn id="2" idx="6"/>
        </xdr:cNvCxnSpPr>
      </xdr:nvCxnSpPr>
      <xdr:spPr>
        <a:xfrm>
          <a:off x="1841500" y="6297083"/>
          <a:ext cx="20108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1005417</xdr:colOff>
      <xdr:row>27</xdr:row>
      <xdr:rowOff>95250</xdr:rowOff>
    </xdr:from>
    <xdr:to>
      <xdr:col>3</xdr:col>
      <xdr:colOff>2010833</xdr:colOff>
      <xdr:row>33</xdr:row>
      <xdr:rowOff>10583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DB837266-AB54-4473-AE1A-F2FC134A7441}"/>
            </a:ext>
          </a:extLst>
        </xdr:cNvPr>
        <xdr:cNvCxnSpPr>
          <a:stCxn id="2" idx="0"/>
          <a:endCxn id="2" idx="6"/>
        </xdr:cNvCxnSpPr>
      </xdr:nvCxnSpPr>
      <xdr:spPr>
        <a:xfrm>
          <a:off x="2846917" y="5238750"/>
          <a:ext cx="1005416" cy="10583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1693333</xdr:colOff>
      <xdr:row>30</xdr:row>
      <xdr:rowOff>169333</xdr:rowOff>
    </xdr:from>
    <xdr:to>
      <xdr:col>4</xdr:col>
      <xdr:colOff>586316</xdr:colOff>
      <xdr:row>35</xdr:row>
      <xdr:rowOff>131233</xdr:rowOff>
    </xdr:to>
    <xdr:sp macro="" textlink="">
      <xdr:nvSpPr>
        <xdr:cNvPr id="16" name="Arc 15">
          <a:extLst>
            <a:ext uri="{FF2B5EF4-FFF2-40B4-BE49-F238E27FC236}">
              <a16:creationId xmlns:a16="http://schemas.microsoft.com/office/drawing/2014/main" id="{3A1DCA30-594A-41B5-AC66-C8E1821FF84A}"/>
            </a:ext>
          </a:extLst>
        </xdr:cNvPr>
        <xdr:cNvSpPr/>
      </xdr:nvSpPr>
      <xdr:spPr>
        <a:xfrm rot="16569999">
          <a:off x="3534833" y="5884333"/>
          <a:ext cx="914400" cy="914400"/>
        </a:xfrm>
        <a:prstGeom prst="arc">
          <a:avLst>
            <a:gd name="adj1" fmla="val 16200000"/>
            <a:gd name="adj2" fmla="val 1815183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444499</xdr:colOff>
      <xdr:row>24</xdr:row>
      <xdr:rowOff>127000</xdr:rowOff>
    </xdr:from>
    <xdr:to>
      <xdr:col>3</xdr:col>
      <xdr:colOff>1358899</xdr:colOff>
      <xdr:row>29</xdr:row>
      <xdr:rowOff>88900</xdr:rowOff>
    </xdr:to>
    <xdr:sp macro="" textlink="">
      <xdr:nvSpPr>
        <xdr:cNvPr id="17" name="Arc 16">
          <a:extLst>
            <a:ext uri="{FF2B5EF4-FFF2-40B4-BE49-F238E27FC236}">
              <a16:creationId xmlns:a16="http://schemas.microsoft.com/office/drawing/2014/main" id="{6655FB45-C678-459D-B5C0-0CF0C9DC4005}"/>
            </a:ext>
          </a:extLst>
        </xdr:cNvPr>
        <xdr:cNvSpPr/>
      </xdr:nvSpPr>
      <xdr:spPr>
        <a:xfrm rot="8096614">
          <a:off x="2285999" y="4699000"/>
          <a:ext cx="914400" cy="914400"/>
        </a:xfrm>
        <a:prstGeom prst="arc">
          <a:avLst>
            <a:gd name="adj1" fmla="val 16200000"/>
            <a:gd name="adj2" fmla="val 1815183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1005417</xdr:colOff>
      <xdr:row>31</xdr:row>
      <xdr:rowOff>105832</xdr:rowOff>
    </xdr:from>
    <xdr:to>
      <xdr:col>3</xdr:col>
      <xdr:colOff>1143000</xdr:colOff>
      <xdr:row>32</xdr:row>
      <xdr:rowOff>190499</xdr:rowOff>
    </xdr:to>
    <xdr:cxnSp macro="">
      <xdr:nvCxnSpPr>
        <xdr:cNvPr id="19" name="Connector: Elbow 18">
          <a:extLst>
            <a:ext uri="{FF2B5EF4-FFF2-40B4-BE49-F238E27FC236}">
              <a16:creationId xmlns:a16="http://schemas.microsoft.com/office/drawing/2014/main" id="{19756633-D9DB-4450-B1E8-E51F520760EA}"/>
            </a:ext>
          </a:extLst>
        </xdr:cNvPr>
        <xdr:cNvCxnSpPr/>
      </xdr:nvCxnSpPr>
      <xdr:spPr>
        <a:xfrm rot="16200000" flipH="1">
          <a:off x="2778125" y="6080124"/>
          <a:ext cx="275167" cy="137583"/>
        </a:xfrm>
        <a:prstGeom prst="bentConnector3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243418</xdr:colOff>
      <xdr:row>31</xdr:row>
      <xdr:rowOff>21168</xdr:rowOff>
    </xdr:from>
    <xdr:to>
      <xdr:col>3</xdr:col>
      <xdr:colOff>899584</xdr:colOff>
      <xdr:row>32</xdr:row>
      <xdr:rowOff>21168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8253AEDD-EA5A-4C5F-BF69-49127722207F}"/>
            </a:ext>
          </a:extLst>
        </xdr:cNvPr>
        <xdr:cNvSpPr txBox="1"/>
      </xdr:nvSpPr>
      <xdr:spPr>
        <a:xfrm>
          <a:off x="2080382" y="5926668"/>
          <a:ext cx="656166" cy="1905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X Axis</a:t>
          </a:r>
        </a:p>
      </xdr:txBody>
    </xdr:sp>
    <xdr:clientData/>
  </xdr:twoCellAnchor>
  <xdr:twoCellAnchor>
    <xdr:from>
      <xdr:col>3</xdr:col>
      <xdr:colOff>1142999</xdr:colOff>
      <xdr:row>33</xdr:row>
      <xdr:rowOff>42334</xdr:rowOff>
    </xdr:from>
    <xdr:to>
      <xdr:col>3</xdr:col>
      <xdr:colOff>1788582</xdr:colOff>
      <xdr:row>34</xdr:row>
      <xdr:rowOff>137584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A4E9CB9-37F2-48FA-8658-1E76057CCC98}"/>
            </a:ext>
          </a:extLst>
        </xdr:cNvPr>
        <xdr:cNvSpPr txBox="1"/>
      </xdr:nvSpPr>
      <xdr:spPr>
        <a:xfrm>
          <a:off x="2979963" y="6328834"/>
          <a:ext cx="645583" cy="2857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Y Axis</a:t>
          </a:r>
        </a:p>
      </xdr:txBody>
    </xdr:sp>
    <xdr:clientData/>
  </xdr:twoCellAnchor>
  <xdr:twoCellAnchor>
    <xdr:from>
      <xdr:col>3</xdr:col>
      <xdr:colOff>1525236</xdr:colOff>
      <xdr:row>28</xdr:row>
      <xdr:rowOff>128094</xdr:rowOff>
    </xdr:from>
    <xdr:to>
      <xdr:col>3</xdr:col>
      <xdr:colOff>1707542</xdr:colOff>
      <xdr:row>30</xdr:row>
      <xdr:rowOff>132062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352D4C0-0592-478F-9571-5A3361B312A6}"/>
            </a:ext>
          </a:extLst>
        </xdr:cNvPr>
        <xdr:cNvSpPr txBox="1"/>
      </xdr:nvSpPr>
      <xdr:spPr>
        <a:xfrm rot="2887043">
          <a:off x="3265405" y="5563425"/>
          <a:ext cx="384968" cy="1823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1.5</a:t>
          </a:r>
        </a:p>
      </xdr:txBody>
    </xdr:sp>
    <xdr:clientData/>
  </xdr:twoCellAnchor>
  <xdr:twoCellAnchor>
    <xdr:from>
      <xdr:col>3</xdr:col>
      <xdr:colOff>1079500</xdr:colOff>
      <xdr:row>29</xdr:row>
      <xdr:rowOff>95250</xdr:rowOff>
    </xdr:from>
    <xdr:to>
      <xdr:col>3</xdr:col>
      <xdr:colOff>1312333</xdr:colOff>
      <xdr:row>31</xdr:row>
      <xdr:rowOff>0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A5BFC1EC-4A70-46A7-8C44-5A42E4A1CCA2}"/>
            </a:ext>
          </a:extLst>
        </xdr:cNvPr>
        <xdr:cNvSpPr txBox="1"/>
      </xdr:nvSpPr>
      <xdr:spPr>
        <a:xfrm>
          <a:off x="2916464" y="5619750"/>
          <a:ext cx="232833" cy="2857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</a:t>
          </a:r>
        </a:p>
      </xdr:txBody>
    </xdr:sp>
    <xdr:clientData/>
  </xdr:twoCellAnchor>
  <xdr:twoCellAnchor>
    <xdr:from>
      <xdr:col>3</xdr:col>
      <xdr:colOff>1415143</xdr:colOff>
      <xdr:row>31</xdr:row>
      <xdr:rowOff>108857</xdr:rowOff>
    </xdr:from>
    <xdr:to>
      <xdr:col>3</xdr:col>
      <xdr:colOff>1660072</xdr:colOff>
      <xdr:row>32</xdr:row>
      <xdr:rowOff>122464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92C3257-6FF2-4551-BAEF-3ED614BD55F5}"/>
            </a:ext>
          </a:extLst>
        </xdr:cNvPr>
        <xdr:cNvSpPr txBox="1"/>
      </xdr:nvSpPr>
      <xdr:spPr>
        <a:xfrm>
          <a:off x="3252107" y="6014357"/>
          <a:ext cx="244929" cy="20410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B</a:t>
          </a:r>
        </a:p>
      </xdr:txBody>
    </xdr:sp>
    <xdr:clientData/>
  </xdr:twoCellAnchor>
  <xdr:twoCellAnchor>
    <xdr:from>
      <xdr:col>3</xdr:col>
      <xdr:colOff>149679</xdr:colOff>
      <xdr:row>41</xdr:row>
      <xdr:rowOff>13608</xdr:rowOff>
    </xdr:from>
    <xdr:to>
      <xdr:col>3</xdr:col>
      <xdr:colOff>1836965</xdr:colOff>
      <xdr:row>42</xdr:row>
      <xdr:rowOff>163286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38E0C9C-698A-49CC-B6BC-CB4C9452D69E}"/>
            </a:ext>
          </a:extLst>
        </xdr:cNvPr>
        <xdr:cNvSpPr txBox="1"/>
      </xdr:nvSpPr>
      <xdr:spPr>
        <a:xfrm>
          <a:off x="1986643" y="7824108"/>
          <a:ext cx="1687286" cy="3401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1.5 SIN(45)= 1.06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2</xdr:row>
      <xdr:rowOff>0</xdr:rowOff>
    </xdr:from>
    <xdr:to>
      <xdr:col>12</xdr:col>
      <xdr:colOff>590551</xdr:colOff>
      <xdr:row>17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3487355-4226-4D98-AD84-25758BABC5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123825</xdr:colOff>
      <xdr:row>2</xdr:row>
      <xdr:rowOff>47625</xdr:rowOff>
    </xdr:from>
    <xdr:to>
      <xdr:col>24</xdr:col>
      <xdr:colOff>238125</xdr:colOff>
      <xdr:row>17</xdr:row>
      <xdr:rowOff>104774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28921A8-3483-4B52-8BE5-F3C6F3FF2B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495300</xdr:colOff>
      <xdr:row>19</xdr:row>
      <xdr:rowOff>161924</xdr:rowOff>
    </xdr:from>
    <xdr:to>
      <xdr:col>14</xdr:col>
      <xdr:colOff>285750</xdr:colOff>
      <xdr:row>40</xdr:row>
      <xdr:rowOff>32809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707824F-EA5E-47B3-B278-3F92AD0BF2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247650</xdr:colOff>
      <xdr:row>18</xdr:row>
      <xdr:rowOff>180975</xdr:rowOff>
    </xdr:from>
    <xdr:to>
      <xdr:col>30</xdr:col>
      <xdr:colOff>269876</xdr:colOff>
      <xdr:row>37</xdr:row>
      <xdr:rowOff>66675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2EEA16C-9512-4E6B-8C9D-B7CC6939AC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5:AF69"/>
  <sheetViews>
    <sheetView tabSelected="1" zoomScaleNormal="100" workbookViewId="0">
      <selection activeCell="B28" sqref="B28"/>
    </sheetView>
  </sheetViews>
  <sheetFormatPr defaultRowHeight="15" x14ac:dyDescent="0.25"/>
  <cols>
    <col min="3" max="3" width="9.140625" customWidth="1"/>
    <col min="4" max="4" width="30.28515625" customWidth="1"/>
    <col min="6" max="6" width="9.140625" customWidth="1"/>
    <col min="7" max="7" width="14" customWidth="1"/>
    <col min="8" max="8" width="15.42578125" customWidth="1"/>
    <col min="9" max="9" width="16.7109375" customWidth="1"/>
    <col min="10" max="10" width="15" customWidth="1"/>
    <col min="11" max="11" width="15" bestFit="1" customWidth="1"/>
    <col min="12" max="12" width="19.5703125" customWidth="1"/>
    <col min="14" max="14" width="13.85546875" customWidth="1"/>
    <col min="15" max="15" width="15" customWidth="1"/>
    <col min="16" max="16" width="14.85546875" customWidth="1"/>
    <col min="17" max="17" width="15" customWidth="1"/>
    <col min="18" max="18" width="16.140625" customWidth="1"/>
    <col min="20" max="20" width="15.28515625" customWidth="1"/>
    <col min="22" max="22" width="20" customWidth="1"/>
    <col min="23" max="23" width="16.85546875" customWidth="1"/>
    <col min="24" max="24" width="16.7109375" customWidth="1"/>
    <col min="25" max="25" width="16.5703125" customWidth="1"/>
    <col min="27" max="27" width="16.7109375" customWidth="1"/>
    <col min="29" max="29" width="17.7109375" customWidth="1"/>
    <col min="30" max="30" width="18.5703125" customWidth="1"/>
    <col min="31" max="31" width="17.7109375" customWidth="1"/>
    <col min="32" max="32" width="17.42578125" customWidth="1"/>
  </cols>
  <sheetData>
    <row r="5" spans="4:32" x14ac:dyDescent="0.25">
      <c r="H5" s="10" t="s">
        <v>22</v>
      </c>
    </row>
    <row r="6" spans="4:32" x14ac:dyDescent="0.25">
      <c r="D6" s="2" t="s">
        <v>21</v>
      </c>
      <c r="E6" s="2" t="s">
        <v>0</v>
      </c>
      <c r="F6" s="2" t="s">
        <v>1</v>
      </c>
      <c r="H6" s="6" t="s">
        <v>23</v>
      </c>
      <c r="I6" s="6" t="s">
        <v>24</v>
      </c>
      <c r="J6" s="6" t="s">
        <v>25</v>
      </c>
      <c r="K6" s="6" t="s">
        <v>26</v>
      </c>
      <c r="L6" s="6" t="s">
        <v>29</v>
      </c>
    </row>
    <row r="7" spans="4:32" x14ac:dyDescent="0.25">
      <c r="D7" s="3" t="s">
        <v>2</v>
      </c>
      <c r="E7" s="4">
        <v>628</v>
      </c>
      <c r="F7" s="5" t="s">
        <v>13</v>
      </c>
      <c r="H7" s="1">
        <f>SUM(E7*9.81*E10*E11)</f>
        <v>1476.7149960000002</v>
      </c>
      <c r="I7" s="1">
        <v>1418.8</v>
      </c>
      <c r="J7" s="1">
        <v>1665.23</v>
      </c>
      <c r="K7" s="1">
        <v>1599.93</v>
      </c>
      <c r="L7" s="1" t="s">
        <v>30</v>
      </c>
    </row>
    <row r="8" spans="4:32" x14ac:dyDescent="0.25">
      <c r="D8" s="3" t="s">
        <v>3</v>
      </c>
      <c r="E8" s="4">
        <v>2.8</v>
      </c>
      <c r="F8" s="5" t="s">
        <v>14</v>
      </c>
    </row>
    <row r="9" spans="4:32" x14ac:dyDescent="0.25">
      <c r="D9" s="3" t="s">
        <v>4</v>
      </c>
      <c r="E9" s="4">
        <v>0.36</v>
      </c>
      <c r="F9" s="5" t="s">
        <v>14</v>
      </c>
      <c r="H9" s="11" t="s">
        <v>27</v>
      </c>
    </row>
    <row r="10" spans="4:32" x14ac:dyDescent="0.25">
      <c r="D10" s="3" t="s">
        <v>5</v>
      </c>
      <c r="E10" s="4">
        <v>0.47</v>
      </c>
      <c r="F10" s="5" t="s">
        <v>15</v>
      </c>
      <c r="H10" s="2" t="s">
        <v>28</v>
      </c>
      <c r="I10" s="7">
        <v>-409.46</v>
      </c>
    </row>
    <row r="11" spans="4:32" x14ac:dyDescent="0.25">
      <c r="D11" s="3" t="s">
        <v>6</v>
      </c>
      <c r="E11" s="4">
        <v>0.51</v>
      </c>
      <c r="F11" s="5" t="s">
        <v>16</v>
      </c>
    </row>
    <row r="12" spans="4:32" x14ac:dyDescent="0.25">
      <c r="D12" s="3" t="s">
        <v>7</v>
      </c>
      <c r="E12" s="4">
        <v>-0.62</v>
      </c>
      <c r="F12" s="5" t="s">
        <v>17</v>
      </c>
      <c r="H12" s="12" t="s">
        <v>37</v>
      </c>
      <c r="N12" s="12" t="s">
        <v>38</v>
      </c>
      <c r="T12" s="12" t="s">
        <v>39</v>
      </c>
      <c r="AA12" s="12" t="s">
        <v>40</v>
      </c>
    </row>
    <row r="13" spans="4:32" x14ac:dyDescent="0.25">
      <c r="D13" s="3" t="s">
        <v>8</v>
      </c>
      <c r="E13" s="4">
        <v>1.2</v>
      </c>
      <c r="F13" s="5" t="s">
        <v>18</v>
      </c>
      <c r="H13" s="3" t="s">
        <v>34</v>
      </c>
      <c r="I13" s="3" t="s">
        <v>31</v>
      </c>
      <c r="J13" s="14" t="s">
        <v>32</v>
      </c>
      <c r="K13" s="14" t="s">
        <v>33</v>
      </c>
      <c r="L13" s="3" t="s">
        <v>35</v>
      </c>
      <c r="N13" s="3" t="s">
        <v>34</v>
      </c>
      <c r="O13" s="3" t="s">
        <v>31</v>
      </c>
      <c r="P13" s="14" t="s">
        <v>32</v>
      </c>
      <c r="Q13" s="14" t="s">
        <v>33</v>
      </c>
      <c r="R13" s="3" t="s">
        <v>35</v>
      </c>
      <c r="T13" s="3" t="s">
        <v>34</v>
      </c>
      <c r="U13" s="3" t="s">
        <v>36</v>
      </c>
      <c r="V13" s="3" t="s">
        <v>31</v>
      </c>
      <c r="W13" s="14" t="s">
        <v>32</v>
      </c>
      <c r="X13" s="14" t="s">
        <v>33</v>
      </c>
      <c r="Y13" s="3" t="s">
        <v>35</v>
      </c>
      <c r="AA13" s="3" t="s">
        <v>34</v>
      </c>
      <c r="AB13" s="3" t="s">
        <v>36</v>
      </c>
      <c r="AC13" s="3" t="s">
        <v>31</v>
      </c>
      <c r="AD13" s="14" t="s">
        <v>32</v>
      </c>
      <c r="AE13" s="14" t="s">
        <v>33</v>
      </c>
      <c r="AF13" s="3" t="s">
        <v>35</v>
      </c>
    </row>
    <row r="14" spans="4:32" x14ac:dyDescent="0.25">
      <c r="D14" s="3" t="s">
        <v>9</v>
      </c>
      <c r="E14" s="4">
        <v>1.2230000000000001</v>
      </c>
      <c r="F14" s="5" t="s">
        <v>19</v>
      </c>
      <c r="H14" s="1">
        <v>0</v>
      </c>
      <c r="I14" s="1">
        <f>$H$7+((628*H14*$E$9)/$E$16)*0.47*0.51-((-0.62*0.5*0.42*(30^2))/2)</f>
        <v>1535.3049960000001</v>
      </c>
      <c r="J14" s="1">
        <f>$K$7-((628*H14*$E$9)/$E$16)*0.53*0.49-((-0.62*0.5*0.42*(30^2))/2)</f>
        <v>1658.52</v>
      </c>
      <c r="K14" s="1">
        <f>$J$7-((628*H14*$E$9)/$E$16)*0.53*0.51-((-0.62*0.5*0.42*(30^2))/2)</f>
        <v>1723.82</v>
      </c>
      <c r="L14" s="1">
        <f>$I$7+((628*H14*$E$9)/$E$16)*0.47*0.49-((-0.62*0.5*0.42*(30^2))/2)</f>
        <v>1477.3899999999999</v>
      </c>
      <c r="N14" s="1">
        <v>0</v>
      </c>
      <c r="O14" s="1">
        <f>$H$7+((628*H14*$E$9)/$E$8)*0.47*0.51-((-0.62*0.5*0.42*(30^2))/2)</f>
        <v>1535.3049960000001</v>
      </c>
      <c r="P14" s="1">
        <f>$K$7-((628*H14*$E$9)/$E$8)*0.53*0.49-((-0.62*0.5*0.42*(30^2))/2)</f>
        <v>1658.52</v>
      </c>
      <c r="Q14" s="1">
        <f>$J$7-((628*H14*$E$9)/$E$8)*0.53*0.51-((-0.62*0.5*0.42*(30^2))/2)</f>
        <v>1723.82</v>
      </c>
      <c r="R14" s="1">
        <f>$I$7+((628*H14*$E$9)/$E$8)*0.47*0.49-((-0.62*0.5*0.42*(30^2))/2)</f>
        <v>1477.3899999999999</v>
      </c>
      <c r="T14" s="1">
        <v>0</v>
      </c>
      <c r="U14" s="1">
        <v>0</v>
      </c>
      <c r="V14" s="1">
        <f>$H$7+((628*U14*$E$9)/$E$16)*0.47*0.51-((-0.62*0.5*0.42*(30^2))/2)</f>
        <v>1535.3049960000001</v>
      </c>
      <c r="W14" s="1">
        <f>$K$7-((628*U14*$E$9)/$E$16)*0.53*0.49-((-0.62*0.5*0.42*(30^2))/2)</f>
        <v>1658.52</v>
      </c>
      <c r="X14" s="1">
        <f>$J$7-((628*U14*$E$9)/$E$16)*0.53*0.51-((-0.62*0.5*0.42*(30^2))/2)</f>
        <v>1723.82</v>
      </c>
      <c r="Y14" s="1">
        <f>$I$7+((628*U14*$E$9)/$E$16)*0.47*0.49-((-0.62*0.5*0.42*(30^2))/2)</f>
        <v>1477.3899999999999</v>
      </c>
      <c r="AA14" s="1">
        <v>0</v>
      </c>
      <c r="AB14" s="1">
        <v>0</v>
      </c>
      <c r="AC14" s="1">
        <f>$H$7+((628*AB14*$E$9)/$E$8)*0.47*0.51-((-0.62*0.5*0.42*(30^2))/2)</f>
        <v>1535.3049960000001</v>
      </c>
      <c r="AD14" s="1">
        <f>$K$7-((628*AB14*$E$9)/$E$8)*0.53*0.49-((-0.62*0.5*0.42*(30^2))/2)</f>
        <v>1658.52</v>
      </c>
      <c r="AE14" s="1">
        <f>$J$7-((628*AB14*$E$9)/$E$8)*0.53*0.51-((-0.62*0.5*0.42*(30^2))/2)</f>
        <v>1723.82</v>
      </c>
      <c r="AF14" s="1">
        <f>$I$7+((628*AB14*$E$9)/$E$8)*0.47*0.49-((-0.62*0.5*0.42*(30^2))/2)</f>
        <v>1477.3899999999999</v>
      </c>
    </row>
    <row r="15" spans="4:32" x14ac:dyDescent="0.25">
      <c r="D15" s="3" t="s">
        <v>10</v>
      </c>
      <c r="E15" s="4">
        <v>42</v>
      </c>
      <c r="F15" s="5" t="s">
        <v>15</v>
      </c>
      <c r="H15" s="1">
        <f>H14+0.1</f>
        <v>0.1</v>
      </c>
      <c r="I15" s="1">
        <f t="shared" ref="I15:I29" si="0">$H$7+((628*H15*$E$9)/$E$16)*0.47*0.51-((-0.62*0.5*0.42*(30^2))/2)</f>
        <v>1538.6501426666669</v>
      </c>
      <c r="J15" s="1">
        <f t="shared" ref="J15:J29" si="1">$K$7-((628*H15*$E$9)/$E$16)*0.53*0.49-((-0.62*0.5*0.42*(30^2))/2)</f>
        <v>1654.8957422222222</v>
      </c>
      <c r="K15" s="1">
        <f t="shared" ref="K15:K29" si="2">$J$7-((628*H15*$E$9)/$E$16)*0.53*0.51-((-0.62*0.5*0.42*(30^2))/2)</f>
        <v>1720.0478133333334</v>
      </c>
      <c r="L15" s="1">
        <f t="shared" ref="L15:L29" si="3">$I$7+((628*H15*$E$9)/$E$16)*0.47*0.49-((-0.62*0.5*0.42*(30^2))/2)</f>
        <v>1480.6039644444443</v>
      </c>
      <c r="N15" s="1">
        <f>N14+0.1</f>
        <v>0.1</v>
      </c>
      <c r="O15" s="1">
        <f t="shared" ref="O15:O29" si="4">$H$7+((628*H15*$E$9)/$E$8)*0.47*0.51-((-0.62*0.5*0.42*(30^2))/2)</f>
        <v>1537.2404022857143</v>
      </c>
      <c r="P15" s="1">
        <f t="shared" ref="P15:P29" si="5">$K$7-((628*H15*$E$9)/$E$8)*0.53*0.49-((-0.62*0.5*0.42*(30^2))/2)</f>
        <v>1656.423108</v>
      </c>
      <c r="Q15" s="1">
        <f t="shared" ref="Q15:Q29" si="6">$J$7-((628*H15*$E$9)/$E$8)*0.53*0.51-((-0.62*0.5*0.42*(30^2))/2)</f>
        <v>1721.6375205714285</v>
      </c>
      <c r="R15" s="1">
        <f t="shared" ref="R15:R29" si="7">$I$7+((628*H15*$E$9)/$E$8)*0.47*0.49-((-0.62*0.5*0.42*(30^2))/2)</f>
        <v>1479.2495079999999</v>
      </c>
      <c r="T15" s="8"/>
      <c r="U15" s="1">
        <f>U14+1</f>
        <v>1</v>
      </c>
      <c r="V15" s="1">
        <f t="shared" ref="V15:V44" si="8">$H$7+((628*U15*$E$9)/$E$16)*0.47*0.51-((-0.62*0.5*0.42*(30^2))/2)</f>
        <v>1568.7564626666667</v>
      </c>
      <c r="W15" s="1">
        <f t="shared" ref="W15:W44" si="9">$K$7-((628*U15*$E$9)/$E$16)*0.53*0.49-((-0.62*0.5*0.42*(30^2))/2)</f>
        <v>1622.2774222222222</v>
      </c>
      <c r="X15" s="1">
        <f t="shared" ref="X15:X44" si="10">$J$7-((628*U15*$E$9)/$E$16)*0.53*0.51-((-0.62*0.5*0.42*(30^2))/2)</f>
        <v>1686.0981333333332</v>
      </c>
      <c r="Y15" s="1">
        <f t="shared" ref="Y15:Y44" si="11">$I$7+((628*U15*$E$9)/$E$16)*0.47*0.49-((-0.62*0.5*0.42*(30^2))/2)</f>
        <v>1509.5296444444443</v>
      </c>
      <c r="AA15" s="8"/>
      <c r="AB15" s="1">
        <f>AB14+1</f>
        <v>1</v>
      </c>
      <c r="AC15" s="1">
        <f t="shared" ref="AC15:AC44" si="12">$H$7+((628*AB15*$E$9)/$E$8)*0.47*0.51-((-0.62*0.5*0.42*(30^2))/2)</f>
        <v>1554.659058857143</v>
      </c>
      <c r="AD15" s="1">
        <f t="shared" ref="AD15:AD44" si="13">$K$7-((628*AB15*$E$9)/$E$8)*0.53*0.49-((-0.62*0.5*0.42*(30^2))/2)</f>
        <v>1637.55108</v>
      </c>
      <c r="AE15" s="1">
        <f t="shared" ref="AE15:AE44" si="14">$J$7-((628*AB15*$E$9)/$E$8)*0.53*0.51-((-0.62*0.5*0.42*(30^2))/2)</f>
        <v>1701.9952057142857</v>
      </c>
      <c r="AF15" s="1">
        <f t="shared" ref="AF15:AF44" si="15">$I$7+((628*AB15*$E$9)/$E$8)*0.47*0.49-((-0.62*0.5*0.42*(30^2))/2)</f>
        <v>1495.9850799999999</v>
      </c>
    </row>
    <row r="16" spans="4:32" x14ac:dyDescent="0.25">
      <c r="D16" s="3" t="s">
        <v>11</v>
      </c>
      <c r="E16" s="4">
        <v>1.62</v>
      </c>
      <c r="F16" s="5" t="s">
        <v>14</v>
      </c>
      <c r="H16" s="1">
        <f t="shared" ref="H16:H28" si="16">H15+0.1</f>
        <v>0.2</v>
      </c>
      <c r="I16" s="1">
        <f t="shared" si="0"/>
        <v>1541.9952893333334</v>
      </c>
      <c r="J16" s="1">
        <f t="shared" si="1"/>
        <v>1651.2714844444445</v>
      </c>
      <c r="K16" s="1">
        <f t="shared" si="2"/>
        <v>1716.2756266666665</v>
      </c>
      <c r="L16" s="1">
        <f t="shared" si="3"/>
        <v>1483.8179288888887</v>
      </c>
      <c r="N16" s="1">
        <f t="shared" ref="N16:N28" si="17">N15+0.1</f>
        <v>0.2</v>
      </c>
      <c r="O16" s="1">
        <f t="shared" si="4"/>
        <v>1539.1758085714287</v>
      </c>
      <c r="P16" s="1">
        <f t="shared" si="5"/>
        <v>1654.3262159999999</v>
      </c>
      <c r="Q16" s="1">
        <f t="shared" si="6"/>
        <v>1719.455041142857</v>
      </c>
      <c r="R16" s="1">
        <f t="shared" si="7"/>
        <v>1481.1090159999999</v>
      </c>
      <c r="T16" s="8"/>
      <c r="U16" s="1">
        <f t="shared" ref="U16:U44" si="18">U15+1</f>
        <v>2</v>
      </c>
      <c r="V16" s="1">
        <f t="shared" si="8"/>
        <v>1602.2079293333334</v>
      </c>
      <c r="W16" s="1">
        <f t="shared" si="9"/>
        <v>1586.0348444444444</v>
      </c>
      <c r="X16" s="1">
        <f t="shared" si="10"/>
        <v>1648.3762666666667</v>
      </c>
      <c r="Y16" s="1">
        <f t="shared" si="11"/>
        <v>1541.6692888888888</v>
      </c>
      <c r="AA16" s="8"/>
      <c r="AB16" s="1">
        <f t="shared" ref="AB16:AB42" si="19">AB15+1</f>
        <v>2</v>
      </c>
      <c r="AC16" s="1">
        <f t="shared" si="12"/>
        <v>1574.0131217142857</v>
      </c>
      <c r="AD16" s="1">
        <f t="shared" si="13"/>
        <v>1616.5821599999999</v>
      </c>
      <c r="AE16" s="1">
        <f t="shared" si="14"/>
        <v>1680.1704114285715</v>
      </c>
      <c r="AF16" s="1">
        <f t="shared" si="15"/>
        <v>1514.58016</v>
      </c>
    </row>
    <row r="17" spans="4:32" x14ac:dyDescent="0.25">
      <c r="D17" s="3" t="s">
        <v>12</v>
      </c>
      <c r="E17" s="4">
        <v>1.5</v>
      </c>
      <c r="F17" s="5" t="s">
        <v>20</v>
      </c>
      <c r="H17" s="1">
        <f t="shared" si="16"/>
        <v>0.30000000000000004</v>
      </c>
      <c r="I17" s="1">
        <f t="shared" si="0"/>
        <v>1545.3404360000002</v>
      </c>
      <c r="J17" s="1">
        <f t="shared" si="1"/>
        <v>1647.6472266666667</v>
      </c>
      <c r="K17" s="1">
        <f t="shared" si="2"/>
        <v>1712.50344</v>
      </c>
      <c r="L17" s="1">
        <f t="shared" si="3"/>
        <v>1487.0318933333333</v>
      </c>
      <c r="N17" s="1">
        <f t="shared" si="17"/>
        <v>0.30000000000000004</v>
      </c>
      <c r="O17" s="1">
        <f t="shared" si="4"/>
        <v>1541.1112148571428</v>
      </c>
      <c r="P17" s="1">
        <f t="shared" si="5"/>
        <v>1652.2293239999999</v>
      </c>
      <c r="Q17" s="1">
        <f t="shared" si="6"/>
        <v>1717.2725617142858</v>
      </c>
      <c r="R17" s="1">
        <f t="shared" si="7"/>
        <v>1482.9685239999999</v>
      </c>
      <c r="T17" s="8"/>
      <c r="U17" s="1">
        <f t="shared" si="18"/>
        <v>3</v>
      </c>
      <c r="V17" s="1">
        <f t="shared" si="8"/>
        <v>1635.659396</v>
      </c>
      <c r="W17" s="1">
        <f t="shared" si="9"/>
        <v>1549.7922666666666</v>
      </c>
      <c r="X17" s="1">
        <f t="shared" si="10"/>
        <v>1610.6543999999999</v>
      </c>
      <c r="Y17" s="1">
        <f t="shared" si="11"/>
        <v>1573.8089333333332</v>
      </c>
      <c r="AA17" s="8"/>
      <c r="AB17" s="1">
        <f t="shared" si="19"/>
        <v>3</v>
      </c>
      <c r="AC17" s="1">
        <f t="shared" si="12"/>
        <v>1593.3671845714287</v>
      </c>
      <c r="AD17" s="1">
        <f t="shared" si="13"/>
        <v>1595.6132399999999</v>
      </c>
      <c r="AE17" s="1">
        <f t="shared" si="14"/>
        <v>1658.345617142857</v>
      </c>
      <c r="AF17" s="1">
        <f t="shared" si="15"/>
        <v>1533.1752399999998</v>
      </c>
    </row>
    <row r="18" spans="4:32" x14ac:dyDescent="0.25">
      <c r="H18" s="1">
        <f t="shared" si="16"/>
        <v>0.4</v>
      </c>
      <c r="I18" s="1">
        <f t="shared" si="0"/>
        <v>1548.6855826666667</v>
      </c>
      <c r="J18" s="1">
        <f t="shared" si="1"/>
        <v>1644.022968888889</v>
      </c>
      <c r="K18" s="1">
        <f t="shared" si="2"/>
        <v>1708.7312533333334</v>
      </c>
      <c r="L18" s="1">
        <f t="shared" si="3"/>
        <v>1490.2458577777777</v>
      </c>
      <c r="N18" s="1">
        <f t="shared" si="17"/>
        <v>0.4</v>
      </c>
      <c r="O18" s="1">
        <f t="shared" si="4"/>
        <v>1543.0466211428572</v>
      </c>
      <c r="P18" s="1">
        <f t="shared" si="5"/>
        <v>1650.1324319999999</v>
      </c>
      <c r="Q18" s="1">
        <f t="shared" si="6"/>
        <v>1715.0900822857143</v>
      </c>
      <c r="R18" s="1">
        <f t="shared" si="7"/>
        <v>1484.8280319999999</v>
      </c>
      <c r="T18" s="8"/>
      <c r="U18" s="1">
        <f t="shared" si="18"/>
        <v>4</v>
      </c>
      <c r="V18" s="1">
        <f t="shared" si="8"/>
        <v>1669.1108626666667</v>
      </c>
      <c r="W18" s="1">
        <f t="shared" si="9"/>
        <v>1513.5496888888888</v>
      </c>
      <c r="X18" s="1">
        <f t="shared" si="10"/>
        <v>1572.9325333333334</v>
      </c>
      <c r="Y18" s="1">
        <f t="shared" si="11"/>
        <v>1605.9485777777777</v>
      </c>
      <c r="AA18" s="8"/>
      <c r="AB18" s="1">
        <f t="shared" si="19"/>
        <v>4</v>
      </c>
      <c r="AC18" s="1">
        <f t="shared" si="12"/>
        <v>1612.7212474285716</v>
      </c>
      <c r="AD18" s="1">
        <f t="shared" si="13"/>
        <v>1574.6443199999999</v>
      </c>
      <c r="AE18" s="1">
        <f t="shared" si="14"/>
        <v>1636.5208228571428</v>
      </c>
      <c r="AF18" s="1">
        <f t="shared" si="15"/>
        <v>1551.7703199999999</v>
      </c>
    </row>
    <row r="19" spans="4:32" x14ac:dyDescent="0.25">
      <c r="H19" s="1">
        <f t="shared" si="16"/>
        <v>0.5</v>
      </c>
      <c r="I19" s="1">
        <f t="shared" si="0"/>
        <v>1552.0307293333335</v>
      </c>
      <c r="J19" s="1">
        <f t="shared" si="1"/>
        <v>1640.3987111111112</v>
      </c>
      <c r="K19" s="1">
        <f t="shared" si="2"/>
        <v>1704.9590666666666</v>
      </c>
      <c r="L19" s="1">
        <f t="shared" si="3"/>
        <v>1493.4598222222221</v>
      </c>
      <c r="N19" s="1">
        <f t="shared" si="17"/>
        <v>0.5</v>
      </c>
      <c r="O19" s="1">
        <f t="shared" si="4"/>
        <v>1544.9820274285714</v>
      </c>
      <c r="P19" s="1">
        <f t="shared" si="5"/>
        <v>1648.0355400000001</v>
      </c>
      <c r="Q19" s="1">
        <f t="shared" si="6"/>
        <v>1712.9076028571428</v>
      </c>
      <c r="R19" s="1">
        <f t="shared" si="7"/>
        <v>1486.6875399999999</v>
      </c>
      <c r="T19" s="8"/>
      <c r="U19" s="1">
        <f t="shared" si="18"/>
        <v>5</v>
      </c>
      <c r="V19" s="1">
        <f t="shared" si="8"/>
        <v>1702.5623293333333</v>
      </c>
      <c r="W19" s="1">
        <f t="shared" si="9"/>
        <v>1477.3071111111112</v>
      </c>
      <c r="X19" s="1">
        <f t="shared" si="10"/>
        <v>1535.2106666666666</v>
      </c>
      <c r="Y19" s="1">
        <f t="shared" si="11"/>
        <v>1638.0882222222219</v>
      </c>
      <c r="AA19" s="8"/>
      <c r="AB19" s="1">
        <f t="shared" si="19"/>
        <v>5</v>
      </c>
      <c r="AC19" s="1">
        <f t="shared" si="12"/>
        <v>1632.0753102857143</v>
      </c>
      <c r="AD19" s="1">
        <f t="shared" si="13"/>
        <v>1553.6754000000001</v>
      </c>
      <c r="AE19" s="1">
        <f t="shared" si="14"/>
        <v>1614.6960285714285</v>
      </c>
      <c r="AF19" s="1">
        <f t="shared" si="15"/>
        <v>1570.3653999999999</v>
      </c>
    </row>
    <row r="20" spans="4:32" x14ac:dyDescent="0.25">
      <c r="H20" s="1">
        <f t="shared" si="16"/>
        <v>0.6</v>
      </c>
      <c r="I20" s="1">
        <f t="shared" si="0"/>
        <v>1555.3758760000001</v>
      </c>
      <c r="J20" s="1">
        <f t="shared" si="1"/>
        <v>1636.7744533333332</v>
      </c>
      <c r="K20" s="1">
        <f t="shared" si="2"/>
        <v>1701.18688</v>
      </c>
      <c r="L20" s="1">
        <f t="shared" si="3"/>
        <v>1496.6737866666665</v>
      </c>
      <c r="N20" s="1">
        <f t="shared" si="17"/>
        <v>0.6</v>
      </c>
      <c r="O20" s="1">
        <f t="shared" si="4"/>
        <v>1546.9174337142858</v>
      </c>
      <c r="P20" s="1">
        <f t="shared" si="5"/>
        <v>1645.9386480000001</v>
      </c>
      <c r="Q20" s="1">
        <f t="shared" si="6"/>
        <v>1710.7251234285714</v>
      </c>
      <c r="R20" s="1">
        <f t="shared" si="7"/>
        <v>1488.5470479999999</v>
      </c>
      <c r="T20" s="8"/>
      <c r="U20" s="1">
        <f t="shared" si="18"/>
        <v>6</v>
      </c>
      <c r="V20" s="1">
        <f t="shared" si="8"/>
        <v>1736.013796</v>
      </c>
      <c r="W20" s="1">
        <f t="shared" si="9"/>
        <v>1441.0645333333334</v>
      </c>
      <c r="X20" s="1">
        <f t="shared" si="10"/>
        <v>1497.4887999999999</v>
      </c>
      <c r="Y20" s="1">
        <f t="shared" si="11"/>
        <v>1670.2278666666666</v>
      </c>
      <c r="AA20" s="8"/>
      <c r="AB20" s="1">
        <f t="shared" si="19"/>
        <v>6</v>
      </c>
      <c r="AC20" s="1">
        <f t="shared" si="12"/>
        <v>1651.4293731428572</v>
      </c>
      <c r="AD20" s="1">
        <f t="shared" si="13"/>
        <v>1532.7064800000001</v>
      </c>
      <c r="AE20" s="1">
        <f t="shared" si="14"/>
        <v>1592.8712342857141</v>
      </c>
      <c r="AF20" s="1">
        <f t="shared" si="15"/>
        <v>1588.96048</v>
      </c>
    </row>
    <row r="21" spans="4:32" x14ac:dyDescent="0.25">
      <c r="H21" s="1">
        <f t="shared" si="16"/>
        <v>0.7</v>
      </c>
      <c r="I21" s="1">
        <f t="shared" si="0"/>
        <v>1558.7210226666668</v>
      </c>
      <c r="J21" s="1">
        <f t="shared" si="1"/>
        <v>1633.1501955555555</v>
      </c>
      <c r="K21" s="1">
        <f t="shared" si="2"/>
        <v>1697.4146933333334</v>
      </c>
      <c r="L21" s="1">
        <f t="shared" si="3"/>
        <v>1499.8877511111109</v>
      </c>
      <c r="N21" s="1">
        <f t="shared" si="17"/>
        <v>0.7</v>
      </c>
      <c r="O21" s="1">
        <f t="shared" si="4"/>
        <v>1548.85284</v>
      </c>
      <c r="P21" s="1">
        <f t="shared" si="5"/>
        <v>1643.841756</v>
      </c>
      <c r="Q21" s="1">
        <f t="shared" si="6"/>
        <v>1708.5426439999999</v>
      </c>
      <c r="R21" s="1">
        <f t="shared" si="7"/>
        <v>1490.4065559999999</v>
      </c>
      <c r="T21" s="8"/>
      <c r="U21" s="1">
        <f t="shared" si="18"/>
        <v>7</v>
      </c>
      <c r="V21" s="1">
        <f t="shared" si="8"/>
        <v>1769.4652626666668</v>
      </c>
      <c r="W21" s="1">
        <f t="shared" si="9"/>
        <v>1404.8219555555556</v>
      </c>
      <c r="X21" s="1">
        <f t="shared" si="10"/>
        <v>1459.7669333333333</v>
      </c>
      <c r="Y21" s="1">
        <f t="shared" si="11"/>
        <v>1702.3675111111108</v>
      </c>
      <c r="AA21" s="8"/>
      <c r="AB21" s="1">
        <f t="shared" si="19"/>
        <v>7</v>
      </c>
      <c r="AC21" s="1">
        <f t="shared" si="12"/>
        <v>1670.7834360000002</v>
      </c>
      <c r="AD21" s="1">
        <f t="shared" si="13"/>
        <v>1511.73756</v>
      </c>
      <c r="AE21" s="1">
        <f t="shared" si="14"/>
        <v>1571.0464399999998</v>
      </c>
      <c r="AF21" s="1">
        <f t="shared" si="15"/>
        <v>1607.5555599999998</v>
      </c>
    </row>
    <row r="22" spans="4:32" x14ac:dyDescent="0.25">
      <c r="H22" s="1">
        <f t="shared" si="16"/>
        <v>0.79999999999999993</v>
      </c>
      <c r="I22" s="1">
        <f t="shared" si="0"/>
        <v>1562.0661693333334</v>
      </c>
      <c r="J22" s="1">
        <f t="shared" si="1"/>
        <v>1629.5259377777777</v>
      </c>
      <c r="K22" s="1">
        <f t="shared" si="2"/>
        <v>1693.6425066666666</v>
      </c>
      <c r="L22" s="1">
        <f t="shared" si="3"/>
        <v>1503.1017155555555</v>
      </c>
      <c r="N22" s="1">
        <f t="shared" si="17"/>
        <v>0.79999999999999993</v>
      </c>
      <c r="O22" s="1">
        <f t="shared" si="4"/>
        <v>1550.7882462857144</v>
      </c>
      <c r="P22" s="1">
        <f t="shared" si="5"/>
        <v>1641.744864</v>
      </c>
      <c r="Q22" s="1">
        <f t="shared" si="6"/>
        <v>1706.3601645714284</v>
      </c>
      <c r="R22" s="1">
        <f t="shared" si="7"/>
        <v>1492.2660639999999</v>
      </c>
      <c r="T22" s="8"/>
      <c r="U22" s="1">
        <f t="shared" si="18"/>
        <v>8</v>
      </c>
      <c r="V22" s="1">
        <f t="shared" si="8"/>
        <v>1802.9167293333333</v>
      </c>
      <c r="W22" s="1">
        <f t="shared" si="9"/>
        <v>1368.5793777777778</v>
      </c>
      <c r="X22" s="1">
        <f t="shared" si="10"/>
        <v>1422.0450666666666</v>
      </c>
      <c r="Y22" s="1">
        <f t="shared" si="11"/>
        <v>1734.5071555555553</v>
      </c>
      <c r="AA22" s="8"/>
      <c r="AB22" s="1">
        <f t="shared" si="19"/>
        <v>8</v>
      </c>
      <c r="AC22" s="1">
        <f t="shared" si="12"/>
        <v>1690.1374988571429</v>
      </c>
      <c r="AD22" s="1">
        <f t="shared" si="13"/>
        <v>1490.76864</v>
      </c>
      <c r="AE22" s="1">
        <f t="shared" si="14"/>
        <v>1549.2216457142856</v>
      </c>
      <c r="AF22" s="1">
        <f t="shared" si="15"/>
        <v>1626.1506399999998</v>
      </c>
    </row>
    <row r="23" spans="4:32" x14ac:dyDescent="0.25">
      <c r="H23" s="1">
        <f t="shared" si="16"/>
        <v>0.89999999999999991</v>
      </c>
      <c r="I23" s="1">
        <f t="shared" si="0"/>
        <v>1565.4113160000002</v>
      </c>
      <c r="J23" s="1">
        <f t="shared" si="1"/>
        <v>1625.9016799999999</v>
      </c>
      <c r="K23" s="1">
        <f t="shared" si="2"/>
        <v>1689.87032</v>
      </c>
      <c r="L23" s="1">
        <f t="shared" si="3"/>
        <v>1506.3156799999999</v>
      </c>
      <c r="N23" s="1">
        <f t="shared" si="17"/>
        <v>0.89999999999999991</v>
      </c>
      <c r="O23" s="1">
        <f t="shared" si="4"/>
        <v>1552.7236525714286</v>
      </c>
      <c r="P23" s="1">
        <f t="shared" si="5"/>
        <v>1639.647972</v>
      </c>
      <c r="Q23" s="1">
        <f t="shared" si="6"/>
        <v>1704.1776851428572</v>
      </c>
      <c r="R23" s="1">
        <f t="shared" si="7"/>
        <v>1494.1255719999999</v>
      </c>
      <c r="T23" s="8"/>
      <c r="U23" s="1">
        <f t="shared" si="18"/>
        <v>9</v>
      </c>
      <c r="V23" s="1">
        <f t="shared" si="8"/>
        <v>1836.3681960000001</v>
      </c>
      <c r="W23" s="1">
        <f t="shared" si="9"/>
        <v>1332.3368</v>
      </c>
      <c r="X23" s="1">
        <f t="shared" si="10"/>
        <v>1384.3231999999998</v>
      </c>
      <c r="Y23" s="1">
        <f t="shared" si="11"/>
        <v>1766.6467999999998</v>
      </c>
      <c r="AA23" s="8"/>
      <c r="AB23" s="1">
        <f t="shared" si="19"/>
        <v>9</v>
      </c>
      <c r="AC23" s="1">
        <f t="shared" si="12"/>
        <v>1709.4915617142858</v>
      </c>
      <c r="AD23" s="1">
        <f t="shared" si="13"/>
        <v>1469.79972</v>
      </c>
      <c r="AE23" s="1">
        <f t="shared" si="14"/>
        <v>1527.3968514285714</v>
      </c>
      <c r="AF23" s="1">
        <f t="shared" si="15"/>
        <v>1644.7457199999999</v>
      </c>
    </row>
    <row r="24" spans="4:32" x14ac:dyDescent="0.25">
      <c r="H24" s="1">
        <f t="shared" si="16"/>
        <v>0.99999999999999989</v>
      </c>
      <c r="I24" s="1">
        <f t="shared" si="0"/>
        <v>1568.7564626666667</v>
      </c>
      <c r="J24" s="1">
        <f t="shared" si="1"/>
        <v>1622.2774222222222</v>
      </c>
      <c r="K24" s="1">
        <f t="shared" si="2"/>
        <v>1686.0981333333332</v>
      </c>
      <c r="L24" s="1">
        <f t="shared" si="3"/>
        <v>1509.5296444444443</v>
      </c>
      <c r="N24" s="1">
        <f t="shared" si="17"/>
        <v>0.99999999999999989</v>
      </c>
      <c r="O24" s="1">
        <f t="shared" si="4"/>
        <v>1554.659058857143</v>
      </c>
      <c r="P24" s="1">
        <f t="shared" si="5"/>
        <v>1637.55108</v>
      </c>
      <c r="Q24" s="1">
        <f t="shared" si="6"/>
        <v>1701.9952057142857</v>
      </c>
      <c r="R24" s="1">
        <f t="shared" si="7"/>
        <v>1495.9850799999999</v>
      </c>
      <c r="T24" s="8"/>
      <c r="U24" s="1">
        <f t="shared" si="18"/>
        <v>10</v>
      </c>
      <c r="V24" s="1">
        <f t="shared" si="8"/>
        <v>1869.8196626666665</v>
      </c>
      <c r="W24" s="1">
        <f t="shared" si="9"/>
        <v>1296.0942222222222</v>
      </c>
      <c r="X24" s="1">
        <f t="shared" si="10"/>
        <v>1346.6013333333333</v>
      </c>
      <c r="Y24" s="1">
        <f t="shared" si="11"/>
        <v>1798.7864444444442</v>
      </c>
      <c r="AA24" s="8"/>
      <c r="AB24" s="1">
        <f t="shared" si="19"/>
        <v>10</v>
      </c>
      <c r="AC24" s="1">
        <f t="shared" si="12"/>
        <v>1728.8456245714285</v>
      </c>
      <c r="AD24" s="1">
        <f t="shared" si="13"/>
        <v>1448.8308</v>
      </c>
      <c r="AE24" s="1">
        <f t="shared" si="14"/>
        <v>1505.5720571428571</v>
      </c>
      <c r="AF24" s="1">
        <f t="shared" si="15"/>
        <v>1663.3407999999997</v>
      </c>
    </row>
    <row r="25" spans="4:32" x14ac:dyDescent="0.25">
      <c r="D25" s="13" t="s">
        <v>41</v>
      </c>
      <c r="H25" s="1">
        <f t="shared" si="16"/>
        <v>1.0999999999999999</v>
      </c>
      <c r="I25" s="1">
        <f t="shared" si="0"/>
        <v>1572.1016093333335</v>
      </c>
      <c r="J25" s="1">
        <f t="shared" si="1"/>
        <v>1618.6531644444444</v>
      </c>
      <c r="K25" s="1">
        <f t="shared" si="2"/>
        <v>1682.3259466666666</v>
      </c>
      <c r="L25" s="1">
        <f t="shared" si="3"/>
        <v>1512.7436088888887</v>
      </c>
      <c r="N25" s="1">
        <f t="shared" si="17"/>
        <v>1.0999999999999999</v>
      </c>
      <c r="O25" s="1">
        <f t="shared" si="4"/>
        <v>1556.5944651428572</v>
      </c>
      <c r="P25" s="1">
        <f t="shared" si="5"/>
        <v>1635.4541879999999</v>
      </c>
      <c r="Q25" s="1">
        <f t="shared" si="6"/>
        <v>1699.8127262857142</v>
      </c>
      <c r="R25" s="1">
        <f t="shared" si="7"/>
        <v>1497.8445879999999</v>
      </c>
      <c r="T25" s="8"/>
      <c r="U25" s="1">
        <f t="shared" si="18"/>
        <v>11</v>
      </c>
      <c r="V25" s="1">
        <f t="shared" si="8"/>
        <v>1903.2711293333334</v>
      </c>
      <c r="W25" s="1">
        <f t="shared" si="9"/>
        <v>1259.8516444444444</v>
      </c>
      <c r="X25" s="1">
        <f t="shared" si="10"/>
        <v>1308.8794666666665</v>
      </c>
      <c r="Y25" s="1">
        <f t="shared" si="11"/>
        <v>1830.9260888888887</v>
      </c>
      <c r="AA25" s="8"/>
      <c r="AB25" s="1">
        <f t="shared" si="19"/>
        <v>11</v>
      </c>
      <c r="AC25" s="1">
        <f t="shared" si="12"/>
        <v>1748.1996874285715</v>
      </c>
      <c r="AD25" s="1">
        <f t="shared" si="13"/>
        <v>1427.8618799999999</v>
      </c>
      <c r="AE25" s="1">
        <f t="shared" si="14"/>
        <v>1483.7472628571427</v>
      </c>
      <c r="AF25" s="1">
        <f t="shared" si="15"/>
        <v>1681.9358799999998</v>
      </c>
    </row>
    <row r="26" spans="4:32" x14ac:dyDescent="0.25">
      <c r="H26" s="1">
        <f t="shared" si="16"/>
        <v>1.2</v>
      </c>
      <c r="I26" s="1">
        <f t="shared" si="0"/>
        <v>1575.4467560000001</v>
      </c>
      <c r="J26" s="1">
        <f t="shared" si="1"/>
        <v>1615.0289066666667</v>
      </c>
      <c r="K26" s="1">
        <f t="shared" si="2"/>
        <v>1678.55376</v>
      </c>
      <c r="L26" s="1">
        <f t="shared" si="3"/>
        <v>1515.9575733333331</v>
      </c>
      <c r="N26" s="1">
        <f t="shared" si="17"/>
        <v>1.2</v>
      </c>
      <c r="O26" s="1">
        <f t="shared" si="4"/>
        <v>1558.5298714285716</v>
      </c>
      <c r="P26" s="1">
        <f t="shared" si="5"/>
        <v>1633.3572959999999</v>
      </c>
      <c r="Q26" s="1">
        <f t="shared" si="6"/>
        <v>1697.6302468571428</v>
      </c>
      <c r="R26" s="1">
        <f t="shared" si="7"/>
        <v>1499.7040959999999</v>
      </c>
      <c r="T26" s="8"/>
      <c r="U26" s="1">
        <f t="shared" si="18"/>
        <v>12</v>
      </c>
      <c r="V26" s="1">
        <f t="shared" si="8"/>
        <v>1936.7225960000001</v>
      </c>
      <c r="W26" s="1">
        <f t="shared" si="9"/>
        <v>1223.6090666666666</v>
      </c>
      <c r="X26" s="1">
        <f t="shared" si="10"/>
        <v>1271.1576</v>
      </c>
      <c r="Y26" s="1">
        <f t="shared" si="11"/>
        <v>1863.0657333333331</v>
      </c>
      <c r="AA26" s="8"/>
      <c r="AB26" s="1">
        <f t="shared" si="19"/>
        <v>12</v>
      </c>
      <c r="AC26" s="1">
        <f t="shared" si="12"/>
        <v>1767.5537502857144</v>
      </c>
      <c r="AD26" s="1">
        <f t="shared" si="13"/>
        <v>1406.8929599999999</v>
      </c>
      <c r="AE26" s="1">
        <f t="shared" si="14"/>
        <v>1461.9224685714285</v>
      </c>
      <c r="AF26" s="1">
        <f t="shared" si="15"/>
        <v>1700.5309599999998</v>
      </c>
    </row>
    <row r="27" spans="4:32" x14ac:dyDescent="0.25">
      <c r="H27" s="1">
        <f t="shared" si="16"/>
        <v>1.3</v>
      </c>
      <c r="I27" s="1">
        <f t="shared" si="0"/>
        <v>1578.7919026666668</v>
      </c>
      <c r="J27" s="1">
        <f t="shared" si="1"/>
        <v>1611.4046488888889</v>
      </c>
      <c r="K27" s="1">
        <f t="shared" si="2"/>
        <v>1674.7815733333332</v>
      </c>
      <c r="L27" s="1">
        <f t="shared" si="3"/>
        <v>1519.1715377777778</v>
      </c>
      <c r="N27" s="1">
        <f t="shared" si="17"/>
        <v>1.3</v>
      </c>
      <c r="O27" s="1">
        <f t="shared" si="4"/>
        <v>1560.4652777142858</v>
      </c>
      <c r="P27" s="1">
        <f t="shared" si="5"/>
        <v>1631.2604039999999</v>
      </c>
      <c r="Q27" s="1">
        <f t="shared" si="6"/>
        <v>1695.4477674285713</v>
      </c>
      <c r="R27" s="1">
        <f t="shared" si="7"/>
        <v>1501.5636039999999</v>
      </c>
      <c r="T27" s="8"/>
      <c r="U27" s="1">
        <f t="shared" si="18"/>
        <v>13</v>
      </c>
      <c r="V27" s="1">
        <f t="shared" si="8"/>
        <v>1970.1740626666667</v>
      </c>
      <c r="W27" s="1">
        <f t="shared" si="9"/>
        <v>1187.3664888888889</v>
      </c>
      <c r="X27" s="1">
        <f t="shared" si="10"/>
        <v>1233.4357333333332</v>
      </c>
      <c r="Y27" s="1">
        <f t="shared" si="11"/>
        <v>1895.2053777777776</v>
      </c>
      <c r="AA27" s="8"/>
      <c r="AB27" s="1">
        <f t="shared" si="19"/>
        <v>13</v>
      </c>
      <c r="AC27" s="1">
        <f t="shared" si="12"/>
        <v>1786.9078131428571</v>
      </c>
      <c r="AD27" s="1">
        <f t="shared" si="13"/>
        <v>1385.9240400000001</v>
      </c>
      <c r="AE27" s="1">
        <f t="shared" si="14"/>
        <v>1440.0976742857142</v>
      </c>
      <c r="AF27" s="1">
        <f t="shared" si="15"/>
        <v>1719.1260399999999</v>
      </c>
    </row>
    <row r="28" spans="4:32" x14ac:dyDescent="0.25">
      <c r="H28" s="1">
        <f t="shared" si="16"/>
        <v>1.4000000000000001</v>
      </c>
      <c r="I28" s="1">
        <f t="shared" si="0"/>
        <v>1582.1370493333334</v>
      </c>
      <c r="J28" s="1">
        <f t="shared" si="1"/>
        <v>1607.7803911111112</v>
      </c>
      <c r="K28" s="1">
        <f t="shared" si="2"/>
        <v>1671.0093866666666</v>
      </c>
      <c r="L28" s="1">
        <f t="shared" si="3"/>
        <v>1522.3855022222222</v>
      </c>
      <c r="N28" s="1">
        <f t="shared" si="17"/>
        <v>1.4000000000000001</v>
      </c>
      <c r="O28" s="1">
        <f t="shared" si="4"/>
        <v>1562.4006840000002</v>
      </c>
      <c r="P28" s="1">
        <f t="shared" si="5"/>
        <v>1629.1635120000001</v>
      </c>
      <c r="Q28" s="1">
        <f t="shared" si="6"/>
        <v>1693.2652879999998</v>
      </c>
      <c r="R28" s="1">
        <f t="shared" si="7"/>
        <v>1503.4231119999999</v>
      </c>
      <c r="T28" s="8"/>
      <c r="U28" s="1">
        <f t="shared" si="18"/>
        <v>14</v>
      </c>
      <c r="V28" s="1">
        <f t="shared" si="8"/>
        <v>2003.6255293333334</v>
      </c>
      <c r="W28" s="1">
        <f t="shared" si="9"/>
        <v>1151.1239111111111</v>
      </c>
      <c r="X28" s="1">
        <f t="shared" si="10"/>
        <v>1195.7138666666667</v>
      </c>
      <c r="Y28" s="1">
        <f t="shared" si="11"/>
        <v>1927.345022222222</v>
      </c>
      <c r="AA28" s="8"/>
      <c r="AB28" s="1">
        <f t="shared" si="19"/>
        <v>14</v>
      </c>
      <c r="AC28" s="1">
        <f t="shared" si="12"/>
        <v>1806.261876</v>
      </c>
      <c r="AD28" s="1">
        <f t="shared" si="13"/>
        <v>1364.9551199999999</v>
      </c>
      <c r="AE28" s="1">
        <f t="shared" si="14"/>
        <v>1418.2728799999998</v>
      </c>
      <c r="AF28" s="1">
        <f t="shared" si="15"/>
        <v>1737.7211199999999</v>
      </c>
    </row>
    <row r="29" spans="4:32" x14ac:dyDescent="0.25">
      <c r="H29" s="1">
        <f>H28+0.1</f>
        <v>1.5000000000000002</v>
      </c>
      <c r="I29" s="1">
        <f t="shared" si="0"/>
        <v>1585.4821960000002</v>
      </c>
      <c r="J29" s="1">
        <f t="shared" si="1"/>
        <v>1604.1561333333334</v>
      </c>
      <c r="K29" s="1">
        <f t="shared" si="2"/>
        <v>1667.2372</v>
      </c>
      <c r="L29" s="1">
        <f t="shared" si="3"/>
        <v>1525.5994666666666</v>
      </c>
      <c r="N29" s="1">
        <f>N28+0.1</f>
        <v>1.5000000000000002</v>
      </c>
      <c r="O29" s="1">
        <f t="shared" si="4"/>
        <v>1564.3360902857144</v>
      </c>
      <c r="P29" s="1">
        <f t="shared" si="5"/>
        <v>1627.0666200000001</v>
      </c>
      <c r="Q29" s="1">
        <f t="shared" si="6"/>
        <v>1691.0828085714286</v>
      </c>
      <c r="R29" s="1">
        <f t="shared" si="7"/>
        <v>1505.28262</v>
      </c>
      <c r="T29" s="8"/>
      <c r="U29" s="1">
        <f t="shared" si="18"/>
        <v>15</v>
      </c>
      <c r="V29" s="1">
        <f t="shared" si="8"/>
        <v>2037.076996</v>
      </c>
      <c r="W29" s="1">
        <f t="shared" si="9"/>
        <v>1114.8813333333335</v>
      </c>
      <c r="X29" s="1">
        <f t="shared" si="10"/>
        <v>1157.992</v>
      </c>
      <c r="Y29" s="1">
        <f t="shared" si="11"/>
        <v>1959.4846666666665</v>
      </c>
      <c r="AA29" s="8"/>
      <c r="AB29" s="1">
        <f t="shared" si="19"/>
        <v>15</v>
      </c>
      <c r="AC29" s="1">
        <f t="shared" si="12"/>
        <v>1825.615938857143</v>
      </c>
      <c r="AD29" s="1">
        <f t="shared" si="13"/>
        <v>1343.9862000000001</v>
      </c>
      <c r="AE29" s="1">
        <f t="shared" si="14"/>
        <v>1396.4480857142855</v>
      </c>
      <c r="AF29" s="1">
        <f t="shared" si="15"/>
        <v>1756.3161999999998</v>
      </c>
    </row>
    <row r="30" spans="4:32" x14ac:dyDescent="0.25">
      <c r="U30" s="1">
        <f t="shared" si="18"/>
        <v>16</v>
      </c>
      <c r="V30" s="1">
        <f t="shared" si="8"/>
        <v>2070.5284626666667</v>
      </c>
      <c r="W30" s="1">
        <f t="shared" si="9"/>
        <v>1078.6387555555557</v>
      </c>
      <c r="X30" s="1">
        <f t="shared" si="10"/>
        <v>1120.2701333333332</v>
      </c>
      <c r="Y30" s="1">
        <f t="shared" si="11"/>
        <v>1991.624311111111</v>
      </c>
      <c r="AB30" s="1">
        <f t="shared" si="19"/>
        <v>16</v>
      </c>
      <c r="AC30" s="1">
        <f t="shared" si="12"/>
        <v>1844.9700017142859</v>
      </c>
      <c r="AD30" s="1">
        <f t="shared" si="13"/>
        <v>1323.01728</v>
      </c>
      <c r="AE30" s="1">
        <f t="shared" si="14"/>
        <v>1374.6232914285713</v>
      </c>
      <c r="AF30" s="1">
        <f t="shared" si="15"/>
        <v>1774.9112799999998</v>
      </c>
    </row>
    <row r="31" spans="4:32" x14ac:dyDescent="0.25">
      <c r="U31" s="1">
        <f t="shared" si="18"/>
        <v>17</v>
      </c>
      <c r="V31" s="1">
        <f t="shared" si="8"/>
        <v>2103.9799293333335</v>
      </c>
      <c r="W31" s="1">
        <f t="shared" si="9"/>
        <v>1042.3961777777779</v>
      </c>
      <c r="X31" s="1">
        <f t="shared" si="10"/>
        <v>1082.5482666666667</v>
      </c>
      <c r="Y31" s="1">
        <f t="shared" si="11"/>
        <v>2023.7639555555554</v>
      </c>
      <c r="AB31" s="1">
        <f t="shared" si="19"/>
        <v>17</v>
      </c>
      <c r="AC31" s="1">
        <f t="shared" si="12"/>
        <v>1864.3240645714286</v>
      </c>
      <c r="AD31" s="1">
        <f t="shared" si="13"/>
        <v>1302.04836</v>
      </c>
      <c r="AE31" s="1">
        <f t="shared" si="14"/>
        <v>1352.7984971428571</v>
      </c>
      <c r="AF31" s="1">
        <f t="shared" si="15"/>
        <v>1793.5063599999999</v>
      </c>
    </row>
    <row r="32" spans="4:32" x14ac:dyDescent="0.25">
      <c r="H32" s="5" t="s">
        <v>42</v>
      </c>
      <c r="I32" s="5" t="s">
        <v>43</v>
      </c>
      <c r="K32" s="5" t="s">
        <v>44</v>
      </c>
      <c r="L32" s="5" t="s">
        <v>45</v>
      </c>
      <c r="N32" s="15"/>
      <c r="O32" s="15"/>
      <c r="P32" s="15"/>
      <c r="Q32" s="15"/>
      <c r="R32" s="15"/>
      <c r="U32" s="1">
        <f t="shared" si="18"/>
        <v>18</v>
      </c>
      <c r="V32" s="1">
        <f t="shared" si="8"/>
        <v>2137.4313960000004</v>
      </c>
      <c r="W32" s="1">
        <f t="shared" si="9"/>
        <v>1006.1536000000001</v>
      </c>
      <c r="X32" s="1">
        <f t="shared" si="10"/>
        <v>1044.8263999999999</v>
      </c>
      <c r="Y32" s="1">
        <f t="shared" si="11"/>
        <v>2055.9036000000001</v>
      </c>
      <c r="AB32" s="1">
        <f t="shared" si="19"/>
        <v>18</v>
      </c>
      <c r="AC32" s="1">
        <f t="shared" si="12"/>
        <v>1883.6781274285715</v>
      </c>
      <c r="AD32" s="1">
        <f t="shared" si="13"/>
        <v>1281.07944</v>
      </c>
      <c r="AE32" s="1">
        <f t="shared" si="14"/>
        <v>1330.9737028571428</v>
      </c>
      <c r="AF32" s="1">
        <f t="shared" si="15"/>
        <v>1812.1014399999999</v>
      </c>
    </row>
    <row r="33" spans="8:32" x14ac:dyDescent="0.25">
      <c r="H33" s="1">
        <v>5</v>
      </c>
      <c r="I33" s="1">
        <v>0.13</v>
      </c>
      <c r="K33" s="1">
        <v>90</v>
      </c>
      <c r="L33" s="1">
        <v>1.5</v>
      </c>
      <c r="N33" s="8"/>
      <c r="O33" s="8"/>
      <c r="P33" s="8"/>
      <c r="Q33" s="8"/>
      <c r="R33" s="8"/>
      <c r="U33" s="1">
        <f t="shared" si="18"/>
        <v>19</v>
      </c>
      <c r="V33" s="1">
        <f t="shared" si="8"/>
        <v>2170.8828626666668</v>
      </c>
      <c r="W33" s="1">
        <f t="shared" si="9"/>
        <v>969.91102222222241</v>
      </c>
      <c r="X33" s="1">
        <f t="shared" si="10"/>
        <v>1007.1045333333335</v>
      </c>
      <c r="Y33" s="1">
        <f t="shared" si="11"/>
        <v>2088.0432444444446</v>
      </c>
      <c r="AB33" s="1">
        <f t="shared" si="19"/>
        <v>19</v>
      </c>
      <c r="AC33" s="1">
        <f t="shared" si="12"/>
        <v>1903.0321902857143</v>
      </c>
      <c r="AD33" s="1">
        <f t="shared" si="13"/>
        <v>1260.11052</v>
      </c>
      <c r="AE33" s="1">
        <f t="shared" si="14"/>
        <v>1309.1489085714286</v>
      </c>
      <c r="AF33" s="1">
        <f t="shared" si="15"/>
        <v>1830.6965199999997</v>
      </c>
    </row>
    <row r="34" spans="8:32" x14ac:dyDescent="0.25">
      <c r="H34" s="1">
        <v>10</v>
      </c>
      <c r="I34" s="1">
        <v>0.26</v>
      </c>
      <c r="K34" s="1">
        <v>85</v>
      </c>
      <c r="L34" s="1">
        <v>1.49</v>
      </c>
      <c r="N34" s="8"/>
      <c r="O34" s="8"/>
      <c r="P34" s="8"/>
      <c r="Q34" s="8"/>
      <c r="R34" s="8"/>
      <c r="U34" s="1">
        <f t="shared" si="18"/>
        <v>20</v>
      </c>
      <c r="V34" s="1">
        <f t="shared" si="8"/>
        <v>2204.3343293333337</v>
      </c>
      <c r="W34" s="1">
        <f t="shared" si="9"/>
        <v>933.66844444444473</v>
      </c>
      <c r="X34" s="1">
        <f t="shared" si="10"/>
        <v>969.38266666666686</v>
      </c>
      <c r="Y34" s="1">
        <f t="shared" si="11"/>
        <v>2120.1828888888886</v>
      </c>
      <c r="AB34" s="1">
        <f t="shared" si="19"/>
        <v>20</v>
      </c>
      <c r="AC34" s="1">
        <f t="shared" si="12"/>
        <v>1922.3862531428572</v>
      </c>
      <c r="AD34" s="1">
        <f t="shared" si="13"/>
        <v>1239.1416000000002</v>
      </c>
      <c r="AE34" s="1">
        <f t="shared" si="14"/>
        <v>1287.3241142857144</v>
      </c>
      <c r="AF34" s="1">
        <f t="shared" si="15"/>
        <v>1849.2915999999998</v>
      </c>
    </row>
    <row r="35" spans="8:32" x14ac:dyDescent="0.25">
      <c r="H35" s="1">
        <v>15</v>
      </c>
      <c r="I35" s="1">
        <v>0.39</v>
      </c>
      <c r="K35" s="1">
        <v>80</v>
      </c>
      <c r="L35" s="1">
        <v>1.48</v>
      </c>
      <c r="N35" s="8"/>
      <c r="O35" s="8"/>
      <c r="P35" s="8"/>
      <c r="Q35" s="8"/>
      <c r="R35" s="8"/>
      <c r="U35" s="1">
        <f t="shared" si="18"/>
        <v>21</v>
      </c>
      <c r="V35" s="1">
        <f t="shared" si="8"/>
        <v>2237.7857960000001</v>
      </c>
      <c r="W35" s="1">
        <f t="shared" si="9"/>
        <v>897.42586666666693</v>
      </c>
      <c r="X35" s="1">
        <f t="shared" si="10"/>
        <v>931.66080000000011</v>
      </c>
      <c r="Y35" s="1">
        <f t="shared" si="11"/>
        <v>2152.322533333333</v>
      </c>
      <c r="AB35" s="1">
        <f t="shared" si="19"/>
        <v>21</v>
      </c>
      <c r="AC35" s="1">
        <f t="shared" si="12"/>
        <v>1941.7403160000001</v>
      </c>
      <c r="AD35" s="1">
        <f t="shared" si="13"/>
        <v>1218.1726799999999</v>
      </c>
      <c r="AE35" s="1">
        <f t="shared" si="14"/>
        <v>1265.4993199999999</v>
      </c>
      <c r="AF35" s="1">
        <f t="shared" si="15"/>
        <v>1867.8866799999998</v>
      </c>
    </row>
    <row r="36" spans="8:32" x14ac:dyDescent="0.25">
      <c r="H36" s="1">
        <v>20</v>
      </c>
      <c r="I36" s="1">
        <v>0.51</v>
      </c>
      <c r="K36" s="1">
        <v>75</v>
      </c>
      <c r="L36" s="1">
        <v>1.45</v>
      </c>
      <c r="N36" s="8"/>
      <c r="O36" s="8"/>
      <c r="P36" s="8"/>
      <c r="Q36" s="8"/>
      <c r="R36" s="8"/>
      <c r="U36" s="1">
        <f t="shared" si="18"/>
        <v>22</v>
      </c>
      <c r="V36" s="1">
        <f t="shared" si="8"/>
        <v>2271.237262666667</v>
      </c>
      <c r="W36" s="1">
        <f t="shared" si="9"/>
        <v>861.18328888888891</v>
      </c>
      <c r="X36" s="1">
        <f t="shared" si="10"/>
        <v>893.93893333333335</v>
      </c>
      <c r="Y36" s="1">
        <f t="shared" si="11"/>
        <v>2184.4621777777779</v>
      </c>
      <c r="AB36" s="1">
        <f t="shared" si="19"/>
        <v>22</v>
      </c>
      <c r="AC36" s="1">
        <f t="shared" si="12"/>
        <v>1961.0943788571428</v>
      </c>
      <c r="AD36" s="1">
        <f t="shared" si="13"/>
        <v>1197.2037599999999</v>
      </c>
      <c r="AE36" s="1">
        <f t="shared" si="14"/>
        <v>1243.6745257142854</v>
      </c>
      <c r="AF36" s="1">
        <f t="shared" si="15"/>
        <v>1886.4817599999999</v>
      </c>
    </row>
    <row r="37" spans="8:32" x14ac:dyDescent="0.25">
      <c r="H37" s="1">
        <v>25</v>
      </c>
      <c r="I37" s="1">
        <v>0.63</v>
      </c>
      <c r="K37" s="1">
        <v>70</v>
      </c>
      <c r="L37" s="1">
        <v>1.41</v>
      </c>
      <c r="N37" s="8"/>
      <c r="O37" s="8"/>
      <c r="P37" s="8"/>
      <c r="Q37" s="8"/>
      <c r="R37" s="8"/>
      <c r="U37" s="1">
        <f t="shared" si="18"/>
        <v>23</v>
      </c>
      <c r="V37" s="1">
        <f t="shared" si="8"/>
        <v>2304.6887293333334</v>
      </c>
      <c r="W37" s="1">
        <f t="shared" si="9"/>
        <v>824.94071111111111</v>
      </c>
      <c r="X37" s="1">
        <f t="shared" si="10"/>
        <v>856.2170666666666</v>
      </c>
      <c r="Y37" s="1">
        <f t="shared" si="11"/>
        <v>2216.6018222222224</v>
      </c>
      <c r="AB37" s="1">
        <f>AB36+1</f>
        <v>23</v>
      </c>
      <c r="AC37" s="1">
        <f t="shared" si="12"/>
        <v>1980.4484417142858</v>
      </c>
      <c r="AD37" s="1">
        <f t="shared" si="13"/>
        <v>1176.2348399999998</v>
      </c>
      <c r="AE37" s="1">
        <f t="shared" si="14"/>
        <v>1221.8497314285712</v>
      </c>
      <c r="AF37" s="1">
        <f t="shared" si="15"/>
        <v>1905.0768399999999</v>
      </c>
    </row>
    <row r="38" spans="8:32" x14ac:dyDescent="0.25">
      <c r="H38" s="1">
        <v>30</v>
      </c>
      <c r="I38" s="1">
        <v>0.75</v>
      </c>
      <c r="K38" s="1">
        <v>65</v>
      </c>
      <c r="L38" s="1">
        <v>1.36</v>
      </c>
      <c r="N38" s="8"/>
      <c r="O38" s="8"/>
      <c r="P38" s="8"/>
      <c r="Q38" s="8"/>
      <c r="R38" s="8"/>
      <c r="U38" s="1">
        <f t="shared" si="18"/>
        <v>24</v>
      </c>
      <c r="V38" s="1">
        <f t="shared" si="8"/>
        <v>2338.1401960000003</v>
      </c>
      <c r="W38" s="1">
        <f t="shared" si="9"/>
        <v>788.69813333333354</v>
      </c>
      <c r="X38" s="1">
        <f t="shared" si="10"/>
        <v>818.49520000000007</v>
      </c>
      <c r="Y38" s="1">
        <f t="shared" si="11"/>
        <v>2248.7414666666668</v>
      </c>
      <c r="AB38" s="1">
        <f t="shared" si="19"/>
        <v>24</v>
      </c>
      <c r="AC38" s="1">
        <f t="shared" si="12"/>
        <v>1999.8025045714287</v>
      </c>
      <c r="AD38" s="1">
        <f t="shared" si="13"/>
        <v>1155.2659199999998</v>
      </c>
      <c r="AE38" s="1">
        <f t="shared" si="14"/>
        <v>1200.024937142857</v>
      </c>
      <c r="AF38" s="1">
        <f t="shared" si="15"/>
        <v>1923.67192</v>
      </c>
    </row>
    <row r="39" spans="8:32" x14ac:dyDescent="0.25">
      <c r="H39" s="1">
        <v>35</v>
      </c>
      <c r="I39" s="1">
        <v>0.86</v>
      </c>
      <c r="K39" s="1">
        <v>60</v>
      </c>
      <c r="L39" s="9">
        <v>1.3</v>
      </c>
      <c r="N39" s="8"/>
      <c r="O39" s="8"/>
      <c r="P39" s="8"/>
      <c r="Q39" s="8"/>
      <c r="R39" s="8"/>
      <c r="U39" s="1">
        <f t="shared" si="18"/>
        <v>25</v>
      </c>
      <c r="V39" s="1">
        <f t="shared" si="8"/>
        <v>2371.5916626666667</v>
      </c>
      <c r="W39" s="1">
        <f t="shared" si="9"/>
        <v>752.45555555555563</v>
      </c>
      <c r="X39" s="1">
        <f t="shared" si="10"/>
        <v>780.77333333333343</v>
      </c>
      <c r="Y39" s="1">
        <f t="shared" si="11"/>
        <v>2280.8811111111108</v>
      </c>
      <c r="AB39" s="1">
        <f t="shared" si="19"/>
        <v>25</v>
      </c>
      <c r="AC39" s="1">
        <f t="shared" si="12"/>
        <v>2019.1565674285714</v>
      </c>
      <c r="AD39" s="1">
        <f t="shared" si="13"/>
        <v>1134.297</v>
      </c>
      <c r="AE39" s="1">
        <f t="shared" si="14"/>
        <v>1178.2001428571427</v>
      </c>
      <c r="AF39" s="1">
        <f t="shared" si="15"/>
        <v>1942.2669999999998</v>
      </c>
    </row>
    <row r="40" spans="8:32" x14ac:dyDescent="0.25">
      <c r="H40" s="1">
        <v>40</v>
      </c>
      <c r="I40" s="1">
        <v>0.96</v>
      </c>
      <c r="K40" s="1">
        <v>55</v>
      </c>
      <c r="L40" s="1">
        <v>1.23</v>
      </c>
      <c r="N40" s="8"/>
      <c r="O40" s="8"/>
      <c r="P40" s="8"/>
      <c r="Q40" s="8"/>
      <c r="R40" s="8"/>
      <c r="U40" s="1">
        <f t="shared" si="18"/>
        <v>26</v>
      </c>
      <c r="V40" s="1">
        <f t="shared" si="8"/>
        <v>2405.0431293333336</v>
      </c>
      <c r="W40" s="1">
        <f t="shared" si="9"/>
        <v>716.21297777777784</v>
      </c>
      <c r="X40" s="1">
        <f t="shared" si="10"/>
        <v>743.05146666666667</v>
      </c>
      <c r="Y40" s="1">
        <f t="shared" si="11"/>
        <v>2313.0207555555553</v>
      </c>
      <c r="AB40" s="1">
        <f t="shared" si="19"/>
        <v>26</v>
      </c>
      <c r="AC40" s="1">
        <f t="shared" si="12"/>
        <v>2038.5106302857143</v>
      </c>
      <c r="AD40" s="1">
        <f t="shared" si="13"/>
        <v>1113.32808</v>
      </c>
      <c r="AE40" s="1">
        <f t="shared" si="14"/>
        <v>1156.3753485714285</v>
      </c>
      <c r="AF40" s="1">
        <f t="shared" si="15"/>
        <v>1960.8620799999999</v>
      </c>
    </row>
    <row r="41" spans="8:32" x14ac:dyDescent="0.25">
      <c r="H41" s="1">
        <v>45</v>
      </c>
      <c r="I41" s="1">
        <v>1.06</v>
      </c>
      <c r="K41" s="1">
        <v>50</v>
      </c>
      <c r="L41" s="1">
        <v>1.1499999999999999</v>
      </c>
      <c r="N41" s="8"/>
      <c r="O41" s="8"/>
      <c r="P41" s="8"/>
      <c r="Q41" s="8"/>
      <c r="R41" s="8"/>
      <c r="U41" s="1">
        <f t="shared" si="18"/>
        <v>27</v>
      </c>
      <c r="V41" s="1">
        <f t="shared" si="8"/>
        <v>2438.494596</v>
      </c>
      <c r="W41" s="1">
        <f t="shared" si="9"/>
        <v>679.97040000000015</v>
      </c>
      <c r="X41" s="1">
        <f t="shared" si="10"/>
        <v>705.32960000000003</v>
      </c>
      <c r="Y41" s="1">
        <f t="shared" si="11"/>
        <v>2345.1603999999998</v>
      </c>
      <c r="AB41" s="1">
        <f>AB40+1</f>
        <v>27</v>
      </c>
      <c r="AC41" s="1">
        <f t="shared" si="12"/>
        <v>2057.8646931428575</v>
      </c>
      <c r="AD41" s="1">
        <f t="shared" si="13"/>
        <v>1092.3591599999997</v>
      </c>
      <c r="AE41" s="1">
        <f t="shared" si="14"/>
        <v>1134.5505542857143</v>
      </c>
      <c r="AF41" s="1">
        <f t="shared" si="15"/>
        <v>1979.4571599999997</v>
      </c>
    </row>
    <row r="42" spans="8:32" x14ac:dyDescent="0.25">
      <c r="H42" s="1">
        <v>50</v>
      </c>
      <c r="I42" s="1">
        <v>1.1499999999999999</v>
      </c>
      <c r="K42" s="1">
        <v>45</v>
      </c>
      <c r="L42" s="1">
        <v>1.06</v>
      </c>
      <c r="N42" s="8"/>
      <c r="O42" s="8"/>
      <c r="P42" s="8"/>
      <c r="Q42" s="8"/>
      <c r="R42" s="8"/>
      <c r="U42" s="1">
        <f t="shared" si="18"/>
        <v>28</v>
      </c>
      <c r="V42" s="1">
        <f t="shared" si="8"/>
        <v>2471.9460626666669</v>
      </c>
      <c r="W42" s="1">
        <f t="shared" si="9"/>
        <v>643.72782222222236</v>
      </c>
      <c r="X42" s="1">
        <f t="shared" si="10"/>
        <v>667.60773333333339</v>
      </c>
      <c r="Y42" s="1">
        <f t="shared" si="11"/>
        <v>2377.3000444444442</v>
      </c>
      <c r="AB42" s="1">
        <f t="shared" si="19"/>
        <v>28</v>
      </c>
      <c r="AC42" s="1">
        <f t="shared" si="12"/>
        <v>2077.2187560000002</v>
      </c>
      <c r="AD42" s="1">
        <f t="shared" si="13"/>
        <v>1071.3902399999999</v>
      </c>
      <c r="AE42" s="1">
        <f t="shared" si="14"/>
        <v>1112.7257599999998</v>
      </c>
      <c r="AF42" s="1">
        <f t="shared" si="15"/>
        <v>1998.0522399999998</v>
      </c>
    </row>
    <row r="43" spans="8:32" x14ac:dyDescent="0.25">
      <c r="H43" s="1">
        <v>55</v>
      </c>
      <c r="I43" s="1">
        <v>1.23</v>
      </c>
      <c r="K43" s="1">
        <v>40</v>
      </c>
      <c r="L43" s="1">
        <v>0.96</v>
      </c>
      <c r="N43" s="8"/>
      <c r="O43" s="8"/>
      <c r="P43" s="8"/>
      <c r="Q43" s="8"/>
      <c r="R43" s="8"/>
      <c r="U43" s="1">
        <f t="shared" si="18"/>
        <v>29</v>
      </c>
      <c r="V43" s="1">
        <f t="shared" si="8"/>
        <v>2505.3975293333333</v>
      </c>
      <c r="W43" s="1">
        <f t="shared" si="9"/>
        <v>607.48524444444445</v>
      </c>
      <c r="X43" s="1">
        <f t="shared" si="10"/>
        <v>629.88586666666663</v>
      </c>
      <c r="Y43" s="1">
        <f t="shared" si="11"/>
        <v>2409.4396888888887</v>
      </c>
      <c r="AB43" s="1">
        <f>AB42+1</f>
        <v>29</v>
      </c>
      <c r="AC43" s="1">
        <f t="shared" si="12"/>
        <v>2096.5728188571429</v>
      </c>
      <c r="AD43" s="1">
        <f t="shared" si="13"/>
        <v>1050.4213200000002</v>
      </c>
      <c r="AE43" s="1">
        <f t="shared" si="14"/>
        <v>1090.9009657142858</v>
      </c>
      <c r="AF43" s="1">
        <f t="shared" si="15"/>
        <v>2016.6473199999998</v>
      </c>
    </row>
    <row r="44" spans="8:32" x14ac:dyDescent="0.25">
      <c r="H44" s="1">
        <v>60</v>
      </c>
      <c r="I44" s="9">
        <v>1.3</v>
      </c>
      <c r="K44" s="1">
        <v>35</v>
      </c>
      <c r="L44" s="1">
        <v>0.86</v>
      </c>
      <c r="N44" s="8"/>
      <c r="O44" s="8"/>
      <c r="P44" s="8"/>
      <c r="Q44" s="8"/>
      <c r="R44" s="8"/>
      <c r="U44" s="1">
        <f t="shared" si="18"/>
        <v>30</v>
      </c>
      <c r="V44" s="1">
        <f t="shared" si="8"/>
        <v>2538.8489960000002</v>
      </c>
      <c r="W44" s="1">
        <f t="shared" si="9"/>
        <v>571.24266666666688</v>
      </c>
      <c r="X44" s="1">
        <f t="shared" si="10"/>
        <v>592.16400000000033</v>
      </c>
      <c r="Y44" s="1">
        <f t="shared" si="11"/>
        <v>2441.5793333333331</v>
      </c>
      <c r="AB44" s="1">
        <f>AB43+1</f>
        <v>30</v>
      </c>
      <c r="AC44" s="1">
        <f t="shared" si="12"/>
        <v>2115.9268817142861</v>
      </c>
      <c r="AD44" s="1">
        <f t="shared" si="13"/>
        <v>1029.4523999999999</v>
      </c>
      <c r="AE44" s="1">
        <f t="shared" si="14"/>
        <v>1069.0761714285713</v>
      </c>
      <c r="AF44" s="1">
        <f t="shared" si="15"/>
        <v>2035.2423999999999</v>
      </c>
    </row>
    <row r="45" spans="8:32" x14ac:dyDescent="0.25">
      <c r="H45" s="1">
        <v>65</v>
      </c>
      <c r="I45" s="1">
        <v>1.36</v>
      </c>
      <c r="K45" s="1">
        <v>30</v>
      </c>
      <c r="L45" s="1">
        <v>0.75</v>
      </c>
      <c r="N45" s="8"/>
      <c r="O45" s="8"/>
      <c r="P45" s="8"/>
      <c r="Q45" s="8"/>
      <c r="R45" s="8"/>
    </row>
    <row r="46" spans="8:32" x14ac:dyDescent="0.25">
      <c r="H46" s="1">
        <v>70</v>
      </c>
      <c r="I46" s="1">
        <v>1.41</v>
      </c>
      <c r="K46" s="1">
        <v>25</v>
      </c>
      <c r="L46" s="1">
        <v>0.63</v>
      </c>
      <c r="N46" s="8"/>
      <c r="O46" s="8"/>
      <c r="P46" s="8"/>
      <c r="Q46" s="8"/>
      <c r="R46" s="8"/>
    </row>
    <row r="47" spans="8:32" x14ac:dyDescent="0.25">
      <c r="H47" s="1">
        <v>75</v>
      </c>
      <c r="I47" s="1">
        <v>1.45</v>
      </c>
      <c r="K47" s="1">
        <v>20</v>
      </c>
      <c r="L47" s="1">
        <v>0.51</v>
      </c>
      <c r="N47" s="8"/>
      <c r="O47" s="8"/>
      <c r="P47" s="8"/>
      <c r="Q47" s="8"/>
      <c r="R47" s="8"/>
    </row>
    <row r="48" spans="8:32" x14ac:dyDescent="0.25">
      <c r="H48" s="1">
        <v>80</v>
      </c>
      <c r="I48" s="1">
        <v>1.48</v>
      </c>
      <c r="K48" s="1">
        <v>15</v>
      </c>
      <c r="L48" s="1">
        <v>0.39</v>
      </c>
      <c r="N48" s="8"/>
      <c r="O48" s="8"/>
      <c r="P48" s="8"/>
      <c r="Q48" s="8"/>
      <c r="R48" s="8"/>
    </row>
    <row r="49" spans="7:13" x14ac:dyDescent="0.25">
      <c r="H49" s="1">
        <v>85</v>
      </c>
      <c r="I49" s="1">
        <v>1.49</v>
      </c>
      <c r="K49" s="1">
        <v>10</v>
      </c>
      <c r="L49" s="1">
        <v>0.26</v>
      </c>
    </row>
    <row r="50" spans="7:13" x14ac:dyDescent="0.25">
      <c r="H50" s="1">
        <v>90</v>
      </c>
      <c r="I50" s="1">
        <v>1.5</v>
      </c>
      <c r="K50" s="1">
        <v>5</v>
      </c>
      <c r="L50" s="1">
        <v>0.13</v>
      </c>
    </row>
    <row r="53" spans="7:13" x14ac:dyDescent="0.25">
      <c r="H53" s="16" t="s">
        <v>46</v>
      </c>
    </row>
    <row r="55" spans="7:13" x14ac:dyDescent="0.25">
      <c r="H55" s="18" t="s">
        <v>47</v>
      </c>
      <c r="I55" s="8"/>
      <c r="J55" s="18" t="s">
        <v>48</v>
      </c>
      <c r="K55" s="8"/>
      <c r="L55" s="18" t="s">
        <v>49</v>
      </c>
      <c r="M55" s="8"/>
    </row>
    <row r="56" spans="7:13" x14ac:dyDescent="0.25">
      <c r="H56" s="1">
        <v>1.8</v>
      </c>
      <c r="I56" s="8"/>
      <c r="J56" s="1">
        <v>0.26</v>
      </c>
      <c r="K56" s="8"/>
      <c r="L56" s="1">
        <v>1.52</v>
      </c>
      <c r="M56" s="8"/>
    </row>
    <row r="57" spans="7:13" x14ac:dyDescent="0.25">
      <c r="H57" s="17">
        <v>2</v>
      </c>
      <c r="I57" s="8"/>
      <c r="J57" s="1">
        <v>0.28000000000000003</v>
      </c>
      <c r="K57" s="8"/>
      <c r="L57" s="1">
        <v>1.54</v>
      </c>
      <c r="M57" s="8"/>
    </row>
    <row r="58" spans="7:13" x14ac:dyDescent="0.25">
      <c r="H58" s="1">
        <v>2.2000000000000002</v>
      </c>
      <c r="I58" s="8"/>
      <c r="J58" s="9">
        <v>0.3</v>
      </c>
      <c r="K58" s="8"/>
      <c r="L58" s="1">
        <v>1.56</v>
      </c>
      <c r="M58" s="8"/>
    </row>
    <row r="59" spans="7:13" x14ac:dyDescent="0.25">
      <c r="H59" s="1">
        <v>2.4</v>
      </c>
      <c r="I59" s="8"/>
      <c r="J59" s="1">
        <v>0.32</v>
      </c>
      <c r="K59" s="8"/>
      <c r="L59" s="1">
        <v>1.58</v>
      </c>
      <c r="M59" s="8"/>
    </row>
    <row r="60" spans="7:13" x14ac:dyDescent="0.25">
      <c r="H60" s="17">
        <v>2.6</v>
      </c>
      <c r="I60" s="8"/>
      <c r="J60" s="1">
        <v>0.34</v>
      </c>
      <c r="K60" s="8"/>
      <c r="L60" s="9">
        <v>1.6</v>
      </c>
      <c r="M60" s="8"/>
    </row>
    <row r="61" spans="7:13" x14ac:dyDescent="0.25">
      <c r="G61" s="19" t="s">
        <v>50</v>
      </c>
      <c r="H61" s="20">
        <v>2.8</v>
      </c>
      <c r="I61" s="8"/>
      <c r="J61" s="20">
        <v>0.36</v>
      </c>
      <c r="K61" s="8"/>
      <c r="L61" s="20">
        <v>1.62</v>
      </c>
      <c r="M61" s="8"/>
    </row>
    <row r="62" spans="7:13" x14ac:dyDescent="0.25">
      <c r="H62" s="17">
        <v>3</v>
      </c>
      <c r="I62" s="8"/>
      <c r="J62" s="1">
        <v>0.38</v>
      </c>
      <c r="K62" s="8"/>
      <c r="L62" s="1">
        <v>1.64</v>
      </c>
      <c r="M62" s="8"/>
    </row>
    <row r="63" spans="7:13" x14ac:dyDescent="0.25">
      <c r="H63" s="1">
        <v>3.2</v>
      </c>
      <c r="I63" s="8"/>
      <c r="J63" s="9">
        <v>0.4</v>
      </c>
      <c r="K63" s="8"/>
      <c r="L63" s="1">
        <v>1.66</v>
      </c>
      <c r="M63" s="8"/>
    </row>
    <row r="64" spans="7:13" x14ac:dyDescent="0.25">
      <c r="H64" s="1">
        <v>3.4</v>
      </c>
      <c r="I64" s="8"/>
      <c r="J64" s="1">
        <v>0.42</v>
      </c>
      <c r="K64" s="8"/>
      <c r="L64" s="1">
        <v>1.68</v>
      </c>
      <c r="M64" s="8"/>
    </row>
    <row r="65" spans="8:13" x14ac:dyDescent="0.25">
      <c r="H65" s="1">
        <v>3.6</v>
      </c>
      <c r="I65" s="8"/>
      <c r="J65" s="1">
        <v>0.44</v>
      </c>
      <c r="K65" s="8"/>
      <c r="L65" s="9">
        <v>1.7</v>
      </c>
      <c r="M65" s="8"/>
    </row>
    <row r="66" spans="8:13" x14ac:dyDescent="0.25">
      <c r="H66" s="1">
        <v>3.8</v>
      </c>
      <c r="I66" s="8"/>
      <c r="J66" s="1">
        <v>0.46</v>
      </c>
      <c r="K66" s="8"/>
      <c r="L66" s="1">
        <v>1.72</v>
      </c>
      <c r="M66" s="8"/>
    </row>
    <row r="67" spans="8:13" x14ac:dyDescent="0.25">
      <c r="H67" s="8"/>
      <c r="I67" s="8"/>
      <c r="J67" s="8"/>
      <c r="K67" s="8"/>
      <c r="L67" s="8"/>
      <c r="M67" s="8"/>
    </row>
    <row r="68" spans="8:13" x14ac:dyDescent="0.25">
      <c r="H68" s="15"/>
      <c r="I68" s="8"/>
      <c r="J68" s="8"/>
      <c r="K68" s="8"/>
      <c r="L68" s="8"/>
      <c r="M68" s="8"/>
    </row>
    <row r="69" spans="8:13" x14ac:dyDescent="0.25">
      <c r="H69" s="15"/>
      <c r="I69" s="8"/>
      <c r="J69" s="8"/>
      <c r="K69" s="8"/>
      <c r="L69" s="8"/>
      <c r="M69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47976-10BB-4F84-AD63-E939568B912D}">
  <dimension ref="A1"/>
  <sheetViews>
    <sheetView zoomScale="80" zoomScaleNormal="80" workbookViewId="0">
      <selection activeCell="P34" sqref="P3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Vehicle data </vt:lpstr>
      <vt:lpstr>Graphs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2020-03-21T23:01:48Z</dcterms:modified>
</cp:coreProperties>
</file>