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niversity Work\Assignments\Skills\Assignement 1\"/>
    </mc:Choice>
  </mc:AlternateContent>
  <xr:revisionPtr revIDLastSave="0" documentId="13_ncr:1_{2E1964B9-7A8D-4D62-8AD5-51736111F8FD}" xr6:coauthVersionLast="47" xr6:coauthVersionMax="47" xr10:uidLastSave="{00000000-0000-0000-0000-000000000000}"/>
  <bookViews>
    <workbookView xWindow="-108" yWindow="-108" windowWidth="23256" windowHeight="13896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4" l="1"/>
  <c r="F23" i="4"/>
  <c r="F24" i="4"/>
  <c r="F25" i="4"/>
  <c r="F26" i="4"/>
  <c r="F27" i="4"/>
  <c r="F28" i="4"/>
  <c r="F29" i="4"/>
  <c r="F30" i="4"/>
  <c r="F31" i="4"/>
  <c r="F32" i="4"/>
  <c r="F33" i="4"/>
  <c r="E22" i="4"/>
  <c r="E23" i="4"/>
  <c r="E24" i="4"/>
  <c r="E25" i="4"/>
  <c r="E26" i="4"/>
  <c r="E27" i="4"/>
  <c r="E28" i="4"/>
  <c r="E29" i="4"/>
  <c r="E30" i="4"/>
  <c r="E31" i="4"/>
  <c r="E32" i="4"/>
  <c r="E33" i="4"/>
  <c r="D22" i="4"/>
  <c r="D23" i="4"/>
  <c r="D24" i="4"/>
  <c r="D25" i="4"/>
  <c r="D26" i="4"/>
  <c r="D27" i="4"/>
  <c r="D28" i="4"/>
  <c r="D29" i="4"/>
  <c r="D30" i="4"/>
  <c r="D31" i="4"/>
  <c r="D32" i="4"/>
  <c r="D33" i="4"/>
  <c r="C22" i="4"/>
  <c r="C23" i="4"/>
  <c r="C24" i="4"/>
  <c r="C25" i="4"/>
  <c r="C26" i="4"/>
  <c r="C27" i="4"/>
  <c r="C28" i="4"/>
  <c r="C29" i="4"/>
  <c r="C30" i="4"/>
  <c r="C31" i="4"/>
  <c r="C32" i="4"/>
  <c r="C33" i="4"/>
  <c r="B22" i="4"/>
  <c r="B23" i="4"/>
  <c r="B24" i="4"/>
  <c r="B25" i="4"/>
  <c r="B26" i="4"/>
  <c r="B27" i="4"/>
  <c r="B28" i="4"/>
  <c r="B29" i="4"/>
  <c r="B30" i="4"/>
  <c r="B31" i="4"/>
  <c r="B32" i="4"/>
  <c r="B33" i="4"/>
  <c r="F21" i="4"/>
  <c r="E21" i="4"/>
  <c r="D21" i="4"/>
  <c r="C21" i="4"/>
  <c r="B21" i="4"/>
  <c r="O5" i="4"/>
  <c r="O6" i="4"/>
  <c r="O7" i="4"/>
  <c r="O8" i="4"/>
  <c r="O9" i="4"/>
  <c r="O10" i="4"/>
  <c r="O11" i="4"/>
  <c r="O12" i="4"/>
  <c r="O13" i="4"/>
  <c r="O14" i="4"/>
  <c r="O15" i="4"/>
  <c r="O16" i="4"/>
  <c r="N5" i="4"/>
  <c r="N6" i="4"/>
  <c r="N7" i="4"/>
  <c r="N8" i="4"/>
  <c r="N9" i="4"/>
  <c r="N10" i="4"/>
  <c r="N11" i="4"/>
  <c r="N12" i="4"/>
  <c r="N13" i="4"/>
  <c r="N14" i="4"/>
  <c r="N15" i="4"/>
  <c r="N16" i="4"/>
  <c r="M5" i="4"/>
  <c r="M6" i="4"/>
  <c r="M7" i="4"/>
  <c r="M8" i="4"/>
  <c r="M9" i="4"/>
  <c r="M10" i="4"/>
  <c r="M11" i="4"/>
  <c r="M12" i="4"/>
  <c r="M13" i="4"/>
  <c r="M14" i="4"/>
  <c r="M15" i="4"/>
  <c r="M16" i="4"/>
  <c r="O4" i="4"/>
  <c r="N4" i="4"/>
  <c r="M4" i="4"/>
  <c r="L14" i="4"/>
  <c r="L5" i="4"/>
  <c r="L6" i="4"/>
  <c r="L7" i="4"/>
  <c r="L8" i="4"/>
  <c r="L9" i="4"/>
  <c r="L10" i="4"/>
  <c r="L11" i="4"/>
  <c r="L12" i="4"/>
  <c r="L13" i="4"/>
  <c r="L15" i="4"/>
  <c r="L16" i="4"/>
  <c r="L4" i="4"/>
  <c r="K5" i="4"/>
  <c r="K6" i="4"/>
  <c r="K7" i="4"/>
  <c r="K8" i="4"/>
  <c r="K9" i="4"/>
  <c r="K10" i="4"/>
  <c r="K11" i="4"/>
  <c r="K12" i="4"/>
  <c r="K13" i="4"/>
  <c r="K14" i="4"/>
  <c r="K15" i="4"/>
  <c r="K16" i="4"/>
  <c r="K4" i="4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M23" i="3"/>
  <c r="O23" i="3"/>
  <c r="N23" i="3"/>
  <c r="L23" i="3"/>
  <c r="K23" i="3"/>
  <c r="AC14" i="3"/>
  <c r="AG5" i="3"/>
  <c r="AG6" i="3"/>
  <c r="AG7" i="3"/>
  <c r="AG8" i="3"/>
  <c r="AG9" i="3"/>
  <c r="AG10" i="3"/>
  <c r="AG11" i="3"/>
  <c r="AG12" i="3"/>
  <c r="AG14" i="3"/>
  <c r="AG15" i="3"/>
  <c r="AG16" i="3"/>
  <c r="AG18" i="3"/>
  <c r="AG4" i="3"/>
  <c r="AF5" i="3"/>
  <c r="AF6" i="3"/>
  <c r="AF7" i="3"/>
  <c r="AF8" i="3"/>
  <c r="AF9" i="3"/>
  <c r="AF10" i="3"/>
  <c r="AF11" i="3"/>
  <c r="AF12" i="3"/>
  <c r="AF14" i="3"/>
  <c r="AF15" i="3"/>
  <c r="AF16" i="3"/>
  <c r="AF18" i="3"/>
  <c r="AF4" i="3"/>
  <c r="AE5" i="3"/>
  <c r="AE6" i="3"/>
  <c r="AE7" i="3"/>
  <c r="AE8" i="3"/>
  <c r="AE9" i="3"/>
  <c r="AE10" i="3"/>
  <c r="AE11" i="3"/>
  <c r="AE12" i="3"/>
  <c r="AE14" i="3"/>
  <c r="AE15" i="3"/>
  <c r="AE16" i="3"/>
  <c r="AE18" i="3"/>
  <c r="AE4" i="3"/>
  <c r="AD14" i="3"/>
  <c r="AD5" i="3"/>
  <c r="AD6" i="3"/>
  <c r="AD7" i="3"/>
  <c r="AD8" i="3"/>
  <c r="AD9" i="3"/>
  <c r="AD10" i="3"/>
  <c r="AD11" i="3"/>
  <c r="AD12" i="3"/>
  <c r="AD15" i="3"/>
  <c r="AD16" i="3"/>
  <c r="AD18" i="3"/>
  <c r="AD4" i="3"/>
  <c r="AC5" i="3"/>
  <c r="AC6" i="3"/>
  <c r="AC7" i="3"/>
  <c r="AC8" i="3"/>
  <c r="AC9" i="3"/>
  <c r="AC10" i="3"/>
  <c r="AC11" i="3"/>
  <c r="AC12" i="3"/>
  <c r="AC15" i="3"/>
  <c r="AC16" i="3"/>
  <c r="AC18" i="3"/>
  <c r="AC4" i="3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23" i="2"/>
  <c r="Q24" i="2"/>
  <c r="Q25" i="2"/>
  <c r="Q26" i="2"/>
  <c r="Q27" i="2"/>
  <c r="Q28" i="2"/>
  <c r="Q29" i="2"/>
  <c r="Q30" i="2"/>
  <c r="Q31" i="2"/>
  <c r="Q33" i="2"/>
  <c r="Q34" i="2"/>
  <c r="Q35" i="2"/>
  <c r="Q37" i="2"/>
  <c r="Q23" i="2"/>
  <c r="P33" i="2"/>
  <c r="P34" i="2"/>
  <c r="P35" i="2"/>
  <c r="P36" i="2"/>
  <c r="P37" i="2"/>
  <c r="P24" i="2"/>
  <c r="P25" i="2"/>
  <c r="P26" i="2"/>
  <c r="P27" i="2"/>
  <c r="P28" i="2"/>
  <c r="P29" i="2"/>
  <c r="P30" i="2"/>
  <c r="P31" i="2"/>
  <c r="P23" i="2"/>
  <c r="AG5" i="2"/>
  <c r="AG6" i="2"/>
  <c r="AG7" i="2"/>
  <c r="AG8" i="2"/>
  <c r="AG9" i="2"/>
  <c r="AG10" i="2"/>
  <c r="AG11" i="2"/>
  <c r="AG12" i="2"/>
  <c r="AG14" i="2"/>
  <c r="AG15" i="2"/>
  <c r="AG16" i="2"/>
  <c r="AG18" i="2"/>
  <c r="AG4" i="2"/>
  <c r="AF5" i="2"/>
  <c r="AF6" i="2"/>
  <c r="AF7" i="2"/>
  <c r="AF8" i="2"/>
  <c r="AF9" i="2"/>
  <c r="AF10" i="2"/>
  <c r="AF11" i="2"/>
  <c r="AF12" i="2"/>
  <c r="AF14" i="2"/>
  <c r="AF15" i="2"/>
  <c r="AF16" i="2"/>
  <c r="AF18" i="2"/>
  <c r="AF4" i="2"/>
  <c r="AE5" i="2"/>
  <c r="AE6" i="2"/>
  <c r="AE7" i="2"/>
  <c r="AE8" i="2"/>
  <c r="AE9" i="2"/>
  <c r="AE10" i="2"/>
  <c r="AE11" i="2"/>
  <c r="AE12" i="2"/>
  <c r="AE14" i="2"/>
  <c r="AE15" i="2"/>
  <c r="AE16" i="2"/>
  <c r="AE18" i="2"/>
  <c r="AE4" i="2"/>
  <c r="AD18" i="2"/>
  <c r="AD5" i="2"/>
  <c r="AD6" i="2"/>
  <c r="AD7" i="2"/>
  <c r="AD8" i="2"/>
  <c r="AD9" i="2"/>
  <c r="AD10" i="2"/>
  <c r="AD11" i="2"/>
  <c r="AD12" i="2"/>
  <c r="AD14" i="2"/>
  <c r="AD15" i="2"/>
  <c r="AD16" i="2"/>
  <c r="AD4" i="2"/>
  <c r="AC18" i="2"/>
  <c r="AC16" i="2"/>
  <c r="AC15" i="2"/>
  <c r="AC14" i="2"/>
  <c r="AC12" i="2"/>
  <c r="AC11" i="2"/>
  <c r="AC10" i="2"/>
  <c r="AC9" i="2"/>
  <c r="AC7" i="2"/>
  <c r="AC6" i="2"/>
  <c r="AC5" i="2"/>
  <c r="AC4" i="2"/>
  <c r="AC8" i="2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21" i="1"/>
  <c r="AD10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21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4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21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4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21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4" i="1"/>
  <c r="AE4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21" i="1"/>
  <c r="AE17" i="1"/>
  <c r="AE5" i="1"/>
  <c r="AE6" i="1"/>
  <c r="AE7" i="1"/>
  <c r="AE8" i="1"/>
  <c r="AE9" i="1"/>
  <c r="AE10" i="1"/>
  <c r="AE11" i="1"/>
  <c r="AE12" i="1"/>
  <c r="AE13" i="1"/>
  <c r="AE14" i="1"/>
  <c r="AE15" i="1"/>
  <c r="AE16" i="1"/>
  <c r="AD4" i="1"/>
  <c r="AD12" i="1"/>
  <c r="AD13" i="1"/>
  <c r="AD14" i="1"/>
  <c r="AD15" i="1"/>
  <c r="AD16" i="1"/>
  <c r="AD17" i="1"/>
  <c r="AD5" i="1"/>
  <c r="AD6" i="1"/>
  <c r="AD7" i="1"/>
  <c r="AD8" i="1"/>
  <c r="AD9" i="1"/>
  <c r="AD11" i="1"/>
</calcChain>
</file>

<file path=xl/sharedStrings.xml><?xml version="1.0" encoding="utf-8"?>
<sst xmlns="http://schemas.openxmlformats.org/spreadsheetml/2006/main" count="157" uniqueCount="55">
  <si>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</si>
  <si>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</si>
  <si>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</si>
  <si>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</si>
  <si>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</si>
  <si>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</si>
  <si>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</si>
  <si>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</si>
  <si>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</si>
  <si>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</si>
  <si>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</si>
  <si>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</si>
  <si>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</si>
  <si>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</si>
  <si>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</si>
  <si>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</si>
  <si>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</si>
  <si>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</si>
  <si>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</si>
  <si>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</si>
  <si>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</si>
  <si>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</si>
  <si>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</si>
  <si>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</si>
  <si>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</si>
  <si>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</si>
  <si>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</si>
  <si>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</si>
  <si>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</si>
  <si>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</si>
  <si>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</si>
  <si>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</si>
  <si>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</si>
  <si>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</si>
  <si>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</si>
  <si>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</si>
  <si>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</si>
  <si>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</si>
  <si>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</si>
  <si>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</si>
  <si>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</si>
  <si>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</si>
  <si>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</si>
  <si>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</si>
  <si>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</si>
  <si>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</si>
  <si>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</si>
  <si>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</si>
  <si>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 xml:space="preserve">Mean </t>
  </si>
  <si>
    <t xml:space="preserve">Mode </t>
  </si>
  <si>
    <t xml:space="preserve">Standard Deviation </t>
  </si>
  <si>
    <t xml:space="preserve">Range </t>
  </si>
  <si>
    <t>Mean</t>
  </si>
  <si>
    <t>ST</t>
  </si>
  <si>
    <t xml:space="preserve">Median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</si>
</sst>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0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3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 of Firms, by size of Firm, Great Britain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1114061279629881E-2"/>
          <c:y val="0.12650410195267917"/>
          <c:w val="0.89589988476110094"/>
          <c:h val="0.6441400713815295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 1'!$J$20</c:f>
              <c:strCache>
                <c:ptCount val="1"/>
                <c:pt idx="0">
                  <c:v>Mean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 1'!$I$21:$I$34</c:f>
              <c:strCache>
                <c:ptCount val="14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</c:strCache>
            </c:strRef>
          </c:cat>
          <c:val>
            <c:numRef>
              <c:f>'Table 1'!$J$21:$J$34</c:f>
              <c:numCache>
                <c:formatCode>General</c:formatCode>
                <c:ptCount val="14"/>
                <c:pt idx="0">
                  <c:v>98983.653846153844</c:v>
                </c:pt>
                <c:pt idx="1">
                  <c:v>66876.61538461539</c:v>
                </c:pt>
                <c:pt idx="2">
                  <c:v>29076.961538461539</c:v>
                </c:pt>
                <c:pt idx="3">
                  <c:v>10713.576923076924</c:v>
                </c:pt>
                <c:pt idx="4">
                  <c:v>5791.5384615384619</c:v>
                </c:pt>
                <c:pt idx="5">
                  <c:v>1815.4230769230769</c:v>
                </c:pt>
                <c:pt idx="6">
                  <c:v>1754.2307692307693</c:v>
                </c:pt>
                <c:pt idx="7">
                  <c:v>527.88461538461536</c:v>
                </c:pt>
                <c:pt idx="8">
                  <c:v>424.19230769230768</c:v>
                </c:pt>
                <c:pt idx="9">
                  <c:v>506.76923076923077</c:v>
                </c:pt>
                <c:pt idx="10">
                  <c:v>137</c:v>
                </c:pt>
                <c:pt idx="11">
                  <c:v>60.115384615384613</c:v>
                </c:pt>
                <c:pt idx="12">
                  <c:v>54.96153846153846</c:v>
                </c:pt>
                <c:pt idx="13">
                  <c:v>237188.76923076922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81B-4F8D-A95A-45EECC90C070}"/>
            </c:ext>
          </c:extLst>
        </c:ser>
        <c:ser>
          <c:idx val="1"/>
          <c:order val="1"/>
          <c:tx>
            <c:strRef>
              <c:f>'Table 1'!$K$20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 1'!$I$21:$I$34</c:f>
              <c:strCache>
                <c:ptCount val="14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</c:strCache>
            </c:strRef>
          </c:cat>
          <c:val>
            <c:numRef>
              <c:f>'Table 1'!$K$21:$K$34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181B-4F8D-A95A-45EECC90C070}"/>
            </c:ext>
          </c:extLst>
        </c:ser>
        <c:ser>
          <c:idx val="2"/>
          <c:order val="2"/>
          <c:tx>
            <c:strRef>
              <c:f>'Table 1'!$L$20</c:f>
              <c:strCache>
                <c:ptCount val="1"/>
                <c:pt idx="0">
                  <c:v>Mode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 1'!$I$21:$I$34</c:f>
              <c:strCache>
                <c:ptCount val="14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</c:strCache>
            </c:strRef>
          </c:cat>
          <c:val>
            <c:numRef>
              <c:f>'Table 1'!$L$21:$L$34</c:f>
              <c:numCache>
                <c:formatCode>General</c:formatCode>
                <c:ptCount val="1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11455</c:v>
                </c:pt>
                <c:pt idx="4">
                  <c:v>#N/A</c:v>
                </c:pt>
                <c:pt idx="5">
                  <c:v>1201</c:v>
                </c:pt>
                <c:pt idx="6">
                  <c:v>#N/A</c:v>
                </c:pt>
                <c:pt idx="7">
                  <c:v>583</c:v>
                </c:pt>
                <c:pt idx="8">
                  <c:v>304</c:v>
                </c:pt>
                <c:pt idx="9">
                  <c:v>483</c:v>
                </c:pt>
                <c:pt idx="10">
                  <c:v>148</c:v>
                </c:pt>
                <c:pt idx="11">
                  <c:v>56</c:v>
                </c:pt>
                <c:pt idx="12">
                  <c:v>60</c:v>
                </c:pt>
                <c:pt idx="1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81B-4F8D-A95A-45EECC90C070}"/>
            </c:ext>
          </c:extLst>
        </c:ser>
        <c:ser>
          <c:idx val="3"/>
          <c:order val="3"/>
          <c:tx>
            <c:strRef>
              <c:f>'Table 1'!$M$20</c:f>
              <c:strCache>
                <c:ptCount val="1"/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 1'!$I$21:$I$34</c:f>
              <c:strCache>
                <c:ptCount val="14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</c:strCache>
            </c:strRef>
          </c:cat>
          <c:val>
            <c:numRef>
              <c:f>'Table 1'!$M$21:$M$34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181B-4F8D-A95A-45EECC90C070}"/>
            </c:ext>
          </c:extLst>
        </c:ser>
        <c:ser>
          <c:idx val="4"/>
          <c:order val="4"/>
          <c:tx>
            <c:strRef>
              <c:f>'Table 1'!$N$20</c:f>
              <c:strCache>
                <c:ptCount val="1"/>
                <c:pt idx="0">
                  <c:v>Standard Deviation 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'Table 1'!$I$21:$I$34</c:f>
              <c:strCache>
                <c:ptCount val="14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</c:strCache>
            </c:strRef>
          </c:cat>
          <c:val>
            <c:numRef>
              <c:f>'Table 1'!$N$21:$N$34</c:f>
              <c:numCache>
                <c:formatCode>General</c:formatCode>
                <c:ptCount val="14"/>
                <c:pt idx="0">
                  <c:v>28386.744864382777</c:v>
                </c:pt>
                <c:pt idx="1">
                  <c:v>16680.532409592197</c:v>
                </c:pt>
                <c:pt idx="2">
                  <c:v>6789.8755425365562</c:v>
                </c:pt>
                <c:pt idx="3">
                  <c:v>3147.1735081238667</c:v>
                </c:pt>
                <c:pt idx="4">
                  <c:v>1201.6768486247499</c:v>
                </c:pt>
                <c:pt idx="5">
                  <c:v>283.925528301528</c:v>
                </c:pt>
                <c:pt idx="6">
                  <c:v>319.09033055430314</c:v>
                </c:pt>
                <c:pt idx="7">
                  <c:v>79.35476667524668</c:v>
                </c:pt>
                <c:pt idx="8">
                  <c:v>66.385829831123331</c:v>
                </c:pt>
                <c:pt idx="9">
                  <c:v>68.15610345280767</c:v>
                </c:pt>
                <c:pt idx="10">
                  <c:v>16.513397823958208</c:v>
                </c:pt>
                <c:pt idx="11">
                  <c:v>6.6467280734839926</c:v>
                </c:pt>
                <c:pt idx="12">
                  <c:v>7.4960541888627557</c:v>
                </c:pt>
                <c:pt idx="13">
                  <c:v>68889.954891455302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81B-4F8D-A95A-45EECC90C070}"/>
            </c:ext>
          </c:extLst>
        </c:ser>
        <c:ser>
          <c:idx val="5"/>
          <c:order val="5"/>
          <c:tx>
            <c:strRef>
              <c:f>'Table 1'!$O$20</c:f>
              <c:strCache>
                <c:ptCount val="1"/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'Table 1'!$I$21:$I$34</c:f>
              <c:strCache>
                <c:ptCount val="14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</c:strCache>
            </c:strRef>
          </c:cat>
          <c:val>
            <c:numRef>
              <c:f>'Table 1'!$O$21:$O$34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181B-4F8D-A95A-45EECC90C070}"/>
            </c:ext>
          </c:extLst>
        </c:ser>
        <c:ser>
          <c:idx val="6"/>
          <c:order val="6"/>
          <c:tx>
            <c:strRef>
              <c:f>'Table 1'!$P$20</c:f>
              <c:strCache>
                <c:ptCount val="1"/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1'!$I$21:$I$34</c:f>
              <c:strCache>
                <c:ptCount val="14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</c:strCache>
            </c:strRef>
          </c:cat>
          <c:val>
            <c:numRef>
              <c:f>'Table 1'!$P$21:$P$34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181B-4F8D-A95A-45EECC90C070}"/>
            </c:ext>
          </c:extLst>
        </c:ser>
        <c:ser>
          <c:idx val="7"/>
          <c:order val="7"/>
          <c:tx>
            <c:strRef>
              <c:f>'Table 1'!$Q$20</c:f>
              <c:strCache>
                <c:ptCount val="1"/>
                <c:pt idx="0">
                  <c:v>Range 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1'!$I$21:$I$34</c:f>
              <c:strCache>
                <c:ptCount val="14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</c:strCache>
            </c:strRef>
          </c:cat>
          <c:val>
            <c:numRef>
              <c:f>'Table 1'!$Q$21:$Q$34</c:f>
              <c:numCache>
                <c:formatCode>General</c:formatCode>
                <c:ptCount val="14"/>
                <c:pt idx="0">
                  <c:v>86642</c:v>
                </c:pt>
                <c:pt idx="1">
                  <c:v>56294</c:v>
                </c:pt>
                <c:pt idx="2">
                  <c:v>25307</c:v>
                </c:pt>
                <c:pt idx="3">
                  <c:v>10591</c:v>
                </c:pt>
                <c:pt idx="4">
                  <c:v>4001</c:v>
                </c:pt>
                <c:pt idx="5">
                  <c:v>1086</c:v>
                </c:pt>
                <c:pt idx="6">
                  <c:v>1212</c:v>
                </c:pt>
                <c:pt idx="7">
                  <c:v>293</c:v>
                </c:pt>
                <c:pt idx="8">
                  <c:v>240</c:v>
                </c:pt>
                <c:pt idx="9">
                  <c:v>261</c:v>
                </c:pt>
                <c:pt idx="10">
                  <c:v>73</c:v>
                </c:pt>
                <c:pt idx="11">
                  <c:v>27</c:v>
                </c:pt>
                <c:pt idx="12">
                  <c:v>29</c:v>
                </c:pt>
                <c:pt idx="13">
                  <c:v>214184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81B-4F8D-A95A-45EECC90C070}"/>
            </c:ext>
          </c:extLst>
        </c:ser>
        <c:ser>
          <c:idx val="8"/>
          <c:order val="8"/>
          <c:tx>
            <c:strRef>
              <c:f>'Table 1'!$R$20</c:f>
              <c:strCache>
                <c:ptCount val="1"/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1'!$I$21:$I$34</c:f>
              <c:strCache>
                <c:ptCount val="14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</c:strCache>
            </c:strRef>
          </c:cat>
          <c:val>
            <c:numRef>
              <c:f>'Table 1'!$R$21:$R$34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8-181B-4F8D-A95A-45EECC90C070}"/>
            </c:ext>
          </c:extLst>
        </c:ser>
        <c:ser>
          <c:idx val="9"/>
          <c:order val="9"/>
          <c:tx>
            <c:strRef>
              <c:f>'Table 1'!$S$20</c:f>
              <c:strCache>
                <c:ptCount val="1"/>
                <c:pt idx="0">
                  <c:v>Median 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1'!$I$21:$I$34</c:f>
              <c:strCache>
                <c:ptCount val="14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</c:strCache>
            </c:strRef>
          </c:cat>
          <c:val>
            <c:numRef>
              <c:f>'Table 1'!$S$21:$S$34</c:f>
              <c:numCache>
                <c:formatCode>General</c:formatCode>
                <c:ptCount val="14"/>
                <c:pt idx="0">
                  <c:v>87927.5</c:v>
                </c:pt>
                <c:pt idx="1">
                  <c:v>62459</c:v>
                </c:pt>
                <c:pt idx="2">
                  <c:v>30258.5</c:v>
                </c:pt>
                <c:pt idx="3">
                  <c:v>11686.5</c:v>
                </c:pt>
                <c:pt idx="4">
                  <c:v>6182</c:v>
                </c:pt>
                <c:pt idx="5">
                  <c:v>1874.5</c:v>
                </c:pt>
                <c:pt idx="6">
                  <c:v>1848.5</c:v>
                </c:pt>
                <c:pt idx="7">
                  <c:v>548</c:v>
                </c:pt>
                <c:pt idx="8">
                  <c:v>443</c:v>
                </c:pt>
                <c:pt idx="9">
                  <c:v>528</c:v>
                </c:pt>
                <c:pt idx="10">
                  <c:v>143.5</c:v>
                </c:pt>
                <c:pt idx="11">
                  <c:v>59.5</c:v>
                </c:pt>
                <c:pt idx="12">
                  <c:v>57</c:v>
                </c:pt>
                <c:pt idx="13">
                  <c:v>224756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81B-4F8D-A95A-45EECC90C0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516032"/>
        <c:axId val="38537632"/>
      </c:barChart>
      <c:catAx>
        <c:axId val="38516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537632"/>
        <c:crosses val="autoZero"/>
        <c:auto val="1"/>
        <c:lblAlgn val="ctr"/>
        <c:lblOffset val="100"/>
        <c:noMultiLvlLbl val="0"/>
      </c:catAx>
      <c:valAx>
        <c:axId val="38537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516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 Construction firms: Number of firms, By region of registration, Great Britain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2'!$N$22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 2'!$M$23:$M$37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 </c:v>
                </c:pt>
                <c:pt idx="6">
                  <c:v>Greater 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2'!$N$23:$N$37</c:f>
              <c:numCache>
                <c:formatCode>General</c:formatCode>
                <c:ptCount val="1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FB-4F01-AF50-5BF22D330CD6}"/>
            </c:ext>
          </c:extLst>
        </c:ser>
        <c:ser>
          <c:idx val="1"/>
          <c:order val="1"/>
          <c:tx>
            <c:strRef>
              <c:f>'Table 2'!$O$22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'Table 2'!$M$23:$M$37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 </c:v>
                </c:pt>
                <c:pt idx="6">
                  <c:v>Greater 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2'!$O$23:$O$37</c:f>
              <c:numCache>
                <c:formatCode>General</c:formatCode>
                <c:ptCount val="1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7FB-4F01-AF50-5BF22D330CD6}"/>
            </c:ext>
          </c:extLst>
        </c:ser>
        <c:ser>
          <c:idx val="2"/>
          <c:order val="2"/>
          <c:tx>
            <c:strRef>
              <c:f>'Table 2'!$P$22</c:f>
              <c:strCache>
                <c:ptCount val="1"/>
                <c:pt idx="0">
                  <c:v>Mean 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'Table 2'!$M$23:$M$37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 </c:v>
                </c:pt>
                <c:pt idx="6">
                  <c:v>Greater 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2'!$P$23:$P$37</c:f>
              <c:numCache>
                <c:formatCode>General</c:formatCode>
                <c:ptCount val="15"/>
                <c:pt idx="0">
                  <c:v>6473.3076923076924</c:v>
                </c:pt>
                <c:pt idx="1">
                  <c:v>22372.076923076922</c:v>
                </c:pt>
                <c:pt idx="2">
                  <c:v>17745.538461538461</c:v>
                </c:pt>
                <c:pt idx="3">
                  <c:v>17249.615384615383</c:v>
                </c:pt>
                <c:pt idx="4">
                  <c:v>19058.12</c:v>
                </c:pt>
                <c:pt idx="5">
                  <c:v>30313.73076923077</c:v>
                </c:pt>
                <c:pt idx="6">
                  <c:v>31847</c:v>
                </c:pt>
                <c:pt idx="7">
                  <c:v>41345.115384615383</c:v>
                </c:pt>
                <c:pt idx="8">
                  <c:v>24084.153846153848</c:v>
                </c:pt>
                <c:pt idx="10">
                  <c:v>210905.11538461538</c:v>
                </c:pt>
                <c:pt idx="11">
                  <c:v>10233.538461538461</c:v>
                </c:pt>
                <c:pt idx="12">
                  <c:v>16053.692307692309</c:v>
                </c:pt>
                <c:pt idx="13">
                  <c:v>0</c:v>
                </c:pt>
                <c:pt idx="14">
                  <c:v>237188.76923076922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FB-4F01-AF50-5BF22D330CD6}"/>
            </c:ext>
          </c:extLst>
        </c:ser>
        <c:ser>
          <c:idx val="3"/>
          <c:order val="3"/>
          <c:tx>
            <c:strRef>
              <c:f>'Table 2'!$Q$22</c:f>
              <c:strCache>
                <c:ptCount val="1"/>
                <c:pt idx="0">
                  <c:v>Mode 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'Table 2'!$M$23:$M$37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 </c:v>
                </c:pt>
                <c:pt idx="6">
                  <c:v>Greater 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2'!$Q$23:$Q$37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4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7FB-4F01-AF50-5BF22D330CD6}"/>
            </c:ext>
          </c:extLst>
        </c:ser>
        <c:ser>
          <c:idx val="4"/>
          <c:order val="4"/>
          <c:tx>
            <c:strRef>
              <c:f>'Table 2'!$R$22</c:f>
              <c:strCache>
                <c:ptCount val="1"/>
                <c:pt idx="0">
                  <c:v>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'Table 2'!$M$23:$M$37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 </c:v>
                </c:pt>
                <c:pt idx="6">
                  <c:v>Greater 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2'!$R$23:$R$37</c:f>
              <c:numCache>
                <c:formatCode>General</c:formatCode>
                <c:ptCount val="15"/>
                <c:pt idx="0">
                  <c:v>1993.0444390666944</c:v>
                </c:pt>
                <c:pt idx="1">
                  <c:v>6268.9549731690768</c:v>
                </c:pt>
                <c:pt idx="2">
                  <c:v>4557.1448992912319</c:v>
                </c:pt>
                <c:pt idx="3">
                  <c:v>4619.908491242616</c:v>
                </c:pt>
                <c:pt idx="4">
                  <c:v>4661.0599654455518</c:v>
                </c:pt>
                <c:pt idx="5">
                  <c:v>8540.157549247926</c:v>
                </c:pt>
                <c:pt idx="6">
                  <c:v>16205.272833722505</c:v>
                </c:pt>
                <c:pt idx="7">
                  <c:v>10959.062194320921</c:v>
                </c:pt>
                <c:pt idx="8">
                  <c:v>5830.2979716194459</c:v>
                </c:pt>
                <c:pt idx="9">
                  <c:v>0</c:v>
                </c:pt>
                <c:pt idx="10">
                  <c:v>63382.766459835679</c:v>
                </c:pt>
                <c:pt idx="11">
                  <c:v>2144.4642908368878</c:v>
                </c:pt>
                <c:pt idx="12">
                  <c:v>3416.3964119795851</c:v>
                </c:pt>
                <c:pt idx="13">
                  <c:v>0</c:v>
                </c:pt>
                <c:pt idx="14">
                  <c:v>68889.954891455302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7FB-4F01-AF50-5BF22D330CD6}"/>
            </c:ext>
          </c:extLst>
        </c:ser>
        <c:ser>
          <c:idx val="5"/>
          <c:order val="5"/>
          <c:tx>
            <c:strRef>
              <c:f>'Table 2'!$S$22</c:f>
              <c:strCache>
                <c:ptCount val="1"/>
                <c:pt idx="0">
                  <c:v>Range 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'Table 2'!$M$23:$M$37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 </c:v>
                </c:pt>
                <c:pt idx="6">
                  <c:v>Greater 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2'!$S$23:$S$37</c:f>
              <c:numCache>
                <c:formatCode>General</c:formatCode>
                <c:ptCount val="15"/>
                <c:pt idx="0">
                  <c:v>6185</c:v>
                </c:pt>
                <c:pt idx="1">
                  <c:v>19515</c:v>
                </c:pt>
                <c:pt idx="2">
                  <c:v>15017</c:v>
                </c:pt>
                <c:pt idx="3">
                  <c:v>15213</c:v>
                </c:pt>
                <c:pt idx="4">
                  <c:v>15944</c:v>
                </c:pt>
                <c:pt idx="5">
                  <c:v>27120</c:v>
                </c:pt>
                <c:pt idx="6">
                  <c:v>47764</c:v>
                </c:pt>
                <c:pt idx="7">
                  <c:v>34527</c:v>
                </c:pt>
                <c:pt idx="8">
                  <c:v>18882</c:v>
                </c:pt>
                <c:pt idx="9">
                  <c:v>0</c:v>
                </c:pt>
                <c:pt idx="10">
                  <c:v>198278</c:v>
                </c:pt>
                <c:pt idx="11">
                  <c:v>6911</c:v>
                </c:pt>
                <c:pt idx="12">
                  <c:v>10343</c:v>
                </c:pt>
                <c:pt idx="13">
                  <c:v>0</c:v>
                </c:pt>
                <c:pt idx="14">
                  <c:v>214184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7FB-4F01-AF50-5BF22D330CD6}"/>
            </c:ext>
          </c:extLst>
        </c:ser>
        <c:ser>
          <c:idx val="6"/>
          <c:order val="6"/>
          <c:tx>
            <c:strRef>
              <c:f>'Table 2'!$T$22</c:f>
              <c:strCache>
                <c:ptCount val="1"/>
                <c:pt idx="0">
                  <c:v>Median 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'Table 2'!$M$23:$M$37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 </c:v>
                </c:pt>
                <c:pt idx="6">
                  <c:v>Greater 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2'!$T$23:$T$37</c:f>
              <c:numCache>
                <c:formatCode>General</c:formatCode>
                <c:ptCount val="15"/>
                <c:pt idx="0">
                  <c:v>6184</c:v>
                </c:pt>
                <c:pt idx="1">
                  <c:v>21264.5</c:v>
                </c:pt>
                <c:pt idx="2">
                  <c:v>17333.5</c:v>
                </c:pt>
                <c:pt idx="3">
                  <c:v>16800</c:v>
                </c:pt>
                <c:pt idx="4">
                  <c:v>18683</c:v>
                </c:pt>
                <c:pt idx="5">
                  <c:v>28741.5</c:v>
                </c:pt>
                <c:pt idx="6">
                  <c:v>25997.5</c:v>
                </c:pt>
                <c:pt idx="7">
                  <c:v>39474</c:v>
                </c:pt>
                <c:pt idx="8">
                  <c:v>23748</c:v>
                </c:pt>
                <c:pt idx="9">
                  <c:v>0</c:v>
                </c:pt>
                <c:pt idx="10">
                  <c:v>198747.5</c:v>
                </c:pt>
                <c:pt idx="11">
                  <c:v>9855</c:v>
                </c:pt>
                <c:pt idx="12">
                  <c:v>16104</c:v>
                </c:pt>
                <c:pt idx="13">
                  <c:v>0</c:v>
                </c:pt>
                <c:pt idx="14">
                  <c:v>224756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7FB-4F01-AF50-5BF22D330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27995680"/>
        <c:axId val="1628020160"/>
      </c:lineChart>
      <c:catAx>
        <c:axId val="1627995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8020160"/>
        <c:crosses val="autoZero"/>
        <c:auto val="1"/>
        <c:lblAlgn val="ctr"/>
        <c:lblOffset val="100"/>
        <c:noMultiLvlLbl val="0"/>
      </c:catAx>
      <c:valAx>
        <c:axId val="1628020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7995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Employees, by region of registration, Great Britain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2"/>
          <c:order val="2"/>
          <c:tx>
            <c:strRef>
              <c:f>'Table 3'!$K$22</c:f>
              <c:strCache>
                <c:ptCount val="1"/>
                <c:pt idx="0">
                  <c:v>Mean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 3'!$H$23:$H$37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3'!$K$23:$K$37</c:f>
              <c:numCache>
                <c:formatCode>General</c:formatCode>
                <c:ptCount val="15"/>
                <c:pt idx="0">
                  <c:v>41.016807692307687</c:v>
                </c:pt>
                <c:pt idx="1">
                  <c:v>129.98400000000001</c:v>
                </c:pt>
                <c:pt idx="2">
                  <c:v>99.99357692307693</c:v>
                </c:pt>
                <c:pt idx="3">
                  <c:v>77.9966923076923</c:v>
                </c:pt>
                <c:pt idx="4">
                  <c:v>99.008192307692312</c:v>
                </c:pt>
                <c:pt idx="5">
                  <c:v>129.87619230769229</c:v>
                </c:pt>
                <c:pt idx="6">
                  <c:v>154.1032692307692</c:v>
                </c:pt>
                <c:pt idx="7">
                  <c:v>181.02803846153847</c:v>
                </c:pt>
                <c:pt idx="8">
                  <c:v>99.030653846153854</c:v>
                </c:pt>
                <c:pt idx="9">
                  <c:v>0</c:v>
                </c:pt>
                <c:pt idx="10">
                  <c:v>1012.068192307692</c:v>
                </c:pt>
                <c:pt idx="11">
                  <c:v>44.641769230769221</c:v>
                </c:pt>
                <c:pt idx="12">
                  <c:v>110.21003846153846</c:v>
                </c:pt>
                <c:pt idx="13">
                  <c:v>0</c:v>
                </c:pt>
                <c:pt idx="14">
                  <c:v>1166.9276923076923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7B2-4D51-A407-4A04F058DF65}"/>
            </c:ext>
          </c:extLst>
        </c:ser>
        <c:ser>
          <c:idx val="3"/>
          <c:order val="3"/>
          <c:tx>
            <c:strRef>
              <c:f>'Table 3'!$L$22</c:f>
              <c:strCache>
                <c:ptCount val="1"/>
                <c:pt idx="0">
                  <c:v>Mode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 3'!$H$23:$H$37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3'!$L$23:$L$37</c:f>
              <c:numCache>
                <c:formatCode>General</c:formatCode>
                <c:ptCount val="15"/>
                <c:pt idx="0">
                  <c:v>42.2</c:v>
                </c:pt>
                <c:pt idx="1">
                  <c:v>#N/A</c:v>
                </c:pt>
                <c:pt idx="2">
                  <c:v>#N/A</c:v>
                </c:pt>
                <c:pt idx="3">
                  <c:v>76.3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0</c:v>
                </c:pt>
                <c:pt idx="10">
                  <c:v>1000.1</c:v>
                </c:pt>
                <c:pt idx="11">
                  <c:v>#N/A</c:v>
                </c:pt>
                <c:pt idx="12">
                  <c:v>129.4</c:v>
                </c:pt>
                <c:pt idx="13">
                  <c:v>0</c:v>
                </c:pt>
                <c:pt idx="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7B2-4D51-A407-4A04F058DF65}"/>
            </c:ext>
          </c:extLst>
        </c:ser>
        <c:ser>
          <c:idx val="4"/>
          <c:order val="4"/>
          <c:tx>
            <c:strRef>
              <c:f>'Table 3'!$M$22</c:f>
              <c:strCache>
                <c:ptCount val="1"/>
                <c:pt idx="0">
                  <c:v>ST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'Table 3'!$H$23:$H$37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3'!$M$23:$M$37</c:f>
              <c:numCache>
                <c:formatCode>General</c:formatCode>
                <c:ptCount val="15"/>
                <c:pt idx="0">
                  <c:v>6.2474875689797615</c:v>
                </c:pt>
                <c:pt idx="1">
                  <c:v>22.98769771320833</c:v>
                </c:pt>
                <c:pt idx="2">
                  <c:v>10.380177144527691</c:v>
                </c:pt>
                <c:pt idx="3">
                  <c:v>11.085427564597707</c:v>
                </c:pt>
                <c:pt idx="4">
                  <c:v>9.9788349559655529</c:v>
                </c:pt>
                <c:pt idx="5">
                  <c:v>26.292932966891989</c:v>
                </c:pt>
                <c:pt idx="6">
                  <c:v>32.842355946548942</c:v>
                </c:pt>
                <c:pt idx="7">
                  <c:v>28.476563643811662</c:v>
                </c:pt>
                <c:pt idx="8">
                  <c:v>16.633125403479315</c:v>
                </c:pt>
                <c:pt idx="9">
                  <c:v>0</c:v>
                </c:pt>
                <c:pt idx="10">
                  <c:v>152.40294033909572</c:v>
                </c:pt>
                <c:pt idx="11">
                  <c:v>6.7204407897313398</c:v>
                </c:pt>
                <c:pt idx="12">
                  <c:v>15.530729713107393</c:v>
                </c:pt>
                <c:pt idx="13">
                  <c:v>0</c:v>
                </c:pt>
                <c:pt idx="14">
                  <c:v>172.4240401833103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7B2-4D51-A407-4A04F058DF65}"/>
            </c:ext>
          </c:extLst>
        </c:ser>
        <c:ser>
          <c:idx val="5"/>
          <c:order val="5"/>
          <c:tx>
            <c:strRef>
              <c:f>'Table 3'!$N$22</c:f>
              <c:strCache>
                <c:ptCount val="1"/>
                <c:pt idx="0">
                  <c:v>Range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'Table 3'!$H$23:$H$37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3'!$N$23:$N$37</c:f>
              <c:numCache>
                <c:formatCode>General</c:formatCode>
                <c:ptCount val="15"/>
                <c:pt idx="0">
                  <c:v>23.200000000000003</c:v>
                </c:pt>
                <c:pt idx="1">
                  <c:v>78.5</c:v>
                </c:pt>
                <c:pt idx="2">
                  <c:v>42.7</c:v>
                </c:pt>
                <c:pt idx="3">
                  <c:v>42.4</c:v>
                </c:pt>
                <c:pt idx="4">
                  <c:v>37.299999999999997</c:v>
                </c:pt>
                <c:pt idx="5">
                  <c:v>95.381</c:v>
                </c:pt>
                <c:pt idx="6">
                  <c:v>112.39999999999999</c:v>
                </c:pt>
                <c:pt idx="7">
                  <c:v>123.80000000000001</c:v>
                </c:pt>
                <c:pt idx="8">
                  <c:v>67.100000000000009</c:v>
                </c:pt>
                <c:pt idx="9">
                  <c:v>0</c:v>
                </c:pt>
                <c:pt idx="10">
                  <c:v>592</c:v>
                </c:pt>
                <c:pt idx="11">
                  <c:v>25</c:v>
                </c:pt>
                <c:pt idx="12">
                  <c:v>54.161000000000001</c:v>
                </c:pt>
                <c:pt idx="13">
                  <c:v>0</c:v>
                </c:pt>
                <c:pt idx="14">
                  <c:v>658.2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7B2-4D51-A407-4A04F058DF65}"/>
            </c:ext>
          </c:extLst>
        </c:ser>
        <c:ser>
          <c:idx val="6"/>
          <c:order val="6"/>
          <c:tx>
            <c:strRef>
              <c:f>'Table 3'!$O$22</c:f>
              <c:strCache>
                <c:ptCount val="1"/>
                <c:pt idx="0">
                  <c:v>Median 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3'!$H$23:$H$37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3'!$O$23:$O$37</c:f>
              <c:numCache>
                <c:formatCode>General</c:formatCode>
                <c:ptCount val="15"/>
                <c:pt idx="0">
                  <c:v>42.2</c:v>
                </c:pt>
                <c:pt idx="1">
                  <c:v>133.69999999999999</c:v>
                </c:pt>
                <c:pt idx="2">
                  <c:v>100.9</c:v>
                </c:pt>
                <c:pt idx="3">
                  <c:v>79.900000000000006</c:v>
                </c:pt>
                <c:pt idx="4">
                  <c:v>101.55</c:v>
                </c:pt>
                <c:pt idx="5">
                  <c:v>129.25</c:v>
                </c:pt>
                <c:pt idx="6">
                  <c:v>154.14999999999998</c:v>
                </c:pt>
                <c:pt idx="7">
                  <c:v>185.3</c:v>
                </c:pt>
                <c:pt idx="8">
                  <c:v>98.05</c:v>
                </c:pt>
                <c:pt idx="9">
                  <c:v>0</c:v>
                </c:pt>
                <c:pt idx="10">
                  <c:v>1012.05</c:v>
                </c:pt>
                <c:pt idx="11">
                  <c:v>44.75</c:v>
                </c:pt>
                <c:pt idx="12">
                  <c:v>110.1</c:v>
                </c:pt>
                <c:pt idx="13">
                  <c:v>0</c:v>
                </c:pt>
                <c:pt idx="14">
                  <c:v>1164.4000000000001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7B2-4D51-A407-4A04F058DF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18308624"/>
        <c:axId val="1182855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'Table 3'!$I$22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'Table 3'!$H$23:$H$37</c15:sqref>
                        </c15:formulaRef>
                      </c:ext>
                    </c:extLst>
                    <c:strCache>
                      <c:ptCount val="15"/>
                      <c:pt idx="0">
                        <c:v>North East</c:v>
                      </c:pt>
                      <c:pt idx="1">
                        <c:v>North West</c:v>
                      </c:pt>
                      <c:pt idx="2">
                        <c:v>Yorkshire and the Humber</c:v>
                      </c:pt>
                      <c:pt idx="3">
                        <c:v>East Midlands</c:v>
                      </c:pt>
                      <c:pt idx="4">
                        <c:v>West Midlands</c:v>
                      </c:pt>
                      <c:pt idx="5">
                        <c:v>East</c:v>
                      </c:pt>
                      <c:pt idx="6">
                        <c:v>London</c:v>
                      </c:pt>
                      <c:pt idx="7">
                        <c:v>South East:</c:v>
                      </c:pt>
                      <c:pt idx="8">
                        <c:v>South West</c:v>
                      </c:pt>
                      <c:pt idx="10">
                        <c:v>England</c:v>
                      </c:pt>
                      <c:pt idx="11">
                        <c:v>Wales</c:v>
                      </c:pt>
                      <c:pt idx="12">
                        <c:v>Scotland</c:v>
                      </c:pt>
                      <c:pt idx="14">
                        <c:v>Great Britain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'Table 3'!$I$23:$I$37</c15:sqref>
                        </c15:formulaRef>
                      </c:ext>
                    </c:extLst>
                    <c:numCache>
                      <c:formatCode>General</c:formatCode>
                      <c:ptCount val="1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37B2-4D51-A407-4A04F058DF65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'Table 3'!$J$22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'Table 3'!$H$23:$H$37</c15:sqref>
                        </c15:formulaRef>
                      </c:ext>
                    </c:extLst>
                    <c:strCache>
                      <c:ptCount val="15"/>
                      <c:pt idx="0">
                        <c:v>North East</c:v>
                      </c:pt>
                      <c:pt idx="1">
                        <c:v>North West</c:v>
                      </c:pt>
                      <c:pt idx="2">
                        <c:v>Yorkshire and the Humber</c:v>
                      </c:pt>
                      <c:pt idx="3">
                        <c:v>East Midlands</c:v>
                      </c:pt>
                      <c:pt idx="4">
                        <c:v>West Midlands</c:v>
                      </c:pt>
                      <c:pt idx="5">
                        <c:v>East</c:v>
                      </c:pt>
                      <c:pt idx="6">
                        <c:v>London</c:v>
                      </c:pt>
                      <c:pt idx="7">
                        <c:v>South East:</c:v>
                      </c:pt>
                      <c:pt idx="8">
                        <c:v>South West</c:v>
                      </c:pt>
                      <c:pt idx="10">
                        <c:v>England</c:v>
                      </c:pt>
                      <c:pt idx="11">
                        <c:v>Wales</c:v>
                      </c:pt>
                      <c:pt idx="12">
                        <c:v>Scotland</c:v>
                      </c:pt>
                      <c:pt idx="14">
                        <c:v>Great Britain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'Table 3'!$J$23:$J$37</c15:sqref>
                        </c15:formulaRef>
                      </c:ext>
                    </c:extLst>
                    <c:numCache>
                      <c:formatCode>General</c:formatCode>
                      <c:ptCount val="1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37B2-4D51-A407-4A04F058DF65}"/>
                  </c:ext>
                </c:extLst>
              </c15:ser>
            </c15:filteredBarSeries>
          </c:ext>
        </c:extLst>
      </c:barChart>
      <c:catAx>
        <c:axId val="1183086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285584"/>
        <c:crosses val="autoZero"/>
        <c:auto val="1"/>
        <c:lblAlgn val="ctr"/>
        <c:lblOffset val="100"/>
        <c:noMultiLvlLbl val="0"/>
      </c:catAx>
      <c:valAx>
        <c:axId val="118285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30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 of Firms, By turnover size band, Great Britain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'Table 4'!$B$20</c:f>
              <c:strCache>
                <c:ptCount val="1"/>
                <c:pt idx="0">
                  <c:v>Mean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'Table 4'!$A$21:$A$33</c:f>
              <c:strCache>
                <c:ptCount val="13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  <c:pt idx="12">
                  <c:v>All firms</c:v>
                </c:pt>
              </c:strCache>
            </c:strRef>
          </c:cat>
          <c:val>
            <c:numRef>
              <c:f>'Table 4'!$B$21:$B$33</c:f>
              <c:numCache>
                <c:formatCode>General</c:formatCode>
                <c:ptCount val="13"/>
                <c:pt idx="0">
                  <c:v>270625</c:v>
                </c:pt>
                <c:pt idx="1">
                  <c:v>26535.125</c:v>
                </c:pt>
                <c:pt idx="2">
                  <c:v>23846.875</c:v>
                </c:pt>
                <c:pt idx="3">
                  <c:v>3192.25</c:v>
                </c:pt>
                <c:pt idx="4">
                  <c:v>1441.25</c:v>
                </c:pt>
                <c:pt idx="5">
                  <c:v>437.125</c:v>
                </c:pt>
                <c:pt idx="6">
                  <c:v>236.125</c:v>
                </c:pt>
                <c:pt idx="7">
                  <c:v>144.125</c:v>
                </c:pt>
                <c:pt idx="8">
                  <c:v>280.75</c:v>
                </c:pt>
                <c:pt idx="9">
                  <c:v>233.625</c:v>
                </c:pt>
                <c:pt idx="10">
                  <c:v>21.75</c:v>
                </c:pt>
                <c:pt idx="11">
                  <c:v>15.75</c:v>
                </c:pt>
                <c:pt idx="12">
                  <c:v>327009.75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50-40BC-A5C5-D70811E62105}"/>
            </c:ext>
          </c:extLst>
        </c:ser>
        <c:ser>
          <c:idx val="1"/>
          <c:order val="1"/>
          <c:tx>
            <c:strRef>
              <c:f>'Table 4'!$C$20</c:f>
              <c:strCache>
                <c:ptCount val="1"/>
                <c:pt idx="0">
                  <c:v>Mode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'Table 4'!$A$21:$A$33</c:f>
              <c:strCache>
                <c:ptCount val="13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  <c:pt idx="12">
                  <c:v>All firms</c:v>
                </c:pt>
              </c:strCache>
            </c:strRef>
          </c:cat>
          <c:val>
            <c:numRef>
              <c:f>'Table 4'!$C$21:$C$33</c:f>
              <c:numCache>
                <c:formatCode>General</c:formatCode>
                <c:ptCount val="13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243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20</c:v>
                </c:pt>
                <c:pt idx="11">
                  <c:v>20</c:v>
                </c:pt>
                <c:pt idx="12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D50-40BC-A5C5-D70811E62105}"/>
            </c:ext>
          </c:extLst>
        </c:ser>
        <c:ser>
          <c:idx val="2"/>
          <c:order val="2"/>
          <c:tx>
            <c:strRef>
              <c:f>'Table 4'!$D$20</c:f>
              <c:strCache>
                <c:ptCount val="1"/>
                <c:pt idx="0">
                  <c:v>ST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'Table 4'!$A$21:$A$33</c:f>
              <c:strCache>
                <c:ptCount val="13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  <c:pt idx="12">
                  <c:v>All firms</c:v>
                </c:pt>
              </c:strCache>
            </c:strRef>
          </c:cat>
          <c:val>
            <c:numRef>
              <c:f>'Table 4'!$D$21:$D$33</c:f>
              <c:numCache>
                <c:formatCode>General</c:formatCode>
                <c:ptCount val="13"/>
                <c:pt idx="0">
                  <c:v>24205.393340121536</c:v>
                </c:pt>
                <c:pt idx="1">
                  <c:v>3357.1543544161027</c:v>
                </c:pt>
                <c:pt idx="2">
                  <c:v>2237.0424357564161</c:v>
                </c:pt>
                <c:pt idx="3">
                  <c:v>325.37199864155491</c:v>
                </c:pt>
                <c:pt idx="4">
                  <c:v>205.24604137473639</c:v>
                </c:pt>
                <c:pt idx="5">
                  <c:v>56.631346222741342</c:v>
                </c:pt>
                <c:pt idx="6">
                  <c:v>36.91015273606979</c:v>
                </c:pt>
                <c:pt idx="7">
                  <c:v>20.690804116805126</c:v>
                </c:pt>
                <c:pt idx="8">
                  <c:v>39.97421043623001</c:v>
                </c:pt>
                <c:pt idx="9">
                  <c:v>18.309406735336893</c:v>
                </c:pt>
                <c:pt idx="10">
                  <c:v>4.2938910093294167</c:v>
                </c:pt>
                <c:pt idx="11">
                  <c:v>4.5483513496650634</c:v>
                </c:pt>
                <c:pt idx="12">
                  <c:v>29988.118596162381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D50-40BC-A5C5-D70811E62105}"/>
            </c:ext>
          </c:extLst>
        </c:ser>
        <c:ser>
          <c:idx val="3"/>
          <c:order val="3"/>
          <c:tx>
            <c:strRef>
              <c:f>'Table 4'!$E$20</c:f>
              <c:strCache>
                <c:ptCount val="1"/>
                <c:pt idx="0">
                  <c:v>Range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'Table 4'!$A$21:$A$33</c:f>
              <c:strCache>
                <c:ptCount val="13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  <c:pt idx="12">
                  <c:v>All firms</c:v>
                </c:pt>
              </c:strCache>
            </c:strRef>
          </c:cat>
          <c:val>
            <c:numRef>
              <c:f>'Table 4'!$E$21:$E$33</c:f>
              <c:numCache>
                <c:formatCode>General</c:formatCode>
                <c:ptCount val="13"/>
                <c:pt idx="0">
                  <c:v>83629</c:v>
                </c:pt>
                <c:pt idx="1">
                  <c:v>9937</c:v>
                </c:pt>
                <c:pt idx="2">
                  <c:v>7284</c:v>
                </c:pt>
                <c:pt idx="3">
                  <c:v>1025</c:v>
                </c:pt>
                <c:pt idx="4">
                  <c:v>639</c:v>
                </c:pt>
                <c:pt idx="5">
                  <c:v>175</c:v>
                </c:pt>
                <c:pt idx="6">
                  <c:v>107</c:v>
                </c:pt>
                <c:pt idx="7">
                  <c:v>63</c:v>
                </c:pt>
                <c:pt idx="8">
                  <c:v>152</c:v>
                </c:pt>
                <c:pt idx="9">
                  <c:v>53</c:v>
                </c:pt>
                <c:pt idx="10">
                  <c:v>15</c:v>
                </c:pt>
                <c:pt idx="11">
                  <c:v>12</c:v>
                </c:pt>
                <c:pt idx="12">
                  <c:v>100557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D50-40BC-A5C5-D70811E62105}"/>
            </c:ext>
          </c:extLst>
        </c:ser>
        <c:ser>
          <c:idx val="4"/>
          <c:order val="4"/>
          <c:tx>
            <c:strRef>
              <c:f>'Table 4'!$F$20</c:f>
              <c:strCache>
                <c:ptCount val="1"/>
                <c:pt idx="0">
                  <c:v>Median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'Table 4'!$A$21:$A$33</c:f>
              <c:strCache>
                <c:ptCount val="13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  <c:pt idx="12">
                  <c:v>All firms</c:v>
                </c:pt>
              </c:strCache>
            </c:strRef>
          </c:cat>
          <c:val>
            <c:numRef>
              <c:f>'Table 4'!$F$21:$F$33</c:f>
              <c:numCache>
                <c:formatCode>General</c:formatCode>
                <c:ptCount val="13"/>
                <c:pt idx="0">
                  <c:v>273138</c:v>
                </c:pt>
                <c:pt idx="1">
                  <c:v>26478</c:v>
                </c:pt>
                <c:pt idx="2">
                  <c:v>24603</c:v>
                </c:pt>
                <c:pt idx="3">
                  <c:v>3289</c:v>
                </c:pt>
                <c:pt idx="4">
                  <c:v>1486.5</c:v>
                </c:pt>
                <c:pt idx="5">
                  <c:v>450</c:v>
                </c:pt>
                <c:pt idx="6">
                  <c:v>243</c:v>
                </c:pt>
                <c:pt idx="7">
                  <c:v>145</c:v>
                </c:pt>
                <c:pt idx="8">
                  <c:v>279.5</c:v>
                </c:pt>
                <c:pt idx="9">
                  <c:v>235.5</c:v>
                </c:pt>
                <c:pt idx="10">
                  <c:v>20.5</c:v>
                </c:pt>
                <c:pt idx="11">
                  <c:v>17.5</c:v>
                </c:pt>
                <c:pt idx="12">
                  <c:v>330733.5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D50-40BC-A5C5-D70811E621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295274</xdr:colOff>
      <xdr:row>18</xdr:row>
      <xdr:rowOff>128587</xdr:rowOff>
    </xdr:from>
    <xdr:to>
      <xdr:col>33</xdr:col>
      <xdr:colOff>323850</xdr:colOff>
      <xdr:row>47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F27E719-6403-EC2F-72DD-9B292CFFB1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21</xdr:row>
      <xdr:rowOff>4763</xdr:rowOff>
    </xdr:from>
    <xdr:to>
      <xdr:col>11</xdr:col>
      <xdr:colOff>266700</xdr:colOff>
      <xdr:row>42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27CC679-2A41-3765-F756-C84EBC4B1E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600074</xdr:colOff>
      <xdr:row>20</xdr:row>
      <xdr:rowOff>166687</xdr:rowOff>
    </xdr:from>
    <xdr:to>
      <xdr:col>30</xdr:col>
      <xdr:colOff>209550</xdr:colOff>
      <xdr:row>47</xdr:row>
      <xdr:rowOff>19050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20743EB-2131-89B9-321F-654791E147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510540</xdr:colOff>
      <xdr:row>18</xdr:row>
      <xdr:rowOff>171450</xdr:rowOff>
    </xdr:from>
    <xdr:to>
      <xdr:col>15</xdr:col>
      <xdr:colOff>480060</xdr:colOff>
      <xdr:row>36</xdr:row>
      <xdr:rowOff>137160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675B6F1-8F1B-DE07-211C-1F2C8193CC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H34"/>
  <sheetViews>
    <sheetView tabSelected="1" zoomScale="80" zoomScaleNormal="80" workbookViewId="0">
      <selection activeCell="G18" sqref="G18"/>
    </sheetView>
  </sheetViews>
  <sheetFormatPr defaultRowHeight="14.4" x14ac:dyDescent="0.3"/>
  <cols>
    <col min="1" max="1" width="26.6640625" customWidth="1"/>
    <col min="9" max="9" width="13.44140625" bestFit="1" customWidth="1"/>
    <col min="14" max="14" width="8.33203125" customWidth="1"/>
  </cols>
  <sheetData>
    <row r="1" spans="1:34" x14ac:dyDescent="0.3">
      <c r="A1" t="s">
        <v>0</v>
      </c>
    </row>
    <row r="3" spans="1:34" s="1" customFormat="1" x14ac:dyDescent="0.3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D3" s="5" t="s">
        <v>52</v>
      </c>
      <c r="AE3" s="5" t="s">
        <v>49</v>
      </c>
      <c r="AF3" s="5" t="s">
        <v>53</v>
      </c>
      <c r="AG3" s="5" t="s">
        <v>51</v>
      </c>
      <c r="AH3" s="5" t="s">
        <v>54</v>
      </c>
    </row>
    <row r="4" spans="1:34" x14ac:dyDescent="0.3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  <c r="AD4" s="4">
        <f t="shared" ref="AD4:AD17" si="0">AVERAGE(B4:AA4)</f>
        <v>98983.653846153844</v>
      </c>
      <c r="AE4" s="4" t="e">
        <f t="shared" ref="AE4:AE17" si="1">_xlfn.MODE.SNGL(B4:AA4)</f>
        <v>#N/A</v>
      </c>
      <c r="AF4" s="4">
        <f>_xlfn.STDEV.P(B4:AA4)</f>
        <v>28386.744864382777</v>
      </c>
      <c r="AG4" s="4">
        <f>MAX(B4:AA4)-MIN(B4:AA4)</f>
        <v>86642</v>
      </c>
      <c r="AH4" s="4">
        <f>MEDIAN(B4:AA4)</f>
        <v>87927.5</v>
      </c>
    </row>
    <row r="5" spans="1:34" x14ac:dyDescent="0.3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  <c r="AD5" s="4">
        <f t="shared" si="0"/>
        <v>66876.61538461539</v>
      </c>
      <c r="AE5" s="4" t="e">
        <f t="shared" si="1"/>
        <v>#N/A</v>
      </c>
      <c r="AF5" s="4">
        <f t="shared" ref="AF5:AF17" si="2">_xlfn.STDEV.P(B5:AA5)</f>
        <v>16680.532409592197</v>
      </c>
      <c r="AG5" s="4">
        <f t="shared" ref="AG5:AG17" si="3">MAX(B5:AA5)-MIN(B5:AA5)</f>
        <v>56294</v>
      </c>
      <c r="AH5" s="4">
        <f t="shared" ref="AH5:AH17" si="4">MEDIAN(B5:AA5)</f>
        <v>62459</v>
      </c>
    </row>
    <row r="6" spans="1:34" x14ac:dyDescent="0.3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  <c r="AD6" s="4">
        <f t="shared" si="0"/>
        <v>29076.961538461539</v>
      </c>
      <c r="AE6" s="4" t="e">
        <f t="shared" si="1"/>
        <v>#N/A</v>
      </c>
      <c r="AF6" s="4">
        <f t="shared" si="2"/>
        <v>6789.8755425365562</v>
      </c>
      <c r="AG6" s="4">
        <f t="shared" si="3"/>
        <v>25307</v>
      </c>
      <c r="AH6" s="4">
        <f t="shared" si="4"/>
        <v>30258.5</v>
      </c>
    </row>
    <row r="7" spans="1:34" x14ac:dyDescent="0.3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  <c r="AD7" s="4">
        <f t="shared" si="0"/>
        <v>10713.576923076924</v>
      </c>
      <c r="AE7" s="4">
        <f t="shared" si="1"/>
        <v>11455</v>
      </c>
      <c r="AF7" s="4">
        <f t="shared" si="2"/>
        <v>3147.1735081238667</v>
      </c>
      <c r="AG7" s="4">
        <f t="shared" si="3"/>
        <v>10591</v>
      </c>
      <c r="AH7" s="4">
        <f t="shared" si="4"/>
        <v>11686.5</v>
      </c>
    </row>
    <row r="8" spans="1:34" x14ac:dyDescent="0.3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  <c r="AD8" s="4">
        <f t="shared" si="0"/>
        <v>5791.5384615384619</v>
      </c>
      <c r="AE8" s="4" t="e">
        <f t="shared" si="1"/>
        <v>#N/A</v>
      </c>
      <c r="AF8" s="4">
        <f t="shared" si="2"/>
        <v>1201.6768486247499</v>
      </c>
      <c r="AG8" s="4">
        <f t="shared" si="3"/>
        <v>4001</v>
      </c>
      <c r="AH8" s="4">
        <f t="shared" si="4"/>
        <v>6182</v>
      </c>
    </row>
    <row r="9" spans="1:34" x14ac:dyDescent="0.3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  <c r="AD9" s="4">
        <f t="shared" si="0"/>
        <v>1815.4230769230769</v>
      </c>
      <c r="AE9" s="4">
        <f t="shared" si="1"/>
        <v>1201</v>
      </c>
      <c r="AF9" s="4">
        <f t="shared" si="2"/>
        <v>283.925528301528</v>
      </c>
      <c r="AG9" s="4">
        <f t="shared" si="3"/>
        <v>1086</v>
      </c>
      <c r="AH9" s="4">
        <f t="shared" si="4"/>
        <v>1874.5</v>
      </c>
    </row>
    <row r="10" spans="1:34" x14ac:dyDescent="0.3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  <c r="AD10" s="4">
        <f t="shared" si="0"/>
        <v>1754.2307692307693</v>
      </c>
      <c r="AE10" s="4" t="e">
        <f t="shared" si="1"/>
        <v>#N/A</v>
      </c>
      <c r="AF10" s="4">
        <f t="shared" si="2"/>
        <v>319.09033055430314</v>
      </c>
      <c r="AG10" s="4">
        <f t="shared" si="3"/>
        <v>1212</v>
      </c>
      <c r="AH10" s="4">
        <f t="shared" si="4"/>
        <v>1848.5</v>
      </c>
    </row>
    <row r="11" spans="1:34" x14ac:dyDescent="0.3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  <c r="AD11" s="4">
        <f t="shared" si="0"/>
        <v>527.88461538461536</v>
      </c>
      <c r="AE11" s="4">
        <f t="shared" si="1"/>
        <v>583</v>
      </c>
      <c r="AF11" s="4">
        <f t="shared" si="2"/>
        <v>79.35476667524668</v>
      </c>
      <c r="AG11" s="4">
        <f t="shared" si="3"/>
        <v>293</v>
      </c>
      <c r="AH11" s="4">
        <f t="shared" si="4"/>
        <v>548</v>
      </c>
    </row>
    <row r="12" spans="1:34" x14ac:dyDescent="0.3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  <c r="AD12" s="4">
        <f t="shared" si="0"/>
        <v>424.19230769230768</v>
      </c>
      <c r="AE12" s="4">
        <f t="shared" si="1"/>
        <v>304</v>
      </c>
      <c r="AF12" s="4">
        <f t="shared" si="2"/>
        <v>66.385829831123331</v>
      </c>
      <c r="AG12" s="4">
        <f t="shared" si="3"/>
        <v>240</v>
      </c>
      <c r="AH12" s="4">
        <f t="shared" si="4"/>
        <v>443</v>
      </c>
    </row>
    <row r="13" spans="1:34" x14ac:dyDescent="0.3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  <c r="AD13" s="4">
        <f t="shared" si="0"/>
        <v>506.76923076923077</v>
      </c>
      <c r="AE13" s="4">
        <f t="shared" si="1"/>
        <v>483</v>
      </c>
      <c r="AF13" s="4">
        <f t="shared" si="2"/>
        <v>68.15610345280767</v>
      </c>
      <c r="AG13" s="4">
        <f t="shared" si="3"/>
        <v>261</v>
      </c>
      <c r="AH13" s="4">
        <f t="shared" si="4"/>
        <v>528</v>
      </c>
    </row>
    <row r="14" spans="1:34" x14ac:dyDescent="0.3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  <c r="AD14" s="4">
        <f t="shared" si="0"/>
        <v>137</v>
      </c>
      <c r="AE14" s="4">
        <f t="shared" si="1"/>
        <v>148</v>
      </c>
      <c r="AF14" s="4">
        <f t="shared" si="2"/>
        <v>16.513397823958208</v>
      </c>
      <c r="AG14" s="4">
        <f t="shared" si="3"/>
        <v>73</v>
      </c>
      <c r="AH14" s="4">
        <f t="shared" si="4"/>
        <v>143.5</v>
      </c>
    </row>
    <row r="15" spans="1:34" x14ac:dyDescent="0.3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  <c r="AD15" s="4">
        <f t="shared" si="0"/>
        <v>60.115384615384613</v>
      </c>
      <c r="AE15" s="4">
        <f t="shared" si="1"/>
        <v>56</v>
      </c>
      <c r="AF15" s="4">
        <f t="shared" si="2"/>
        <v>6.6467280734839926</v>
      </c>
      <c r="AG15" s="4">
        <f t="shared" si="3"/>
        <v>27</v>
      </c>
      <c r="AH15" s="4">
        <f t="shared" si="4"/>
        <v>59.5</v>
      </c>
    </row>
    <row r="16" spans="1:34" x14ac:dyDescent="0.3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  <c r="AD16" s="4">
        <f t="shared" si="0"/>
        <v>54.96153846153846</v>
      </c>
      <c r="AE16" s="4">
        <f t="shared" si="1"/>
        <v>60</v>
      </c>
      <c r="AF16" s="4">
        <f t="shared" si="2"/>
        <v>7.4960541888627557</v>
      </c>
      <c r="AG16" s="4">
        <f t="shared" si="3"/>
        <v>29</v>
      </c>
      <c r="AH16" s="4">
        <f t="shared" si="4"/>
        <v>57</v>
      </c>
    </row>
    <row r="17" spans="1:34" x14ac:dyDescent="0.3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  <c r="AD17" s="4">
        <f t="shared" si="0"/>
        <v>237188.76923076922</v>
      </c>
      <c r="AE17" s="4" t="e">
        <f t="shared" si="1"/>
        <v>#N/A</v>
      </c>
      <c r="AF17" s="4">
        <f t="shared" si="2"/>
        <v>68889.954891455302</v>
      </c>
      <c r="AG17" s="4">
        <f t="shared" si="3"/>
        <v>214184</v>
      </c>
      <c r="AH17" s="4">
        <f t="shared" si="4"/>
        <v>224756</v>
      </c>
    </row>
    <row r="20" spans="1:34" x14ac:dyDescent="0.3">
      <c r="J20" s="5" t="s">
        <v>48</v>
      </c>
      <c r="K20" s="4"/>
      <c r="L20" s="5" t="s">
        <v>49</v>
      </c>
      <c r="M20" s="5"/>
      <c r="N20" s="8" t="s">
        <v>50</v>
      </c>
      <c r="O20" s="8"/>
      <c r="P20" s="5"/>
      <c r="Q20" s="5" t="s">
        <v>51</v>
      </c>
      <c r="R20" s="4"/>
      <c r="S20" s="5" t="s">
        <v>54</v>
      </c>
    </row>
    <row r="21" spans="1:34" x14ac:dyDescent="0.3">
      <c r="I21" s="1" t="s">
        <v>2</v>
      </c>
      <c r="J21" s="4">
        <f>AD4</f>
        <v>98983.653846153844</v>
      </c>
      <c r="K21" s="4"/>
      <c r="L21" s="4" t="e">
        <f t="shared" ref="L21:L34" si="5">AE4</f>
        <v>#N/A</v>
      </c>
      <c r="M21" s="4"/>
      <c r="N21" s="7">
        <f>AF4</f>
        <v>28386.744864382777</v>
      </c>
      <c r="O21" s="7"/>
      <c r="P21" s="4"/>
      <c r="Q21" s="4">
        <f>AG4</f>
        <v>86642</v>
      </c>
      <c r="R21" s="4"/>
      <c r="S21" s="4">
        <f>AH4</f>
        <v>87927.5</v>
      </c>
    </row>
    <row r="22" spans="1:34" x14ac:dyDescent="0.3">
      <c r="I22" s="1" t="s">
        <v>3</v>
      </c>
      <c r="J22" s="4">
        <f t="shared" ref="J22:J34" si="6">AD5</f>
        <v>66876.61538461539</v>
      </c>
      <c r="K22" s="4"/>
      <c r="L22" s="4" t="e">
        <f t="shared" si="5"/>
        <v>#N/A</v>
      </c>
      <c r="M22" s="4"/>
      <c r="N22" s="7">
        <f t="shared" ref="N22:N34" si="7">AF5</f>
        <v>16680.532409592197</v>
      </c>
      <c r="O22" s="7"/>
      <c r="P22" s="4"/>
      <c r="Q22" s="4">
        <f t="shared" ref="Q22:Q34" si="8">AG5</f>
        <v>56294</v>
      </c>
      <c r="R22" s="4"/>
      <c r="S22" s="4">
        <f t="shared" ref="S22:S34" si="9">AH5</f>
        <v>62459</v>
      </c>
    </row>
    <row r="23" spans="1:34" x14ac:dyDescent="0.3">
      <c r="I23" s="1" t="s">
        <v>4</v>
      </c>
      <c r="J23" s="4">
        <f t="shared" si="6"/>
        <v>29076.961538461539</v>
      </c>
      <c r="K23" s="4"/>
      <c r="L23" s="4" t="e">
        <f t="shared" si="5"/>
        <v>#N/A</v>
      </c>
      <c r="M23" s="4"/>
      <c r="N23" s="7">
        <f t="shared" si="7"/>
        <v>6789.8755425365562</v>
      </c>
      <c r="O23" s="7"/>
      <c r="P23" s="4"/>
      <c r="Q23" s="4">
        <f t="shared" si="8"/>
        <v>25307</v>
      </c>
      <c r="R23" s="4"/>
      <c r="S23" s="4">
        <f t="shared" si="9"/>
        <v>30258.5</v>
      </c>
    </row>
    <row r="24" spans="1:34" x14ac:dyDescent="0.3">
      <c r="I24" s="1" t="s">
        <v>5</v>
      </c>
      <c r="J24" s="4">
        <f t="shared" si="6"/>
        <v>10713.576923076924</v>
      </c>
      <c r="K24" s="4"/>
      <c r="L24" s="4">
        <f t="shared" si="5"/>
        <v>11455</v>
      </c>
      <c r="M24" s="4"/>
      <c r="N24" s="7">
        <f t="shared" si="7"/>
        <v>3147.1735081238667</v>
      </c>
      <c r="O24" s="7"/>
      <c r="P24" s="4"/>
      <c r="Q24" s="4">
        <f t="shared" si="8"/>
        <v>10591</v>
      </c>
      <c r="R24" s="4"/>
      <c r="S24" s="4">
        <f t="shared" si="9"/>
        <v>11686.5</v>
      </c>
    </row>
    <row r="25" spans="1:34" x14ac:dyDescent="0.3">
      <c r="I25" s="1" t="s">
        <v>6</v>
      </c>
      <c r="J25" s="4">
        <f t="shared" si="6"/>
        <v>5791.5384615384619</v>
      </c>
      <c r="K25" s="4"/>
      <c r="L25" s="4" t="e">
        <f t="shared" si="5"/>
        <v>#N/A</v>
      </c>
      <c r="M25" s="4"/>
      <c r="N25" s="7">
        <f t="shared" si="7"/>
        <v>1201.6768486247499</v>
      </c>
      <c r="O25" s="7"/>
      <c r="P25" s="4"/>
      <c r="Q25" s="4">
        <f t="shared" si="8"/>
        <v>4001</v>
      </c>
      <c r="R25" s="4"/>
      <c r="S25" s="4">
        <f t="shared" si="9"/>
        <v>6182</v>
      </c>
    </row>
    <row r="26" spans="1:34" x14ac:dyDescent="0.3">
      <c r="I26" s="1" t="s">
        <v>7</v>
      </c>
      <c r="J26" s="4">
        <f t="shared" si="6"/>
        <v>1815.4230769230769</v>
      </c>
      <c r="K26" s="4"/>
      <c r="L26" s="4">
        <f t="shared" si="5"/>
        <v>1201</v>
      </c>
      <c r="M26" s="4"/>
      <c r="N26" s="7">
        <f t="shared" si="7"/>
        <v>283.925528301528</v>
      </c>
      <c r="O26" s="7"/>
      <c r="P26" s="4"/>
      <c r="Q26" s="4">
        <f t="shared" si="8"/>
        <v>1086</v>
      </c>
      <c r="R26" s="4"/>
      <c r="S26" s="4">
        <f t="shared" si="9"/>
        <v>1874.5</v>
      </c>
    </row>
    <row r="27" spans="1:34" x14ac:dyDescent="0.3">
      <c r="I27" s="1" t="s">
        <v>8</v>
      </c>
      <c r="J27" s="4">
        <f t="shared" si="6"/>
        <v>1754.2307692307693</v>
      </c>
      <c r="K27" s="4"/>
      <c r="L27" s="4" t="e">
        <f t="shared" si="5"/>
        <v>#N/A</v>
      </c>
      <c r="M27" s="4"/>
      <c r="N27" s="7">
        <f t="shared" si="7"/>
        <v>319.09033055430314</v>
      </c>
      <c r="O27" s="7"/>
      <c r="P27" s="4"/>
      <c r="Q27" s="4">
        <f t="shared" si="8"/>
        <v>1212</v>
      </c>
      <c r="R27" s="4"/>
      <c r="S27" s="4">
        <f t="shared" si="9"/>
        <v>1848.5</v>
      </c>
    </row>
    <row r="28" spans="1:34" x14ac:dyDescent="0.3">
      <c r="I28" s="1" t="s">
        <v>9</v>
      </c>
      <c r="J28" s="4">
        <f t="shared" si="6"/>
        <v>527.88461538461536</v>
      </c>
      <c r="K28" s="4"/>
      <c r="L28" s="4">
        <f t="shared" si="5"/>
        <v>583</v>
      </c>
      <c r="M28" s="4"/>
      <c r="N28" s="7">
        <f t="shared" si="7"/>
        <v>79.35476667524668</v>
      </c>
      <c r="O28" s="7"/>
      <c r="P28" s="4"/>
      <c r="Q28" s="4">
        <f t="shared" si="8"/>
        <v>293</v>
      </c>
      <c r="R28" s="4"/>
      <c r="S28" s="4">
        <f t="shared" si="9"/>
        <v>548</v>
      </c>
    </row>
    <row r="29" spans="1:34" x14ac:dyDescent="0.3">
      <c r="I29" s="1" t="s">
        <v>10</v>
      </c>
      <c r="J29" s="4">
        <f t="shared" si="6"/>
        <v>424.19230769230768</v>
      </c>
      <c r="K29" s="4"/>
      <c r="L29" s="4">
        <f t="shared" si="5"/>
        <v>304</v>
      </c>
      <c r="M29" s="4"/>
      <c r="N29" s="7">
        <f t="shared" si="7"/>
        <v>66.385829831123331</v>
      </c>
      <c r="O29" s="7"/>
      <c r="P29" s="4"/>
      <c r="Q29" s="4">
        <f t="shared" si="8"/>
        <v>240</v>
      </c>
      <c r="R29" s="4"/>
      <c r="S29" s="4">
        <f t="shared" si="9"/>
        <v>443</v>
      </c>
    </row>
    <row r="30" spans="1:34" x14ac:dyDescent="0.3">
      <c r="I30" s="1" t="s">
        <v>11</v>
      </c>
      <c r="J30" s="4">
        <f t="shared" si="6"/>
        <v>506.76923076923077</v>
      </c>
      <c r="K30" s="4"/>
      <c r="L30" s="4">
        <f t="shared" si="5"/>
        <v>483</v>
      </c>
      <c r="M30" s="4"/>
      <c r="N30" s="7">
        <f t="shared" si="7"/>
        <v>68.15610345280767</v>
      </c>
      <c r="O30" s="7"/>
      <c r="P30" s="4"/>
      <c r="Q30" s="4">
        <f t="shared" si="8"/>
        <v>261</v>
      </c>
      <c r="R30" s="4"/>
      <c r="S30" s="4">
        <f t="shared" si="9"/>
        <v>528</v>
      </c>
    </row>
    <row r="31" spans="1:34" x14ac:dyDescent="0.3">
      <c r="I31" s="1" t="s">
        <v>12</v>
      </c>
      <c r="J31" s="4">
        <f t="shared" si="6"/>
        <v>137</v>
      </c>
      <c r="K31" s="4"/>
      <c r="L31" s="4">
        <f t="shared" si="5"/>
        <v>148</v>
      </c>
      <c r="M31" s="4"/>
      <c r="N31" s="7">
        <f t="shared" si="7"/>
        <v>16.513397823958208</v>
      </c>
      <c r="O31" s="7"/>
      <c r="P31" s="4"/>
      <c r="Q31" s="4">
        <f t="shared" si="8"/>
        <v>73</v>
      </c>
      <c r="R31" s="4"/>
      <c r="S31" s="4">
        <f t="shared" si="9"/>
        <v>143.5</v>
      </c>
    </row>
    <row r="32" spans="1:34" x14ac:dyDescent="0.3">
      <c r="I32" s="1" t="s">
        <v>13</v>
      </c>
      <c r="J32" s="4">
        <f t="shared" si="6"/>
        <v>60.115384615384613</v>
      </c>
      <c r="K32" s="4"/>
      <c r="L32" s="4">
        <f t="shared" si="5"/>
        <v>56</v>
      </c>
      <c r="M32" s="4"/>
      <c r="N32" s="7">
        <f t="shared" si="7"/>
        <v>6.6467280734839926</v>
      </c>
      <c r="O32" s="7"/>
      <c r="P32" s="4"/>
      <c r="Q32" s="4">
        <f t="shared" si="8"/>
        <v>27</v>
      </c>
      <c r="R32" s="4"/>
      <c r="S32" s="4">
        <f t="shared" si="9"/>
        <v>59.5</v>
      </c>
    </row>
    <row r="33" spans="9:19" x14ac:dyDescent="0.3">
      <c r="I33" s="1" t="s">
        <v>14</v>
      </c>
      <c r="J33" s="4">
        <f t="shared" si="6"/>
        <v>54.96153846153846</v>
      </c>
      <c r="K33" s="4"/>
      <c r="L33" s="4">
        <f t="shared" si="5"/>
        <v>60</v>
      </c>
      <c r="M33" s="4"/>
      <c r="N33" s="7">
        <f t="shared" si="7"/>
        <v>7.4960541888627557</v>
      </c>
      <c r="O33" s="7"/>
      <c r="P33" s="4"/>
      <c r="Q33" s="4">
        <f t="shared" si="8"/>
        <v>29</v>
      </c>
      <c r="R33" s="4"/>
      <c r="S33" s="4">
        <f t="shared" si="9"/>
        <v>57</v>
      </c>
    </row>
    <row r="34" spans="9:19" x14ac:dyDescent="0.3">
      <c r="I34" s="1" t="s">
        <v>15</v>
      </c>
      <c r="J34" s="4">
        <f t="shared" si="6"/>
        <v>237188.76923076922</v>
      </c>
      <c r="K34" s="4"/>
      <c r="L34" s="4" t="e">
        <f t="shared" si="5"/>
        <v>#N/A</v>
      </c>
      <c r="M34" s="4"/>
      <c r="N34" s="7">
        <f t="shared" si="7"/>
        <v>68889.954891455302</v>
      </c>
      <c r="O34" s="7"/>
      <c r="P34" s="4"/>
      <c r="Q34" s="4">
        <f t="shared" si="8"/>
        <v>214184</v>
      </c>
      <c r="R34" s="4"/>
      <c r="S34" s="4">
        <f t="shared" si="9"/>
        <v>224756</v>
      </c>
    </row>
  </sheetData>
  <mergeCells count="15">
    <mergeCell ref="N25:O25"/>
    <mergeCell ref="N20:O20"/>
    <mergeCell ref="N21:O21"/>
    <mergeCell ref="N22:O22"/>
    <mergeCell ref="N23:O23"/>
    <mergeCell ref="N24:O24"/>
    <mergeCell ref="N32:O32"/>
    <mergeCell ref="N33:O33"/>
    <mergeCell ref="N34:O34"/>
    <mergeCell ref="N26:O26"/>
    <mergeCell ref="N27:O27"/>
    <mergeCell ref="N28:O28"/>
    <mergeCell ref="N29:O29"/>
    <mergeCell ref="N30:O30"/>
    <mergeCell ref="N31:O3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G37"/>
  <sheetViews>
    <sheetView zoomScale="80" zoomScaleNormal="80" workbookViewId="0">
      <selection activeCell="AE6" sqref="AE6"/>
    </sheetView>
  </sheetViews>
  <sheetFormatPr defaultRowHeight="14.4" x14ac:dyDescent="0.3"/>
  <cols>
    <col min="1" max="1" width="26.6640625" customWidth="1"/>
  </cols>
  <sheetData>
    <row r="1" spans="1:33" x14ac:dyDescent="0.3">
      <c r="A1" t="s">
        <v>16</v>
      </c>
    </row>
    <row r="3" spans="1:33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C3" s="5" t="s">
        <v>52</v>
      </c>
      <c r="AD3" s="5" t="s">
        <v>49</v>
      </c>
      <c r="AE3" s="5" t="s">
        <v>53</v>
      </c>
      <c r="AF3" s="5" t="s">
        <v>51</v>
      </c>
      <c r="AG3" s="5" t="s">
        <v>54</v>
      </c>
    </row>
    <row r="4" spans="1:33" x14ac:dyDescent="0.3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  <c r="AC4" s="4">
        <f>AVERAGE(B4:AA4)</f>
        <v>6473.3076923076924</v>
      </c>
      <c r="AD4" s="4" t="e">
        <f>_xlfn.MODE.SNGL(B4:AA4)</f>
        <v>#N/A</v>
      </c>
      <c r="AE4" s="4">
        <f>_xlfn.STDEV.P(B4:AA4)</f>
        <v>1993.0444390666944</v>
      </c>
      <c r="AF4" s="4">
        <f>MAX(B4:AA4)-MIN(B4:AA4)</f>
        <v>6185</v>
      </c>
      <c r="AG4" s="4">
        <f>MEDIAN(B4:AA4)</f>
        <v>6184</v>
      </c>
    </row>
    <row r="5" spans="1:33" x14ac:dyDescent="0.3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  <c r="AC5" s="4">
        <f>AVERAGE(B5:AA5)</f>
        <v>22372.076923076922</v>
      </c>
      <c r="AD5" s="4" t="e">
        <f t="shared" ref="AD5:AD16" si="0">_xlfn.MODE.SNGL(B5:AA5)</f>
        <v>#N/A</v>
      </c>
      <c r="AE5" s="4">
        <f t="shared" ref="AE5:AE18" si="1">_xlfn.STDEV.P(B5:AA5)</f>
        <v>6268.9549731690768</v>
      </c>
      <c r="AF5" s="4">
        <f t="shared" ref="AF5:AF18" si="2">MAX(B5:AA5)-MIN(B5:AA5)</f>
        <v>19515</v>
      </c>
      <c r="AG5" s="4">
        <f t="shared" ref="AG5:AG18" si="3">MEDIAN(B5:AA5)</f>
        <v>21264.5</v>
      </c>
    </row>
    <row r="6" spans="1:33" x14ac:dyDescent="0.3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  <c r="AC6" s="4">
        <f>AVERAGE(B6:AA6)</f>
        <v>17745.538461538461</v>
      </c>
      <c r="AD6" s="4" t="e">
        <f t="shared" si="0"/>
        <v>#N/A</v>
      </c>
      <c r="AE6" s="4">
        <f t="shared" si="1"/>
        <v>4557.1448992912319</v>
      </c>
      <c r="AF6" s="4">
        <f t="shared" si="2"/>
        <v>15017</v>
      </c>
      <c r="AG6" s="4">
        <f t="shared" si="3"/>
        <v>17333.5</v>
      </c>
    </row>
    <row r="7" spans="1:33" x14ac:dyDescent="0.3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  <c r="AC7" s="4">
        <f>AVERAGE(B7:AA7)</f>
        <v>17249.615384615383</v>
      </c>
      <c r="AD7" s="4" t="e">
        <f t="shared" si="0"/>
        <v>#N/A</v>
      </c>
      <c r="AE7" s="4">
        <f t="shared" si="1"/>
        <v>4619.908491242616</v>
      </c>
      <c r="AF7" s="4">
        <f t="shared" si="2"/>
        <v>15213</v>
      </c>
      <c r="AG7" s="4">
        <f t="shared" si="3"/>
        <v>16800</v>
      </c>
    </row>
    <row r="8" spans="1:33" x14ac:dyDescent="0.3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  <c r="AC8" s="4">
        <f>AVERAGE(A8:Z8)</f>
        <v>19058.12</v>
      </c>
      <c r="AD8" s="4" t="e">
        <f t="shared" si="0"/>
        <v>#N/A</v>
      </c>
      <c r="AE8" s="4">
        <f t="shared" si="1"/>
        <v>4661.0599654455518</v>
      </c>
      <c r="AF8" s="4">
        <f t="shared" si="2"/>
        <v>15944</v>
      </c>
      <c r="AG8" s="4">
        <f t="shared" si="3"/>
        <v>18683</v>
      </c>
    </row>
    <row r="9" spans="1:33" x14ac:dyDescent="0.3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  <c r="AC9" s="4">
        <f>AVERAGE(B9:AA9)</f>
        <v>30313.73076923077</v>
      </c>
      <c r="AD9" s="4" t="e">
        <f t="shared" si="0"/>
        <v>#N/A</v>
      </c>
      <c r="AE9" s="4">
        <f t="shared" si="1"/>
        <v>8540.157549247926</v>
      </c>
      <c r="AF9" s="4">
        <f t="shared" si="2"/>
        <v>27120</v>
      </c>
      <c r="AG9" s="4">
        <f t="shared" si="3"/>
        <v>28741.5</v>
      </c>
    </row>
    <row r="10" spans="1:33" x14ac:dyDescent="0.3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  <c r="AC10" s="4">
        <f>AVERAGE(B10:AA10)</f>
        <v>31847</v>
      </c>
      <c r="AD10" s="4" t="e">
        <f t="shared" si="0"/>
        <v>#N/A</v>
      </c>
      <c r="AE10" s="4">
        <f t="shared" si="1"/>
        <v>16205.272833722505</v>
      </c>
      <c r="AF10" s="4">
        <f t="shared" si="2"/>
        <v>47764</v>
      </c>
      <c r="AG10" s="4">
        <f t="shared" si="3"/>
        <v>25997.5</v>
      </c>
    </row>
    <row r="11" spans="1:33" x14ac:dyDescent="0.3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  <c r="AC11" s="4">
        <f>AVERAGE(B11:AA11)</f>
        <v>41345.115384615383</v>
      </c>
      <c r="AD11" s="4" t="e">
        <f t="shared" si="0"/>
        <v>#N/A</v>
      </c>
      <c r="AE11" s="4">
        <f t="shared" si="1"/>
        <v>10959.062194320921</v>
      </c>
      <c r="AF11" s="4">
        <f t="shared" si="2"/>
        <v>34527</v>
      </c>
      <c r="AG11" s="4">
        <f t="shared" si="3"/>
        <v>39474</v>
      </c>
    </row>
    <row r="12" spans="1:33" ht="13.95" customHeight="1" x14ac:dyDescent="0.3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  <c r="AC12" s="4">
        <f>AVERAGE(B12:AA12)</f>
        <v>24084.153846153848</v>
      </c>
      <c r="AD12" s="4" t="e">
        <f t="shared" si="0"/>
        <v>#N/A</v>
      </c>
      <c r="AE12" s="4">
        <f t="shared" si="1"/>
        <v>5830.2979716194459</v>
      </c>
      <c r="AF12" s="4">
        <f t="shared" si="2"/>
        <v>18882</v>
      </c>
      <c r="AG12" s="4">
        <f t="shared" si="3"/>
        <v>23748</v>
      </c>
    </row>
    <row r="13" spans="1:33" ht="13.95" customHeight="1" x14ac:dyDescent="0.3">
      <c r="A13" s="1"/>
      <c r="AC13" s="4"/>
      <c r="AD13" s="4"/>
      <c r="AE13" s="4"/>
      <c r="AF13" s="4"/>
      <c r="AG13" s="4"/>
    </row>
    <row r="14" spans="1:33" x14ac:dyDescent="0.3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  <c r="AC14" s="4">
        <f>AVERAGE(B14:AA14)</f>
        <v>210905.11538461538</v>
      </c>
      <c r="AD14" s="4" t="e">
        <f t="shared" si="0"/>
        <v>#N/A</v>
      </c>
      <c r="AE14" s="4">
        <f t="shared" si="1"/>
        <v>63382.766459835679</v>
      </c>
      <c r="AF14" s="4">
        <f t="shared" si="2"/>
        <v>198278</v>
      </c>
      <c r="AG14" s="4">
        <f t="shared" si="3"/>
        <v>198747.5</v>
      </c>
    </row>
    <row r="15" spans="1:33" x14ac:dyDescent="0.3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  <c r="AC15" s="4">
        <f>AVERAGE(B15:AA15)</f>
        <v>10233.538461538461</v>
      </c>
      <c r="AD15" s="4" t="e">
        <f t="shared" si="0"/>
        <v>#N/A</v>
      </c>
      <c r="AE15" s="4">
        <f t="shared" si="1"/>
        <v>2144.4642908368878</v>
      </c>
      <c r="AF15" s="4">
        <f t="shared" si="2"/>
        <v>6911</v>
      </c>
      <c r="AG15" s="4">
        <f t="shared" si="3"/>
        <v>9855</v>
      </c>
    </row>
    <row r="16" spans="1:33" x14ac:dyDescent="0.3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  <c r="AC16" s="4">
        <f>AVERAGE(B16:AA16)</f>
        <v>16053.692307692309</v>
      </c>
      <c r="AD16" s="4" t="e">
        <f t="shared" si="0"/>
        <v>#N/A</v>
      </c>
      <c r="AE16" s="4">
        <f t="shared" si="1"/>
        <v>3416.3964119795851</v>
      </c>
      <c r="AF16" s="4">
        <f t="shared" si="2"/>
        <v>10343</v>
      </c>
      <c r="AG16" s="4">
        <f t="shared" si="3"/>
        <v>16104</v>
      </c>
    </row>
    <row r="17" spans="1:33" x14ac:dyDescent="0.3">
      <c r="A17" s="1"/>
      <c r="AC17" s="4"/>
      <c r="AD17" s="4"/>
      <c r="AE17" s="4"/>
      <c r="AF17" s="4"/>
      <c r="AG17" s="4"/>
    </row>
    <row r="18" spans="1:33" x14ac:dyDescent="0.3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  <c r="AC18" s="4">
        <f>AVERAGE(B18:AA18)</f>
        <v>237188.76923076922</v>
      </c>
      <c r="AD18" s="4" t="e">
        <f>_xlfn.MODE.SNGL(B18:AA18)</f>
        <v>#N/A</v>
      </c>
      <c r="AE18" s="4">
        <f t="shared" si="1"/>
        <v>68889.954891455302</v>
      </c>
      <c r="AF18" s="4">
        <f t="shared" si="2"/>
        <v>214184</v>
      </c>
      <c r="AG18" s="4">
        <f t="shared" si="3"/>
        <v>224756</v>
      </c>
    </row>
    <row r="22" spans="1:33" x14ac:dyDescent="0.3">
      <c r="M22" s="9" t="s">
        <v>17</v>
      </c>
      <c r="N22" s="9"/>
      <c r="O22" s="9"/>
      <c r="P22" s="5" t="s">
        <v>48</v>
      </c>
      <c r="Q22" s="5" t="s">
        <v>49</v>
      </c>
      <c r="R22" s="5" t="s">
        <v>53</v>
      </c>
      <c r="S22" s="5" t="s">
        <v>51</v>
      </c>
      <c r="T22" s="5" t="s">
        <v>54</v>
      </c>
    </row>
    <row r="23" spans="1:33" x14ac:dyDescent="0.3">
      <c r="M23" s="9" t="s">
        <v>18</v>
      </c>
      <c r="N23" s="9"/>
      <c r="O23" s="9"/>
      <c r="P23" s="4">
        <f>AC4</f>
        <v>6473.3076923076924</v>
      </c>
      <c r="Q23" s="4" t="e">
        <f>AD4</f>
        <v>#N/A</v>
      </c>
      <c r="R23" s="4">
        <f>AE4</f>
        <v>1993.0444390666944</v>
      </c>
      <c r="S23" s="4">
        <f>AF4</f>
        <v>6185</v>
      </c>
      <c r="T23" s="4">
        <f>AG4</f>
        <v>6184</v>
      </c>
    </row>
    <row r="24" spans="1:33" x14ac:dyDescent="0.3">
      <c r="M24" s="9" t="s">
        <v>19</v>
      </c>
      <c r="N24" s="9"/>
      <c r="O24" s="9"/>
      <c r="P24" s="4">
        <f t="shared" ref="P24:P37" si="4">AC5</f>
        <v>22372.076923076922</v>
      </c>
      <c r="Q24" s="4" t="e">
        <f t="shared" ref="Q24:Q37" si="5">AD5</f>
        <v>#N/A</v>
      </c>
      <c r="R24" s="4">
        <f t="shared" ref="R24:R37" si="6">AE5</f>
        <v>6268.9549731690768</v>
      </c>
      <c r="S24" s="4">
        <f t="shared" ref="S24:S37" si="7">AF5</f>
        <v>19515</v>
      </c>
      <c r="T24" s="4">
        <f t="shared" ref="T24:T37" si="8">AG5</f>
        <v>21264.5</v>
      </c>
    </row>
    <row r="25" spans="1:33" x14ac:dyDescent="0.3">
      <c r="M25" s="9" t="s">
        <v>20</v>
      </c>
      <c r="N25" s="9"/>
      <c r="O25" s="9"/>
      <c r="P25" s="4">
        <f t="shared" si="4"/>
        <v>17745.538461538461</v>
      </c>
      <c r="Q25" s="4" t="e">
        <f t="shared" si="5"/>
        <v>#N/A</v>
      </c>
      <c r="R25" s="4">
        <f t="shared" si="6"/>
        <v>4557.1448992912319</v>
      </c>
      <c r="S25" s="4">
        <f t="shared" si="7"/>
        <v>15017</v>
      </c>
      <c r="T25" s="4">
        <f t="shared" si="8"/>
        <v>17333.5</v>
      </c>
    </row>
    <row r="26" spans="1:33" x14ac:dyDescent="0.3">
      <c r="M26" s="9" t="s">
        <v>21</v>
      </c>
      <c r="N26" s="9"/>
      <c r="O26" s="9"/>
      <c r="P26" s="4">
        <f t="shared" si="4"/>
        <v>17249.615384615383</v>
      </c>
      <c r="Q26" s="4" t="e">
        <f t="shared" si="5"/>
        <v>#N/A</v>
      </c>
      <c r="R26" s="4">
        <f t="shared" si="6"/>
        <v>4619.908491242616</v>
      </c>
      <c r="S26" s="4">
        <f t="shared" si="7"/>
        <v>15213</v>
      </c>
      <c r="T26" s="4">
        <f t="shared" si="8"/>
        <v>16800</v>
      </c>
    </row>
    <row r="27" spans="1:33" x14ac:dyDescent="0.3">
      <c r="M27" s="9" t="s">
        <v>22</v>
      </c>
      <c r="N27" s="9"/>
      <c r="O27" s="9"/>
      <c r="P27" s="4">
        <f t="shared" si="4"/>
        <v>19058.12</v>
      </c>
      <c r="Q27" s="4" t="e">
        <f t="shared" si="5"/>
        <v>#N/A</v>
      </c>
      <c r="R27" s="4">
        <f t="shared" si="6"/>
        <v>4661.0599654455518</v>
      </c>
      <c r="S27" s="4">
        <f t="shared" si="7"/>
        <v>15944</v>
      </c>
      <c r="T27" s="4">
        <f t="shared" si="8"/>
        <v>18683</v>
      </c>
    </row>
    <row r="28" spans="1:33" x14ac:dyDescent="0.3">
      <c r="M28" s="9" t="s">
        <v>23</v>
      </c>
      <c r="N28" s="9"/>
      <c r="O28" s="9"/>
      <c r="P28" s="4">
        <f t="shared" si="4"/>
        <v>30313.73076923077</v>
      </c>
      <c r="Q28" s="4" t="e">
        <f t="shared" si="5"/>
        <v>#N/A</v>
      </c>
      <c r="R28" s="4">
        <f t="shared" si="6"/>
        <v>8540.157549247926</v>
      </c>
      <c r="S28" s="4">
        <f t="shared" si="7"/>
        <v>27120</v>
      </c>
      <c r="T28" s="4">
        <f t="shared" si="8"/>
        <v>28741.5</v>
      </c>
    </row>
    <row r="29" spans="1:33" x14ac:dyDescent="0.3">
      <c r="M29" s="9" t="s">
        <v>24</v>
      </c>
      <c r="N29" s="9"/>
      <c r="O29" s="9"/>
      <c r="P29" s="4">
        <f t="shared" si="4"/>
        <v>31847</v>
      </c>
      <c r="Q29" s="4" t="e">
        <f t="shared" si="5"/>
        <v>#N/A</v>
      </c>
      <c r="R29" s="4">
        <f t="shared" si="6"/>
        <v>16205.272833722505</v>
      </c>
      <c r="S29" s="4">
        <f t="shared" si="7"/>
        <v>47764</v>
      </c>
      <c r="T29" s="4">
        <f t="shared" si="8"/>
        <v>25997.5</v>
      </c>
    </row>
    <row r="30" spans="1:33" x14ac:dyDescent="0.3">
      <c r="M30" s="9" t="s">
        <v>25</v>
      </c>
      <c r="N30" s="9"/>
      <c r="O30" s="9"/>
      <c r="P30" s="4">
        <f t="shared" si="4"/>
        <v>41345.115384615383</v>
      </c>
      <c r="Q30" s="4" t="e">
        <f t="shared" si="5"/>
        <v>#N/A</v>
      </c>
      <c r="R30" s="4">
        <f t="shared" si="6"/>
        <v>10959.062194320921</v>
      </c>
      <c r="S30" s="4">
        <f t="shared" si="7"/>
        <v>34527</v>
      </c>
      <c r="T30" s="4">
        <f t="shared" si="8"/>
        <v>39474</v>
      </c>
    </row>
    <row r="31" spans="1:33" x14ac:dyDescent="0.3">
      <c r="M31" s="9" t="s">
        <v>26</v>
      </c>
      <c r="N31" s="9"/>
      <c r="O31" s="9"/>
      <c r="P31" s="4">
        <f t="shared" si="4"/>
        <v>24084.153846153848</v>
      </c>
      <c r="Q31" s="4" t="e">
        <f t="shared" si="5"/>
        <v>#N/A</v>
      </c>
      <c r="R31" s="4">
        <f t="shared" si="6"/>
        <v>5830.2979716194459</v>
      </c>
      <c r="S31" s="4">
        <f t="shared" si="7"/>
        <v>18882</v>
      </c>
      <c r="T31" s="4">
        <f t="shared" si="8"/>
        <v>23748</v>
      </c>
    </row>
    <row r="32" spans="1:33" x14ac:dyDescent="0.3">
      <c r="M32" s="9"/>
      <c r="N32" s="9"/>
      <c r="O32" s="9"/>
      <c r="P32" s="4"/>
      <c r="Q32" s="4"/>
      <c r="R32" s="4">
        <f t="shared" si="6"/>
        <v>0</v>
      </c>
      <c r="S32" s="4">
        <f t="shared" si="7"/>
        <v>0</v>
      </c>
      <c r="T32" s="4">
        <f t="shared" si="8"/>
        <v>0</v>
      </c>
    </row>
    <row r="33" spans="13:20" x14ac:dyDescent="0.3">
      <c r="M33" s="9" t="s">
        <v>27</v>
      </c>
      <c r="N33" s="9"/>
      <c r="O33" s="9"/>
      <c r="P33" s="4">
        <f t="shared" si="4"/>
        <v>210905.11538461538</v>
      </c>
      <c r="Q33" s="4" t="e">
        <f t="shared" si="5"/>
        <v>#N/A</v>
      </c>
      <c r="R33" s="4">
        <f t="shared" si="6"/>
        <v>63382.766459835679</v>
      </c>
      <c r="S33" s="4">
        <f t="shared" si="7"/>
        <v>198278</v>
      </c>
      <c r="T33" s="4">
        <f t="shared" si="8"/>
        <v>198747.5</v>
      </c>
    </row>
    <row r="34" spans="13:20" x14ac:dyDescent="0.3">
      <c r="M34" s="9" t="s">
        <v>28</v>
      </c>
      <c r="N34" s="9"/>
      <c r="O34" s="9"/>
      <c r="P34" s="4">
        <f t="shared" si="4"/>
        <v>10233.538461538461</v>
      </c>
      <c r="Q34" s="4" t="e">
        <f t="shared" si="5"/>
        <v>#N/A</v>
      </c>
      <c r="R34" s="4">
        <f t="shared" si="6"/>
        <v>2144.4642908368878</v>
      </c>
      <c r="S34" s="4">
        <f t="shared" si="7"/>
        <v>6911</v>
      </c>
      <c r="T34" s="4">
        <f t="shared" si="8"/>
        <v>9855</v>
      </c>
    </row>
    <row r="35" spans="13:20" x14ac:dyDescent="0.3">
      <c r="M35" s="9" t="s">
        <v>29</v>
      </c>
      <c r="N35" s="9"/>
      <c r="O35" s="9"/>
      <c r="P35" s="4">
        <f t="shared" si="4"/>
        <v>16053.692307692309</v>
      </c>
      <c r="Q35" s="4" t="e">
        <f t="shared" si="5"/>
        <v>#N/A</v>
      </c>
      <c r="R35" s="4">
        <f t="shared" si="6"/>
        <v>3416.3964119795851</v>
      </c>
      <c r="S35" s="4">
        <f t="shared" si="7"/>
        <v>10343</v>
      </c>
      <c r="T35" s="4">
        <f t="shared" si="8"/>
        <v>16104</v>
      </c>
    </row>
    <row r="36" spans="13:20" x14ac:dyDescent="0.3">
      <c r="M36" s="9"/>
      <c r="N36" s="9"/>
      <c r="O36" s="9"/>
      <c r="P36" s="4">
        <f t="shared" si="4"/>
        <v>0</v>
      </c>
      <c r="Q36" s="4"/>
      <c r="R36" s="4">
        <f t="shared" si="6"/>
        <v>0</v>
      </c>
      <c r="S36" s="4">
        <f t="shared" si="7"/>
        <v>0</v>
      </c>
      <c r="T36" s="4">
        <f t="shared" si="8"/>
        <v>0</v>
      </c>
    </row>
    <row r="37" spans="13:20" x14ac:dyDescent="0.3">
      <c r="M37" s="9" t="s">
        <v>30</v>
      </c>
      <c r="N37" s="9"/>
      <c r="O37" s="9"/>
      <c r="P37" s="4">
        <f t="shared" si="4"/>
        <v>237188.76923076922</v>
      </c>
      <c r="Q37" s="4" t="e">
        <f t="shared" si="5"/>
        <v>#N/A</v>
      </c>
      <c r="R37" s="4">
        <f t="shared" si="6"/>
        <v>68889.954891455302</v>
      </c>
      <c r="S37" s="4">
        <f t="shared" si="7"/>
        <v>214184</v>
      </c>
      <c r="T37" s="4">
        <f t="shared" si="8"/>
        <v>224756</v>
      </c>
    </row>
  </sheetData>
  <mergeCells count="16">
    <mergeCell ref="M22:O22"/>
    <mergeCell ref="M36:O36"/>
    <mergeCell ref="M34:O34"/>
    <mergeCell ref="M33:O33"/>
    <mergeCell ref="M32:O32"/>
    <mergeCell ref="M30:O30"/>
    <mergeCell ref="M29:O29"/>
    <mergeCell ref="M28:O28"/>
    <mergeCell ref="M27:O27"/>
    <mergeCell ref="M26:O26"/>
    <mergeCell ref="M25:O25"/>
    <mergeCell ref="M24:O24"/>
    <mergeCell ref="M23:O23"/>
    <mergeCell ref="M37:O37"/>
    <mergeCell ref="M35:O35"/>
    <mergeCell ref="M31:O3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G37"/>
  <sheetViews>
    <sheetView zoomScale="80" zoomScaleNormal="80" workbookViewId="0">
      <selection activeCell="M42" sqref="M42"/>
    </sheetView>
  </sheetViews>
  <sheetFormatPr defaultRowHeight="14.4" x14ac:dyDescent="0.3"/>
  <cols>
    <col min="1" max="1" width="26.6640625" customWidth="1"/>
  </cols>
  <sheetData>
    <row r="1" spans="1:33" x14ac:dyDescent="0.3">
      <c r="A1" t="s">
        <v>31</v>
      </c>
    </row>
    <row r="3" spans="1:33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C3" s="5" t="s">
        <v>52</v>
      </c>
      <c r="AD3" s="5" t="s">
        <v>49</v>
      </c>
      <c r="AE3" s="5" t="s">
        <v>53</v>
      </c>
      <c r="AF3" s="5" t="s">
        <v>51</v>
      </c>
      <c r="AG3" s="5" t="s">
        <v>54</v>
      </c>
    </row>
    <row r="4" spans="1:33" x14ac:dyDescent="0.3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  <c r="AC4" s="4">
        <f>AVERAGE(B4:AA4)</f>
        <v>41.016807692307687</v>
      </c>
      <c r="AD4" s="4">
        <f>_xlfn.MODE.SNGL(B4:AA4)</f>
        <v>42.2</v>
      </c>
      <c r="AE4" s="4">
        <f>_xlfn.STDEV.P(B4:AA4)</f>
        <v>6.2474875689797615</v>
      </c>
      <c r="AF4" s="4">
        <f>MAX(B4:AA4)-MIN(B4:AA4)</f>
        <v>23.200000000000003</v>
      </c>
      <c r="AG4" s="4">
        <f>MEDIAN(B4:AA4)</f>
        <v>42.2</v>
      </c>
    </row>
    <row r="5" spans="1:33" x14ac:dyDescent="0.3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  <c r="AC5" s="4">
        <f t="shared" ref="AC5:AC18" si="0">AVERAGE(B5:AA5)</f>
        <v>129.98400000000001</v>
      </c>
      <c r="AD5" s="4" t="e">
        <f t="shared" ref="AD5:AD18" si="1">_xlfn.MODE.SNGL(B5:AA5)</f>
        <v>#N/A</v>
      </c>
      <c r="AE5" s="4">
        <f t="shared" ref="AE5:AE18" si="2">_xlfn.STDEV.P(B5:AA5)</f>
        <v>22.98769771320833</v>
      </c>
      <c r="AF5" s="4">
        <f t="shared" ref="AF5:AF18" si="3">MAX(B5:AA5)-MIN(B5:AA5)</f>
        <v>78.5</v>
      </c>
      <c r="AG5" s="4">
        <f t="shared" ref="AG5:AG18" si="4">MEDIAN(B5:AA5)</f>
        <v>133.69999999999999</v>
      </c>
    </row>
    <row r="6" spans="1:33" x14ac:dyDescent="0.3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  <c r="AC6" s="4">
        <f t="shared" si="0"/>
        <v>99.99357692307693</v>
      </c>
      <c r="AD6" s="4" t="e">
        <f t="shared" si="1"/>
        <v>#N/A</v>
      </c>
      <c r="AE6" s="4">
        <f t="shared" si="2"/>
        <v>10.380177144527691</v>
      </c>
      <c r="AF6" s="4">
        <f t="shared" si="3"/>
        <v>42.7</v>
      </c>
      <c r="AG6" s="4">
        <f t="shared" si="4"/>
        <v>100.9</v>
      </c>
    </row>
    <row r="7" spans="1:33" x14ac:dyDescent="0.3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  <c r="AC7" s="4">
        <f t="shared" si="0"/>
        <v>77.9966923076923</v>
      </c>
      <c r="AD7" s="4">
        <f t="shared" si="1"/>
        <v>76.3</v>
      </c>
      <c r="AE7" s="4">
        <f t="shared" si="2"/>
        <v>11.085427564597707</v>
      </c>
      <c r="AF7" s="4">
        <f t="shared" si="3"/>
        <v>42.4</v>
      </c>
      <c r="AG7" s="4">
        <f t="shared" si="4"/>
        <v>79.900000000000006</v>
      </c>
    </row>
    <row r="8" spans="1:33" x14ac:dyDescent="0.3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  <c r="AC8" s="4">
        <f t="shared" si="0"/>
        <v>99.008192307692312</v>
      </c>
      <c r="AD8" s="4" t="e">
        <f t="shared" si="1"/>
        <v>#N/A</v>
      </c>
      <c r="AE8" s="4">
        <f t="shared" si="2"/>
        <v>9.9788349559655529</v>
      </c>
      <c r="AF8" s="4">
        <f t="shared" si="3"/>
        <v>37.299999999999997</v>
      </c>
      <c r="AG8" s="4">
        <f t="shared" si="4"/>
        <v>101.55</v>
      </c>
    </row>
    <row r="9" spans="1:33" x14ac:dyDescent="0.3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  <c r="AC9" s="4">
        <f t="shared" si="0"/>
        <v>129.87619230769229</v>
      </c>
      <c r="AD9" s="4" t="e">
        <f t="shared" si="1"/>
        <v>#N/A</v>
      </c>
      <c r="AE9" s="4">
        <f t="shared" si="2"/>
        <v>26.292932966891989</v>
      </c>
      <c r="AF9" s="4">
        <f t="shared" si="3"/>
        <v>95.381</v>
      </c>
      <c r="AG9" s="4">
        <f t="shared" si="4"/>
        <v>129.25</v>
      </c>
    </row>
    <row r="10" spans="1:33" x14ac:dyDescent="0.3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  <c r="AC10" s="4">
        <f t="shared" si="0"/>
        <v>154.1032692307692</v>
      </c>
      <c r="AD10" s="4" t="e">
        <f t="shared" si="1"/>
        <v>#N/A</v>
      </c>
      <c r="AE10" s="4">
        <f t="shared" si="2"/>
        <v>32.842355946548942</v>
      </c>
      <c r="AF10" s="4">
        <f t="shared" si="3"/>
        <v>112.39999999999999</v>
      </c>
      <c r="AG10" s="4">
        <f t="shared" si="4"/>
        <v>154.14999999999998</v>
      </c>
    </row>
    <row r="11" spans="1:33" x14ac:dyDescent="0.3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  <c r="AC11" s="4">
        <f t="shared" si="0"/>
        <v>181.02803846153847</v>
      </c>
      <c r="AD11" s="4" t="e">
        <f t="shared" si="1"/>
        <v>#N/A</v>
      </c>
      <c r="AE11" s="4">
        <f t="shared" si="2"/>
        <v>28.476563643811662</v>
      </c>
      <c r="AF11" s="4">
        <f t="shared" si="3"/>
        <v>123.80000000000001</v>
      </c>
      <c r="AG11" s="4">
        <f t="shared" si="4"/>
        <v>185.3</v>
      </c>
    </row>
    <row r="12" spans="1:33" x14ac:dyDescent="0.3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  <c r="AC12" s="4">
        <f t="shared" si="0"/>
        <v>99.030653846153854</v>
      </c>
      <c r="AD12" s="4" t="e">
        <f t="shared" si="1"/>
        <v>#N/A</v>
      </c>
      <c r="AE12" s="4">
        <f t="shared" si="2"/>
        <v>16.633125403479315</v>
      </c>
      <c r="AF12" s="4">
        <f t="shared" si="3"/>
        <v>67.100000000000009</v>
      </c>
      <c r="AG12" s="4">
        <f t="shared" si="4"/>
        <v>98.05</v>
      </c>
    </row>
    <row r="13" spans="1:33" x14ac:dyDescent="0.3">
      <c r="A13" s="1"/>
      <c r="AC13" s="4"/>
      <c r="AD13" s="4"/>
      <c r="AE13" s="4"/>
      <c r="AF13" s="4"/>
      <c r="AG13" s="4"/>
    </row>
    <row r="14" spans="1:33" x14ac:dyDescent="0.3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  <c r="AC14" s="4">
        <f>AVERAGE(B14:AA14)</f>
        <v>1012.068192307692</v>
      </c>
      <c r="AD14" s="4">
        <f>_xlfn.MODE.SNGL(B14:AA14)</f>
        <v>1000.1</v>
      </c>
      <c r="AE14" s="4">
        <f t="shared" si="2"/>
        <v>152.40294033909572</v>
      </c>
      <c r="AF14" s="4">
        <f t="shared" si="3"/>
        <v>592</v>
      </c>
      <c r="AG14" s="4">
        <f t="shared" si="4"/>
        <v>1012.05</v>
      </c>
    </row>
    <row r="15" spans="1:33" x14ac:dyDescent="0.3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  <c r="AC15" s="4">
        <f t="shared" si="0"/>
        <v>44.641769230769221</v>
      </c>
      <c r="AD15" s="4" t="e">
        <f t="shared" si="1"/>
        <v>#N/A</v>
      </c>
      <c r="AE15" s="4">
        <f t="shared" si="2"/>
        <v>6.7204407897313398</v>
      </c>
      <c r="AF15" s="4">
        <f t="shared" si="3"/>
        <v>25</v>
      </c>
      <c r="AG15" s="4">
        <f t="shared" si="4"/>
        <v>44.75</v>
      </c>
    </row>
    <row r="16" spans="1:33" x14ac:dyDescent="0.3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  <c r="AC16" s="4">
        <f t="shared" si="0"/>
        <v>110.21003846153846</v>
      </c>
      <c r="AD16" s="4">
        <f t="shared" si="1"/>
        <v>129.4</v>
      </c>
      <c r="AE16" s="4">
        <f t="shared" si="2"/>
        <v>15.530729713107393</v>
      </c>
      <c r="AF16" s="4">
        <f t="shared" si="3"/>
        <v>54.161000000000001</v>
      </c>
      <c r="AG16" s="4">
        <f t="shared" si="4"/>
        <v>110.1</v>
      </c>
    </row>
    <row r="17" spans="1:33" x14ac:dyDescent="0.3">
      <c r="A17" s="1"/>
      <c r="AC17" s="4"/>
      <c r="AD17" s="4"/>
      <c r="AE17" s="4"/>
      <c r="AF17" s="4"/>
      <c r="AG17" s="4"/>
    </row>
    <row r="18" spans="1:33" x14ac:dyDescent="0.3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  <c r="AC18" s="4">
        <f t="shared" si="0"/>
        <v>1166.9276923076923</v>
      </c>
      <c r="AD18" s="4" t="e">
        <f t="shared" si="1"/>
        <v>#N/A</v>
      </c>
      <c r="AE18" s="4">
        <f t="shared" si="2"/>
        <v>172.4240401833103</v>
      </c>
      <c r="AF18" s="4">
        <f t="shared" si="3"/>
        <v>658.2</v>
      </c>
      <c r="AG18" s="4">
        <f t="shared" si="4"/>
        <v>1164.4000000000001</v>
      </c>
    </row>
    <row r="22" spans="1:33" x14ac:dyDescent="0.3">
      <c r="H22" s="9" t="s">
        <v>17</v>
      </c>
      <c r="I22" s="9"/>
      <c r="J22" s="9"/>
      <c r="K22" s="5" t="s">
        <v>48</v>
      </c>
      <c r="L22" s="5" t="s">
        <v>49</v>
      </c>
      <c r="M22" s="5" t="s">
        <v>53</v>
      </c>
      <c r="N22" s="5" t="s">
        <v>51</v>
      </c>
      <c r="O22" s="5" t="s">
        <v>54</v>
      </c>
    </row>
    <row r="23" spans="1:33" x14ac:dyDescent="0.3">
      <c r="H23" s="9" t="s">
        <v>18</v>
      </c>
      <c r="I23" s="9"/>
      <c r="J23" s="9"/>
      <c r="K23" s="4">
        <f>AC4</f>
        <v>41.016807692307687</v>
      </c>
      <c r="L23" s="4">
        <f>AD4</f>
        <v>42.2</v>
      </c>
      <c r="M23" s="4">
        <f>AE4</f>
        <v>6.2474875689797615</v>
      </c>
      <c r="N23" s="4">
        <f>AF4</f>
        <v>23.200000000000003</v>
      </c>
      <c r="O23" s="4">
        <f>AG4</f>
        <v>42.2</v>
      </c>
    </row>
    <row r="24" spans="1:33" x14ac:dyDescent="0.3">
      <c r="H24" s="9" t="s">
        <v>19</v>
      </c>
      <c r="I24" s="9"/>
      <c r="J24" s="9"/>
      <c r="K24" s="4">
        <f t="shared" ref="K24:K37" si="5">AC5</f>
        <v>129.98400000000001</v>
      </c>
      <c r="L24" s="4" t="e">
        <f t="shared" ref="L24:L37" si="6">AD5</f>
        <v>#N/A</v>
      </c>
      <c r="M24" s="4">
        <f t="shared" ref="M24:M37" si="7">AE5</f>
        <v>22.98769771320833</v>
      </c>
      <c r="N24" s="4">
        <f t="shared" ref="N24:N37" si="8">AF5</f>
        <v>78.5</v>
      </c>
      <c r="O24" s="4">
        <f t="shared" ref="O24:O37" si="9">AG5</f>
        <v>133.69999999999999</v>
      </c>
    </row>
    <row r="25" spans="1:33" x14ac:dyDescent="0.3">
      <c r="H25" s="9" t="s">
        <v>20</v>
      </c>
      <c r="I25" s="9"/>
      <c r="J25" s="9"/>
      <c r="K25" s="4">
        <f t="shared" si="5"/>
        <v>99.99357692307693</v>
      </c>
      <c r="L25" s="4" t="e">
        <f t="shared" si="6"/>
        <v>#N/A</v>
      </c>
      <c r="M25" s="4">
        <f t="shared" si="7"/>
        <v>10.380177144527691</v>
      </c>
      <c r="N25" s="4">
        <f t="shared" si="8"/>
        <v>42.7</v>
      </c>
      <c r="O25" s="4">
        <f t="shared" si="9"/>
        <v>100.9</v>
      </c>
    </row>
    <row r="26" spans="1:33" x14ac:dyDescent="0.3">
      <c r="H26" s="9" t="s">
        <v>21</v>
      </c>
      <c r="I26" s="9"/>
      <c r="J26" s="9"/>
      <c r="K26" s="4">
        <f t="shared" si="5"/>
        <v>77.9966923076923</v>
      </c>
      <c r="L26" s="4">
        <f t="shared" si="6"/>
        <v>76.3</v>
      </c>
      <c r="M26" s="4">
        <f t="shared" si="7"/>
        <v>11.085427564597707</v>
      </c>
      <c r="N26" s="4">
        <f t="shared" si="8"/>
        <v>42.4</v>
      </c>
      <c r="O26" s="4">
        <f t="shared" si="9"/>
        <v>79.900000000000006</v>
      </c>
    </row>
    <row r="27" spans="1:33" x14ac:dyDescent="0.3">
      <c r="H27" s="9" t="s">
        <v>22</v>
      </c>
      <c r="I27" s="9"/>
      <c r="J27" s="9"/>
      <c r="K27" s="4">
        <f t="shared" si="5"/>
        <v>99.008192307692312</v>
      </c>
      <c r="L27" s="4" t="e">
        <f t="shared" si="6"/>
        <v>#N/A</v>
      </c>
      <c r="M27" s="4">
        <f t="shared" si="7"/>
        <v>9.9788349559655529</v>
      </c>
      <c r="N27" s="4">
        <f t="shared" si="8"/>
        <v>37.299999999999997</v>
      </c>
      <c r="O27" s="4">
        <f t="shared" si="9"/>
        <v>101.55</v>
      </c>
    </row>
    <row r="28" spans="1:33" x14ac:dyDescent="0.3">
      <c r="H28" s="9" t="s">
        <v>32</v>
      </c>
      <c r="I28" s="9"/>
      <c r="J28" s="9"/>
      <c r="K28" s="4">
        <f t="shared" si="5"/>
        <v>129.87619230769229</v>
      </c>
      <c r="L28" s="4" t="e">
        <f t="shared" si="6"/>
        <v>#N/A</v>
      </c>
      <c r="M28" s="4">
        <f t="shared" si="7"/>
        <v>26.292932966891989</v>
      </c>
      <c r="N28" s="4">
        <f t="shared" si="8"/>
        <v>95.381</v>
      </c>
      <c r="O28" s="4">
        <f t="shared" si="9"/>
        <v>129.25</v>
      </c>
    </row>
    <row r="29" spans="1:33" x14ac:dyDescent="0.3">
      <c r="H29" s="9" t="s">
        <v>33</v>
      </c>
      <c r="I29" s="9"/>
      <c r="J29" s="9"/>
      <c r="K29" s="4">
        <f t="shared" si="5"/>
        <v>154.1032692307692</v>
      </c>
      <c r="L29" s="4" t="e">
        <f t="shared" si="6"/>
        <v>#N/A</v>
      </c>
      <c r="M29" s="4">
        <f t="shared" si="7"/>
        <v>32.842355946548942</v>
      </c>
      <c r="N29" s="4">
        <f t="shared" si="8"/>
        <v>112.39999999999999</v>
      </c>
      <c r="O29" s="4">
        <f t="shared" si="9"/>
        <v>154.14999999999998</v>
      </c>
    </row>
    <row r="30" spans="1:33" x14ac:dyDescent="0.3">
      <c r="H30" s="9" t="s">
        <v>25</v>
      </c>
      <c r="I30" s="9"/>
      <c r="J30" s="9"/>
      <c r="K30" s="4">
        <f t="shared" si="5"/>
        <v>181.02803846153847</v>
      </c>
      <c r="L30" s="4" t="e">
        <f t="shared" si="6"/>
        <v>#N/A</v>
      </c>
      <c r="M30" s="4">
        <f t="shared" si="7"/>
        <v>28.476563643811662</v>
      </c>
      <c r="N30" s="4">
        <f t="shared" si="8"/>
        <v>123.80000000000001</v>
      </c>
      <c r="O30" s="4">
        <f t="shared" si="9"/>
        <v>185.3</v>
      </c>
    </row>
    <row r="31" spans="1:33" x14ac:dyDescent="0.3">
      <c r="H31" s="9" t="s">
        <v>26</v>
      </c>
      <c r="I31" s="9"/>
      <c r="J31" s="9"/>
      <c r="K31" s="4">
        <f t="shared" si="5"/>
        <v>99.030653846153854</v>
      </c>
      <c r="L31" s="4" t="e">
        <f t="shared" si="6"/>
        <v>#N/A</v>
      </c>
      <c r="M31" s="4">
        <f t="shared" si="7"/>
        <v>16.633125403479315</v>
      </c>
      <c r="N31" s="4">
        <f t="shared" si="8"/>
        <v>67.100000000000009</v>
      </c>
      <c r="O31" s="4">
        <f t="shared" si="9"/>
        <v>98.05</v>
      </c>
    </row>
    <row r="32" spans="1:33" x14ac:dyDescent="0.3">
      <c r="H32" s="9"/>
      <c r="I32" s="9"/>
      <c r="J32" s="9"/>
      <c r="K32" s="4">
        <f t="shared" si="5"/>
        <v>0</v>
      </c>
      <c r="L32" s="4">
        <f t="shared" si="6"/>
        <v>0</v>
      </c>
      <c r="M32" s="4">
        <f t="shared" si="7"/>
        <v>0</v>
      </c>
      <c r="N32" s="4">
        <f t="shared" si="8"/>
        <v>0</v>
      </c>
      <c r="O32" s="4">
        <f t="shared" si="9"/>
        <v>0</v>
      </c>
    </row>
    <row r="33" spans="8:15" x14ac:dyDescent="0.3">
      <c r="H33" s="9" t="s">
        <v>27</v>
      </c>
      <c r="I33" s="9"/>
      <c r="J33" s="9"/>
      <c r="K33" s="4">
        <f t="shared" si="5"/>
        <v>1012.068192307692</v>
      </c>
      <c r="L33" s="4">
        <f t="shared" si="6"/>
        <v>1000.1</v>
      </c>
      <c r="M33" s="4">
        <f t="shared" si="7"/>
        <v>152.40294033909572</v>
      </c>
      <c r="N33" s="4">
        <f t="shared" si="8"/>
        <v>592</v>
      </c>
      <c r="O33" s="4">
        <f t="shared" si="9"/>
        <v>1012.05</v>
      </c>
    </row>
    <row r="34" spans="8:15" x14ac:dyDescent="0.3">
      <c r="H34" s="9" t="s">
        <v>28</v>
      </c>
      <c r="I34" s="9"/>
      <c r="J34" s="9"/>
      <c r="K34" s="4">
        <f t="shared" si="5"/>
        <v>44.641769230769221</v>
      </c>
      <c r="L34" s="4" t="e">
        <f t="shared" si="6"/>
        <v>#N/A</v>
      </c>
      <c r="M34" s="4">
        <f t="shared" si="7"/>
        <v>6.7204407897313398</v>
      </c>
      <c r="N34" s="4">
        <f t="shared" si="8"/>
        <v>25</v>
      </c>
      <c r="O34" s="4">
        <f t="shared" si="9"/>
        <v>44.75</v>
      </c>
    </row>
    <row r="35" spans="8:15" x14ac:dyDescent="0.3">
      <c r="H35" s="9" t="s">
        <v>29</v>
      </c>
      <c r="I35" s="9"/>
      <c r="J35" s="9"/>
      <c r="K35" s="4">
        <f t="shared" si="5"/>
        <v>110.21003846153846</v>
      </c>
      <c r="L35" s="4">
        <f t="shared" si="6"/>
        <v>129.4</v>
      </c>
      <c r="M35" s="4">
        <f t="shared" si="7"/>
        <v>15.530729713107393</v>
      </c>
      <c r="N35" s="4">
        <f t="shared" si="8"/>
        <v>54.161000000000001</v>
      </c>
      <c r="O35" s="4">
        <f t="shared" si="9"/>
        <v>110.1</v>
      </c>
    </row>
    <row r="36" spans="8:15" x14ac:dyDescent="0.3">
      <c r="H36" s="9"/>
      <c r="I36" s="9"/>
      <c r="J36" s="9"/>
      <c r="K36" s="4">
        <f t="shared" si="5"/>
        <v>0</v>
      </c>
      <c r="L36" s="4">
        <f t="shared" si="6"/>
        <v>0</v>
      </c>
      <c r="M36" s="4">
        <f t="shared" si="7"/>
        <v>0</v>
      </c>
      <c r="N36" s="4">
        <f t="shared" si="8"/>
        <v>0</v>
      </c>
      <c r="O36" s="4">
        <f t="shared" si="9"/>
        <v>0</v>
      </c>
    </row>
    <row r="37" spans="8:15" x14ac:dyDescent="0.3">
      <c r="H37" s="9" t="s">
        <v>30</v>
      </c>
      <c r="I37" s="9"/>
      <c r="J37" s="9"/>
      <c r="K37" s="4">
        <f t="shared" si="5"/>
        <v>1166.9276923076923</v>
      </c>
      <c r="L37" s="4" t="e">
        <f t="shared" si="6"/>
        <v>#N/A</v>
      </c>
      <c r="M37" s="4">
        <f t="shared" si="7"/>
        <v>172.4240401833103</v>
      </c>
      <c r="N37" s="4">
        <f t="shared" si="8"/>
        <v>658.2</v>
      </c>
      <c r="O37" s="4">
        <f t="shared" si="9"/>
        <v>1164.4000000000001</v>
      </c>
    </row>
  </sheetData>
  <mergeCells count="16">
    <mergeCell ref="H37:J37"/>
    <mergeCell ref="H36:J36"/>
    <mergeCell ref="H35:J35"/>
    <mergeCell ref="H34:J34"/>
    <mergeCell ref="H32:J32"/>
    <mergeCell ref="H33:J33"/>
    <mergeCell ref="H25:J25"/>
    <mergeCell ref="H24:J24"/>
    <mergeCell ref="H23:J23"/>
    <mergeCell ref="H22:J22"/>
    <mergeCell ref="H31:J31"/>
    <mergeCell ref="H30:J30"/>
    <mergeCell ref="H29:J29"/>
    <mergeCell ref="H28:J28"/>
    <mergeCell ref="H27:J27"/>
    <mergeCell ref="H26:J2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O33"/>
  <sheetViews>
    <sheetView workbookViewId="0">
      <selection activeCell="D36" sqref="D36"/>
    </sheetView>
  </sheetViews>
  <sheetFormatPr defaultRowHeight="14.4" x14ac:dyDescent="0.3"/>
  <cols>
    <col min="1" max="1" width="30.6640625" customWidth="1"/>
  </cols>
  <sheetData>
    <row r="1" spans="1:15" x14ac:dyDescent="0.3">
      <c r="A1" t="s">
        <v>47</v>
      </c>
    </row>
    <row r="3" spans="1:15" s="1" customFormat="1" x14ac:dyDescent="0.3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  <c r="K3" s="5" t="s">
        <v>52</v>
      </c>
      <c r="L3" s="5" t="s">
        <v>49</v>
      </c>
      <c r="M3" s="5" t="s">
        <v>53</v>
      </c>
      <c r="N3" s="5" t="s">
        <v>51</v>
      </c>
      <c r="O3" s="3" t="s">
        <v>54</v>
      </c>
    </row>
    <row r="4" spans="1:15" x14ac:dyDescent="0.3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  <c r="K4" s="6">
        <f>AVERAGE(B4:I4)</f>
        <v>270625</v>
      </c>
      <c r="L4" s="6" t="e">
        <f>_xlfn.MODE.SNGL(B4:I4)</f>
        <v>#N/A</v>
      </c>
      <c r="M4" s="6">
        <f>_xlfn.STDEV.P(B4:I4)</f>
        <v>24205.393340121536</v>
      </c>
      <c r="N4" s="6">
        <f>MAX(B4:I4)-MIN(B4:I4)</f>
        <v>83629</v>
      </c>
      <c r="O4" s="6">
        <f>MEDIAN(B4:I4)</f>
        <v>273138</v>
      </c>
    </row>
    <row r="5" spans="1:15" x14ac:dyDescent="0.3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  <c r="K5" s="6">
        <f t="shared" ref="K5:K16" si="0">AVERAGE(B5:I5)</f>
        <v>26535.125</v>
      </c>
      <c r="L5" s="6" t="e">
        <f t="shared" ref="L5:L16" si="1">_xlfn.MODE.SNGL(B5:I5)</f>
        <v>#N/A</v>
      </c>
      <c r="M5" s="6">
        <f t="shared" ref="M5:M16" si="2">_xlfn.STDEV.P(B5:I5)</f>
        <v>3357.1543544161027</v>
      </c>
      <c r="N5" s="6">
        <f t="shared" ref="N5:N16" si="3">MAX(B5:I5)-MIN(B5:I5)</f>
        <v>9937</v>
      </c>
      <c r="O5" s="6">
        <f t="shared" ref="O5:O16" si="4">MEDIAN(B5:I5)</f>
        <v>26478</v>
      </c>
    </row>
    <row r="6" spans="1:15" x14ac:dyDescent="0.3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  <c r="K6" s="6">
        <f t="shared" si="0"/>
        <v>23846.875</v>
      </c>
      <c r="L6" s="6" t="e">
        <f t="shared" si="1"/>
        <v>#N/A</v>
      </c>
      <c r="M6" s="6">
        <f t="shared" si="2"/>
        <v>2237.0424357564161</v>
      </c>
      <c r="N6" s="6">
        <f t="shared" si="3"/>
        <v>7284</v>
      </c>
      <c r="O6" s="6">
        <f t="shared" si="4"/>
        <v>24603</v>
      </c>
    </row>
    <row r="7" spans="1:15" x14ac:dyDescent="0.3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  <c r="K7" s="6">
        <f t="shared" si="0"/>
        <v>3192.25</v>
      </c>
      <c r="L7" s="6" t="e">
        <f t="shared" si="1"/>
        <v>#N/A</v>
      </c>
      <c r="M7" s="6">
        <f t="shared" si="2"/>
        <v>325.37199864155491</v>
      </c>
      <c r="N7" s="6">
        <f t="shared" si="3"/>
        <v>1025</v>
      </c>
      <c r="O7" s="6">
        <f t="shared" si="4"/>
        <v>3289</v>
      </c>
    </row>
    <row r="8" spans="1:15" x14ac:dyDescent="0.3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  <c r="K8" s="6">
        <f t="shared" si="0"/>
        <v>1441.25</v>
      </c>
      <c r="L8" s="6" t="e">
        <f t="shared" si="1"/>
        <v>#N/A</v>
      </c>
      <c r="M8" s="6">
        <f t="shared" si="2"/>
        <v>205.24604137473639</v>
      </c>
      <c r="N8" s="6">
        <f t="shared" si="3"/>
        <v>639</v>
      </c>
      <c r="O8" s="6">
        <f t="shared" si="4"/>
        <v>1486.5</v>
      </c>
    </row>
    <row r="9" spans="1:15" x14ac:dyDescent="0.3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  <c r="K9" s="6">
        <f t="shared" si="0"/>
        <v>437.125</v>
      </c>
      <c r="L9" s="6" t="e">
        <f t="shared" si="1"/>
        <v>#N/A</v>
      </c>
      <c r="M9" s="6">
        <f t="shared" si="2"/>
        <v>56.631346222741342</v>
      </c>
      <c r="N9" s="6">
        <f t="shared" si="3"/>
        <v>175</v>
      </c>
      <c r="O9" s="6">
        <f t="shared" si="4"/>
        <v>450</v>
      </c>
    </row>
    <row r="10" spans="1:15" x14ac:dyDescent="0.3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  <c r="K10" s="6">
        <f t="shared" si="0"/>
        <v>236.125</v>
      </c>
      <c r="L10" s="6">
        <f t="shared" si="1"/>
        <v>243</v>
      </c>
      <c r="M10" s="6">
        <f t="shared" si="2"/>
        <v>36.91015273606979</v>
      </c>
      <c r="N10" s="6">
        <f t="shared" si="3"/>
        <v>107</v>
      </c>
      <c r="O10" s="6">
        <f t="shared" si="4"/>
        <v>243</v>
      </c>
    </row>
    <row r="11" spans="1:15" x14ac:dyDescent="0.3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  <c r="K11" s="6">
        <f t="shared" si="0"/>
        <v>144.125</v>
      </c>
      <c r="L11" s="6" t="e">
        <f t="shared" si="1"/>
        <v>#N/A</v>
      </c>
      <c r="M11" s="6">
        <f t="shared" si="2"/>
        <v>20.690804116805126</v>
      </c>
      <c r="N11" s="6">
        <f t="shared" si="3"/>
        <v>63</v>
      </c>
      <c r="O11" s="6">
        <f t="shared" si="4"/>
        <v>145</v>
      </c>
    </row>
    <row r="12" spans="1:15" x14ac:dyDescent="0.3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  <c r="K12" s="6">
        <f t="shared" si="0"/>
        <v>280.75</v>
      </c>
      <c r="L12" s="6" t="e">
        <f t="shared" si="1"/>
        <v>#N/A</v>
      </c>
      <c r="M12" s="6">
        <f t="shared" si="2"/>
        <v>39.97421043623001</v>
      </c>
      <c r="N12" s="6">
        <f t="shared" si="3"/>
        <v>152</v>
      </c>
      <c r="O12" s="6">
        <f t="shared" si="4"/>
        <v>279.5</v>
      </c>
    </row>
    <row r="13" spans="1:15" x14ac:dyDescent="0.3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  <c r="K13" s="6">
        <f t="shared" si="0"/>
        <v>233.625</v>
      </c>
      <c r="L13" s="6" t="e">
        <f t="shared" si="1"/>
        <v>#N/A</v>
      </c>
      <c r="M13" s="6">
        <f t="shared" si="2"/>
        <v>18.309406735336893</v>
      </c>
      <c r="N13" s="6">
        <f t="shared" si="3"/>
        <v>53</v>
      </c>
      <c r="O13" s="6">
        <f t="shared" si="4"/>
        <v>235.5</v>
      </c>
    </row>
    <row r="14" spans="1:15" x14ac:dyDescent="0.3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  <c r="K14" s="6">
        <f t="shared" si="0"/>
        <v>21.75</v>
      </c>
      <c r="L14" s="6">
        <f>_xlfn.MODE.SNGL(B14:I14)</f>
        <v>20</v>
      </c>
      <c r="M14" s="6">
        <f t="shared" si="2"/>
        <v>4.2938910093294167</v>
      </c>
      <c r="N14" s="6">
        <f t="shared" si="3"/>
        <v>15</v>
      </c>
      <c r="O14" s="6">
        <f t="shared" si="4"/>
        <v>20.5</v>
      </c>
    </row>
    <row r="15" spans="1:15" x14ac:dyDescent="0.3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  <c r="K15" s="6">
        <f t="shared" si="0"/>
        <v>15.75</v>
      </c>
      <c r="L15" s="6">
        <f t="shared" si="1"/>
        <v>20</v>
      </c>
      <c r="M15" s="6">
        <f t="shared" si="2"/>
        <v>4.5483513496650634</v>
      </c>
      <c r="N15" s="6">
        <f t="shared" si="3"/>
        <v>12</v>
      </c>
      <c r="O15" s="6">
        <f t="shared" si="4"/>
        <v>17.5</v>
      </c>
    </row>
    <row r="16" spans="1:15" x14ac:dyDescent="0.3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  <c r="K16" s="6">
        <f t="shared" si="0"/>
        <v>327009.75</v>
      </c>
      <c r="L16" s="6" t="e">
        <f t="shared" si="1"/>
        <v>#N/A</v>
      </c>
      <c r="M16" s="6">
        <f t="shared" si="2"/>
        <v>29988.118596162381</v>
      </c>
      <c r="N16" s="6">
        <f t="shared" si="3"/>
        <v>100557</v>
      </c>
      <c r="O16" s="6">
        <f t="shared" si="4"/>
        <v>330733.5</v>
      </c>
    </row>
    <row r="17" spans="1:11" x14ac:dyDescent="0.3">
      <c r="K17" s="4"/>
    </row>
    <row r="18" spans="1:11" x14ac:dyDescent="0.3">
      <c r="K18" s="4"/>
    </row>
    <row r="20" spans="1:11" x14ac:dyDescent="0.3">
      <c r="A20" s="1" t="s">
        <v>34</v>
      </c>
      <c r="B20" s="5" t="s">
        <v>52</v>
      </c>
      <c r="C20" s="5" t="s">
        <v>49</v>
      </c>
      <c r="D20" s="5" t="s">
        <v>53</v>
      </c>
      <c r="E20" s="5" t="s">
        <v>51</v>
      </c>
      <c r="F20" s="3" t="s">
        <v>54</v>
      </c>
    </row>
    <row r="21" spans="1:11" x14ac:dyDescent="0.3">
      <c r="A21" s="1" t="s">
        <v>35</v>
      </c>
      <c r="B21">
        <f>K4</f>
        <v>270625</v>
      </c>
      <c r="C21" t="e">
        <f>L4</f>
        <v>#N/A</v>
      </c>
      <c r="D21">
        <f>M4</f>
        <v>24205.393340121536</v>
      </c>
      <c r="E21">
        <f>N4</f>
        <v>83629</v>
      </c>
      <c r="F21">
        <f>O4</f>
        <v>273138</v>
      </c>
    </row>
    <row r="22" spans="1:11" x14ac:dyDescent="0.3">
      <c r="A22" s="1" t="s">
        <v>36</v>
      </c>
      <c r="B22">
        <f t="shared" ref="B22:B33" si="5">K5</f>
        <v>26535.125</v>
      </c>
      <c r="C22" t="e">
        <f t="shared" ref="C22:C33" si="6">L5</f>
        <v>#N/A</v>
      </c>
      <c r="D22">
        <f t="shared" ref="D22:D33" si="7">M5</f>
        <v>3357.1543544161027</v>
      </c>
      <c r="E22">
        <f t="shared" ref="E22:E33" si="8">N5</f>
        <v>9937</v>
      </c>
      <c r="F22">
        <f t="shared" ref="F22:F33" si="9">O5</f>
        <v>26478</v>
      </c>
    </row>
    <row r="23" spans="1:11" x14ac:dyDescent="0.3">
      <c r="A23" s="1" t="s">
        <v>37</v>
      </c>
      <c r="B23">
        <f t="shared" si="5"/>
        <v>23846.875</v>
      </c>
      <c r="C23" t="e">
        <f t="shared" si="6"/>
        <v>#N/A</v>
      </c>
      <c r="D23">
        <f t="shared" si="7"/>
        <v>2237.0424357564161</v>
      </c>
      <c r="E23">
        <f t="shared" si="8"/>
        <v>7284</v>
      </c>
      <c r="F23">
        <f t="shared" si="9"/>
        <v>24603</v>
      </c>
    </row>
    <row r="24" spans="1:11" x14ac:dyDescent="0.3">
      <c r="A24" s="1" t="s">
        <v>38</v>
      </c>
      <c r="B24">
        <f t="shared" si="5"/>
        <v>3192.25</v>
      </c>
      <c r="C24" t="e">
        <f t="shared" si="6"/>
        <v>#N/A</v>
      </c>
      <c r="D24">
        <f t="shared" si="7"/>
        <v>325.37199864155491</v>
      </c>
      <c r="E24">
        <f t="shared" si="8"/>
        <v>1025</v>
      </c>
      <c r="F24">
        <f t="shared" si="9"/>
        <v>3289</v>
      </c>
    </row>
    <row r="25" spans="1:11" x14ac:dyDescent="0.3">
      <c r="A25" s="1" t="s">
        <v>39</v>
      </c>
      <c r="B25">
        <f t="shared" si="5"/>
        <v>1441.25</v>
      </c>
      <c r="C25" t="e">
        <f t="shared" si="6"/>
        <v>#N/A</v>
      </c>
      <c r="D25">
        <f t="shared" si="7"/>
        <v>205.24604137473639</v>
      </c>
      <c r="E25">
        <f t="shared" si="8"/>
        <v>639</v>
      </c>
      <c r="F25">
        <f t="shared" si="9"/>
        <v>1486.5</v>
      </c>
    </row>
    <row r="26" spans="1:11" x14ac:dyDescent="0.3">
      <c r="A26" s="1" t="s">
        <v>40</v>
      </c>
      <c r="B26">
        <f t="shared" si="5"/>
        <v>437.125</v>
      </c>
      <c r="C26" t="e">
        <f t="shared" si="6"/>
        <v>#N/A</v>
      </c>
      <c r="D26">
        <f t="shared" si="7"/>
        <v>56.631346222741342</v>
      </c>
      <c r="E26">
        <f t="shared" si="8"/>
        <v>175</v>
      </c>
      <c r="F26">
        <f t="shared" si="9"/>
        <v>450</v>
      </c>
    </row>
    <row r="27" spans="1:11" x14ac:dyDescent="0.3">
      <c r="A27" s="1" t="s">
        <v>41</v>
      </c>
      <c r="B27">
        <f t="shared" si="5"/>
        <v>236.125</v>
      </c>
      <c r="C27">
        <f t="shared" si="6"/>
        <v>243</v>
      </c>
      <c r="D27">
        <f t="shared" si="7"/>
        <v>36.91015273606979</v>
      </c>
      <c r="E27">
        <f t="shared" si="8"/>
        <v>107</v>
      </c>
      <c r="F27">
        <f t="shared" si="9"/>
        <v>243</v>
      </c>
    </row>
    <row r="28" spans="1:11" x14ac:dyDescent="0.3">
      <c r="A28" s="1" t="s">
        <v>42</v>
      </c>
      <c r="B28">
        <f t="shared" si="5"/>
        <v>144.125</v>
      </c>
      <c r="C28" t="e">
        <f t="shared" si="6"/>
        <v>#N/A</v>
      </c>
      <c r="D28">
        <f t="shared" si="7"/>
        <v>20.690804116805126</v>
      </c>
      <c r="E28">
        <f t="shared" si="8"/>
        <v>63</v>
      </c>
      <c r="F28">
        <f t="shared" si="9"/>
        <v>145</v>
      </c>
    </row>
    <row r="29" spans="1:11" x14ac:dyDescent="0.3">
      <c r="A29" s="1" t="s">
        <v>43</v>
      </c>
      <c r="B29">
        <f t="shared" si="5"/>
        <v>280.75</v>
      </c>
      <c r="C29" t="e">
        <f t="shared" si="6"/>
        <v>#N/A</v>
      </c>
      <c r="D29">
        <f t="shared" si="7"/>
        <v>39.97421043623001</v>
      </c>
      <c r="E29">
        <f t="shared" si="8"/>
        <v>152</v>
      </c>
      <c r="F29">
        <f t="shared" si="9"/>
        <v>279.5</v>
      </c>
    </row>
    <row r="30" spans="1:11" x14ac:dyDescent="0.3">
      <c r="A30" s="1" t="s">
        <v>44</v>
      </c>
      <c r="B30">
        <f t="shared" si="5"/>
        <v>233.625</v>
      </c>
      <c r="C30" t="e">
        <f t="shared" si="6"/>
        <v>#N/A</v>
      </c>
      <c r="D30">
        <f t="shared" si="7"/>
        <v>18.309406735336893</v>
      </c>
      <c r="E30">
        <f t="shared" si="8"/>
        <v>53</v>
      </c>
      <c r="F30">
        <f t="shared" si="9"/>
        <v>235.5</v>
      </c>
    </row>
    <row r="31" spans="1:11" x14ac:dyDescent="0.3">
      <c r="A31" s="1" t="s">
        <v>45</v>
      </c>
      <c r="B31">
        <f t="shared" si="5"/>
        <v>21.75</v>
      </c>
      <c r="C31">
        <f t="shared" si="6"/>
        <v>20</v>
      </c>
      <c r="D31">
        <f t="shared" si="7"/>
        <v>4.2938910093294167</v>
      </c>
      <c r="E31">
        <f t="shared" si="8"/>
        <v>15</v>
      </c>
      <c r="F31">
        <f t="shared" si="9"/>
        <v>20.5</v>
      </c>
    </row>
    <row r="32" spans="1:11" x14ac:dyDescent="0.3">
      <c r="A32" s="1" t="s">
        <v>46</v>
      </c>
      <c r="B32">
        <f t="shared" si="5"/>
        <v>15.75</v>
      </c>
      <c r="C32">
        <f t="shared" si="6"/>
        <v>20</v>
      </c>
      <c r="D32">
        <f t="shared" si="7"/>
        <v>4.5483513496650634</v>
      </c>
      <c r="E32">
        <f t="shared" si="8"/>
        <v>12</v>
      </c>
      <c r="F32">
        <f t="shared" si="9"/>
        <v>17.5</v>
      </c>
    </row>
    <row r="33" spans="1:6" x14ac:dyDescent="0.3">
      <c r="A33" s="1" t="s">
        <v>15</v>
      </c>
      <c r="B33">
        <f t="shared" si="5"/>
        <v>327009.75</v>
      </c>
      <c r="C33" t="e">
        <f t="shared" si="6"/>
        <v>#N/A</v>
      </c>
      <c r="D33">
        <f t="shared" si="7"/>
        <v>29988.118596162381</v>
      </c>
      <c r="E33">
        <f t="shared" si="8"/>
        <v>100557</v>
      </c>
      <c r="F33">
        <f t="shared" si="9"/>
        <v>330733.5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Reeve Thomas</cp:lastModifiedBy>
  <dcterms:created xsi:type="dcterms:W3CDTF">2024-11-13T19:48:53Z</dcterms:created>
  <dcterms:modified xsi:type="dcterms:W3CDTF">2024-12-05T11:19:46Z</dcterms:modified>
</cp:coreProperties>
</file>