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23E28919-B677-46F6-B1F4-72346A50DEF2}" xr6:coauthVersionLast="47" xr6:coauthVersionMax="47" xr10:uidLastSave="{00000000-0000-0000-0000-000000000000}"/>
  <bookViews>
    <workbookView xWindow="-119" yWindow="-119" windowWidth="38242" windowHeight="21021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B21" i="1"/>
  <c r="D21" i="1"/>
  <c r="E21" i="1"/>
  <c r="F21" i="1"/>
  <c r="B22" i="1"/>
  <c r="D22" i="1"/>
  <c r="E22" i="1"/>
  <c r="F22" i="1"/>
  <c r="B23" i="1"/>
  <c r="D23" i="1"/>
  <c r="E23" i="1"/>
  <c r="F23" i="1"/>
  <c r="B24" i="1"/>
  <c r="D24" i="1"/>
  <c r="E24" i="1"/>
  <c r="F24" i="1"/>
  <c r="B25" i="1"/>
  <c r="D25" i="1"/>
  <c r="E25" i="1"/>
  <c r="F25" i="1"/>
  <c r="B26" i="1"/>
  <c r="D26" i="1"/>
  <c r="E26" i="1"/>
  <c r="F26" i="1"/>
  <c r="B27" i="1"/>
  <c r="D27" i="1"/>
  <c r="E27" i="1"/>
  <c r="F27" i="1"/>
  <c r="B28" i="1"/>
  <c r="D28" i="1"/>
  <c r="E28" i="1"/>
  <c r="F28" i="1"/>
  <c r="B29" i="1"/>
  <c r="D29" i="1"/>
  <c r="E29" i="1"/>
  <c r="F29" i="1"/>
  <c r="B30" i="1"/>
  <c r="D30" i="1"/>
  <c r="E30" i="1"/>
  <c r="F30" i="1"/>
  <c r="B31" i="1"/>
  <c r="D31" i="1"/>
  <c r="E31" i="1"/>
  <c r="F31" i="1"/>
  <c r="B32" i="1"/>
  <c r="D32" i="1"/>
  <c r="E32" i="1"/>
  <c r="F32" i="1"/>
  <c r="B33" i="1"/>
  <c r="D33" i="1"/>
  <c r="E33" i="1"/>
  <c r="F33" i="1"/>
  <c r="B34" i="1"/>
  <c r="D34" i="1"/>
  <c r="E34" i="1"/>
  <c r="F34" i="1"/>
</calcChain>
</file>

<file path=xl/sharedStrings.xml><?xml version="1.0" encoding="utf-8"?>
<sst xmlns="http://schemas.openxmlformats.org/spreadsheetml/2006/main" count="101" uniqueCount="59">
  <si>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</si>
  <si>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</si>
  <si>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</si>
  <si>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</si>
  <si>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</si>
  <si>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</si>
  <si>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</si>
  <si>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</si>
  <si>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</si>
  <si>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</si>
  <si>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</si>
  <si>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</si>
  <si>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</si>
  <si>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</si>
  <si>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</si>
  <si>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</si>
  <si>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</si>
  <si>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</si>
  <si>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</si>
  <si>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</si>
  <si>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</si>
  <si>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</si>
  <si>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</si>
  <si>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</si>
  <si>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</si>
  <si>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</si>
  <si>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</si>
  <si>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</si>
  <si>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</si>
  <si>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</si>
  <si>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</si>
  <si>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</si>
  <si>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</si>
  <si>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</si>
  <si>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</si>
  <si>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</si>
  <si>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</si>
  <si>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</si>
  <si>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</si>
  <si>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</si>
  <si>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</si>
  <si>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</si>
  <si>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</si>
  <si>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</si>
  <si>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</si>
  <si>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</si>
  <si>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</si>
  <si>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</si>
  <si>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Mode</t>
  </si>
  <si>
    <t>Range</t>
  </si>
  <si>
    <t>Median</t>
  </si>
  <si>
    <t>Mean</t>
  </si>
  <si>
    <t>Deviation</t>
  </si>
  <si>
    <t>Size of Firm from 1997-2022</t>
  </si>
  <si>
    <t>Distribution of 'Size of Firm from 1997-2022'</t>
  </si>
  <si>
    <t>Grand Total</t>
  </si>
  <si>
    <t>Sum of Median</t>
  </si>
  <si>
    <t>Sum of Mean</t>
  </si>
  <si>
    <t>Sum of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</si>
</sst>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rgb="FF0D0D0D"/>
      <name val="Consolas"/>
      <family val="3"/>
    </font>
    <font>
      <sz val="11"/>
      <color rgb="FF0D0D0D"/>
      <name val="Consolas"/>
      <family val="3"/>
    </font>
    <font>
      <b/>
      <i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0" fillId="0" borderId="0" xfId="0" pivotButton="1"/>
  </cellXfs>
  <cellStyles count="2">
    <cellStyle name="Heading 1 2" xfId="1" xr:uid="{18D023CE-241C-4325-9960-B6A78C1F79C8}"/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Distribution of 'Size of Firm from 1997-2022'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v>Sum of Deviation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B4-431A-9015-DCEC7D6B00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EB4-431A-9015-DCEC7D6B00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EB4-431A-9015-DCEC7D6B00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EB4-431A-9015-DCEC7D6B00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EB4-431A-9015-DCEC7D6B00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EB4-431A-9015-DCEC7D6B008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EB4-431A-9015-DCEC7D6B008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EB4-431A-9015-DCEC7D6B008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EB4-431A-9015-DCEC7D6B008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EB4-431A-9015-DCEC7D6B008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EB4-431A-9015-DCEC7D6B008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EB4-431A-9015-DCEC7D6B008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0EB4-431A-9015-DCEC7D6B008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0EB4-431A-9015-DCEC7D6B0084}"/>
              </c:ext>
            </c:extLst>
          </c:dPt>
          <c:cat>
            <c:strLit>
              <c:ptCount val="14"/>
              <c:pt idx="0">
                <c:v>1</c:v>
              </c:pt>
              <c:pt idx="1">
                <c:v>1,200 and over</c:v>
              </c:pt>
              <c:pt idx="2">
                <c:v>115-299</c:v>
              </c:pt>
              <c:pt idx="3">
                <c:v>14-24</c:v>
              </c:pt>
              <c:pt idx="4">
                <c:v>2-3</c:v>
              </c:pt>
              <c:pt idx="5">
                <c:v>25-34</c:v>
              </c:pt>
              <c:pt idx="6">
                <c:v>300-599</c:v>
              </c:pt>
              <c:pt idx="7">
                <c:v>35-59</c:v>
              </c:pt>
              <c:pt idx="8">
                <c:v>4-7</c:v>
              </c:pt>
              <c:pt idx="9">
                <c:v>600-1,199</c:v>
              </c:pt>
              <c:pt idx="10">
                <c:v>60-79</c:v>
              </c:pt>
              <c:pt idx="11">
                <c:v>80-114</c:v>
              </c:pt>
              <c:pt idx="12">
                <c:v>8-13</c:v>
              </c:pt>
              <c:pt idx="13">
                <c:v>All firms</c:v>
              </c:pt>
            </c:strLit>
          </c:cat>
          <c:val>
            <c:numLit>
              <c:formatCode>General</c:formatCode>
              <c:ptCount val="14"/>
              <c:pt idx="0">
                <c:v>28948.913198173512</c:v>
              </c:pt>
              <c:pt idx="1">
                <c:v>7.6445053167920074</c:v>
              </c:pt>
              <c:pt idx="2">
                <c:v>69.505860295262877</c:v>
              </c:pt>
              <c:pt idx="3">
                <c:v>1225.4747400340561</c:v>
              </c:pt>
              <c:pt idx="4">
                <c:v>17010.872050725487</c:v>
              </c:pt>
              <c:pt idx="5">
                <c:v>289.54836184332595</c:v>
              </c:pt>
              <c:pt idx="6">
                <c:v>16.840427548016709</c:v>
              </c:pt>
              <c:pt idx="7">
                <c:v>325.40956441903228</c:v>
              </c:pt>
              <c:pt idx="8">
                <c:v>6924.3415772520639</c:v>
              </c:pt>
              <c:pt idx="9">
                <c:v>6.7783592296479656</c:v>
              </c:pt>
              <c:pt idx="10">
                <c:v>80.926300754737085</c:v>
              </c:pt>
              <c:pt idx="11">
                <c:v>67.700528346989444</c:v>
              </c:pt>
              <c:pt idx="12">
                <c:v>3209.4998261171709</c:v>
              </c:pt>
              <c:pt idx="13">
                <c:v>70254.244856411475</c:v>
              </c:pt>
            </c:numLit>
          </c:val>
          <c:extLst>
            <c:ext xmlns:c16="http://schemas.microsoft.com/office/drawing/2014/chart" uri="{C3380CC4-5D6E-409C-BE32-E72D297353CC}">
              <c16:uniqueId val="{0000005B-4FA4-4D64-956A-EC755FB0374B}"/>
            </c:ext>
          </c:extLst>
        </c:ser>
        <c:ser>
          <c:idx val="1"/>
          <c:order val="1"/>
          <c:tx>
            <c:v>Series2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EB4-431A-9015-DCEC7D6B00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0EB4-431A-9015-DCEC7D6B00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0EB4-431A-9015-DCEC7D6B00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0EB4-431A-9015-DCEC7D6B00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0EB4-431A-9015-DCEC7D6B00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0EB4-431A-9015-DCEC7D6B008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EB4-431A-9015-DCEC7D6B008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0EB4-431A-9015-DCEC7D6B008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EB4-431A-9015-DCEC7D6B008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0EB4-431A-9015-DCEC7D6B008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0EB4-431A-9015-DCEC7D6B008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0EB4-431A-9015-DCEC7D6B008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EB4-431A-9015-DCEC7D6B008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0EB4-431A-9015-DCEC7D6B0084}"/>
              </c:ext>
            </c:extLst>
          </c:dPt>
          <c:cat>
            <c:strLit>
              <c:ptCount val="14"/>
              <c:pt idx="0">
                <c:v>1</c:v>
              </c:pt>
              <c:pt idx="1">
                <c:v>1,200 and over</c:v>
              </c:pt>
              <c:pt idx="2">
                <c:v>115-299</c:v>
              </c:pt>
              <c:pt idx="3">
                <c:v>14-24</c:v>
              </c:pt>
              <c:pt idx="4">
                <c:v>2-3</c:v>
              </c:pt>
              <c:pt idx="5">
                <c:v>25-34</c:v>
              </c:pt>
              <c:pt idx="6">
                <c:v>300-599</c:v>
              </c:pt>
              <c:pt idx="7">
                <c:v>35-59</c:v>
              </c:pt>
              <c:pt idx="8">
                <c:v>4-7</c:v>
              </c:pt>
              <c:pt idx="9">
                <c:v>600-1,199</c:v>
              </c:pt>
              <c:pt idx="10">
                <c:v>60-79</c:v>
              </c:pt>
              <c:pt idx="11">
                <c:v>80-114</c:v>
              </c:pt>
              <c:pt idx="12">
                <c:v>8-13</c:v>
              </c:pt>
              <c:pt idx="13">
                <c:v>All firms</c:v>
              </c:pt>
            </c:strLit>
          </c:cat>
          <c:val>
            <c:numLit>
              <c:formatCode>General</c:formatCode>
              <c:ptCount val="14"/>
              <c:pt idx="0">
                <c:v>157012</c:v>
              </c:pt>
              <c:pt idx="1">
                <c:v>64</c:v>
              </c:pt>
              <c:pt idx="2">
                <c:v>602</c:v>
              </c:pt>
              <c:pt idx="3">
                <c:v>7102</c:v>
              </c:pt>
              <c:pt idx="4">
                <c:v>103938</c:v>
              </c:pt>
              <c:pt idx="5">
                <c:v>2262</c:v>
              </c:pt>
              <c:pt idx="6">
                <c:v>164</c:v>
              </c:pt>
              <c:pt idx="7">
                <c:v>2211</c:v>
              </c:pt>
              <c:pt idx="8">
                <c:v>41044</c:v>
              </c:pt>
              <c:pt idx="9">
                <c:v>75</c:v>
              </c:pt>
              <c:pt idx="10">
                <c:v>647</c:v>
              </c:pt>
              <c:pt idx="11">
                <c:v>511</c:v>
              </c:pt>
              <c:pt idx="12">
                <c:v>14378</c:v>
              </c:pt>
              <c:pt idx="13">
                <c:v>374332</c:v>
              </c:pt>
            </c:numLit>
          </c:val>
          <c:extLst>
            <c:ext xmlns:c16="http://schemas.microsoft.com/office/drawing/2014/chart" uri="{C3380CC4-5D6E-409C-BE32-E72D297353CC}">
              <c16:uniqueId val="{0000005C-4FA4-4D64-956A-EC755FB0374B}"/>
            </c:ext>
          </c:extLst>
        </c:ser>
        <c:ser>
          <c:idx val="2"/>
          <c:order val="2"/>
          <c:tx>
            <c:v>Series3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EB4-431A-9015-DCEC7D6B00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0EB4-431A-9015-DCEC7D6B00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EB4-431A-9015-DCEC7D6B00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0EB4-431A-9015-DCEC7D6B00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EB4-431A-9015-DCEC7D6B00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0EB4-431A-9015-DCEC7D6B008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EB4-431A-9015-DCEC7D6B008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EB4-431A-9015-DCEC7D6B008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0EB4-431A-9015-DCEC7D6B008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EB4-431A-9015-DCEC7D6B008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0EB4-431A-9015-DCEC7D6B008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0EB4-431A-9015-DCEC7D6B008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0EB4-431A-9015-DCEC7D6B008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0EB4-431A-9015-DCEC7D6B0084}"/>
              </c:ext>
            </c:extLst>
          </c:dPt>
          <c:cat>
            <c:strLit>
              <c:ptCount val="14"/>
              <c:pt idx="0">
                <c:v>1</c:v>
              </c:pt>
              <c:pt idx="1">
                <c:v>1,200 and over</c:v>
              </c:pt>
              <c:pt idx="2">
                <c:v>115-299</c:v>
              </c:pt>
              <c:pt idx="3">
                <c:v>14-24</c:v>
              </c:pt>
              <c:pt idx="4">
                <c:v>2-3</c:v>
              </c:pt>
              <c:pt idx="5">
                <c:v>25-34</c:v>
              </c:pt>
              <c:pt idx="6">
                <c:v>300-599</c:v>
              </c:pt>
              <c:pt idx="7">
                <c:v>35-59</c:v>
              </c:pt>
              <c:pt idx="8">
                <c:v>4-7</c:v>
              </c:pt>
              <c:pt idx="9">
                <c:v>600-1,199</c:v>
              </c:pt>
              <c:pt idx="10">
                <c:v>60-79</c:v>
              </c:pt>
              <c:pt idx="11">
                <c:v>80-114</c:v>
              </c:pt>
              <c:pt idx="12">
                <c:v>8-13</c:v>
              </c:pt>
              <c:pt idx="13">
                <c:v>All firms</c:v>
              </c:pt>
            </c:strLit>
          </c:cat>
          <c:val>
            <c:numLit>
              <c:formatCode>General</c:formatCode>
              <c:ptCount val="14"/>
              <c:pt idx="0">
                <c:v>98983.653846153844</c:v>
              </c:pt>
              <c:pt idx="1">
                <c:v>54.96153846153846</c:v>
              </c:pt>
              <c:pt idx="2">
                <c:v>506.76923076923077</c:v>
              </c:pt>
              <c:pt idx="3">
                <c:v>5791.5384615384619</c:v>
              </c:pt>
              <c:pt idx="4">
                <c:v>66876.61538461539</c:v>
              </c:pt>
              <c:pt idx="5">
                <c:v>1815.4230769230769</c:v>
              </c:pt>
              <c:pt idx="6">
                <c:v>137</c:v>
              </c:pt>
              <c:pt idx="7">
                <c:v>1754.2307692307693</c:v>
              </c:pt>
              <c:pt idx="8">
                <c:v>29076.961538461539</c:v>
              </c:pt>
              <c:pt idx="9">
                <c:v>60.115384615384613</c:v>
              </c:pt>
              <c:pt idx="10">
                <c:v>527.88461538461536</c:v>
              </c:pt>
              <c:pt idx="11">
                <c:v>424.19230769230768</c:v>
              </c:pt>
              <c:pt idx="12">
                <c:v>10713.576923076924</c:v>
              </c:pt>
              <c:pt idx="13">
                <c:v>237188.76923076922</c:v>
              </c:pt>
            </c:numLit>
          </c:val>
          <c:extLst>
            <c:ext xmlns:c16="http://schemas.microsoft.com/office/drawing/2014/chart" uri="{C3380CC4-5D6E-409C-BE32-E72D297353CC}">
              <c16:uniqueId val="{0000005D-4FA4-4D64-956A-EC755FB0374B}"/>
            </c:ext>
          </c:extLst>
        </c:ser>
        <c:ser>
          <c:idx val="3"/>
          <c:order val="3"/>
          <c:tx>
            <c:v>Series4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0EB4-431A-9015-DCEC7D6B00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0EB4-431A-9015-DCEC7D6B00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0EB4-431A-9015-DCEC7D6B008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0EB4-431A-9015-DCEC7D6B008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0EB4-431A-9015-DCEC7D6B008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0EB4-431A-9015-DCEC7D6B008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0EB4-431A-9015-DCEC7D6B008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0EB4-431A-9015-DCEC7D6B008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EB4-431A-9015-DCEC7D6B008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0EB4-431A-9015-DCEC7D6B008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EB4-431A-9015-DCEC7D6B008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0EB4-431A-9015-DCEC7D6B008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0EB4-431A-9015-DCEC7D6B008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0EB4-431A-9015-DCEC7D6B0084}"/>
              </c:ext>
            </c:extLst>
          </c:dPt>
          <c:cat>
            <c:strLit>
              <c:ptCount val="14"/>
              <c:pt idx="0">
                <c:v>1</c:v>
              </c:pt>
              <c:pt idx="1">
                <c:v>1,200 and over</c:v>
              </c:pt>
              <c:pt idx="2">
                <c:v>115-299</c:v>
              </c:pt>
              <c:pt idx="3">
                <c:v>14-24</c:v>
              </c:pt>
              <c:pt idx="4">
                <c:v>2-3</c:v>
              </c:pt>
              <c:pt idx="5">
                <c:v>25-34</c:v>
              </c:pt>
              <c:pt idx="6">
                <c:v>300-599</c:v>
              </c:pt>
              <c:pt idx="7">
                <c:v>35-59</c:v>
              </c:pt>
              <c:pt idx="8">
                <c:v>4-7</c:v>
              </c:pt>
              <c:pt idx="9">
                <c:v>600-1,199</c:v>
              </c:pt>
              <c:pt idx="10">
                <c:v>60-79</c:v>
              </c:pt>
              <c:pt idx="11">
                <c:v>80-114</c:v>
              </c:pt>
              <c:pt idx="12">
                <c:v>8-13</c:v>
              </c:pt>
              <c:pt idx="13">
                <c:v>All firms</c:v>
              </c:pt>
            </c:strLit>
          </c:cat>
          <c:val>
            <c:numLit>
              <c:formatCode>General</c:formatCode>
              <c:ptCount val="14"/>
              <c:pt idx="0">
                <c:v>87927.5</c:v>
              </c:pt>
              <c:pt idx="1">
                <c:v>57</c:v>
              </c:pt>
              <c:pt idx="2">
                <c:v>528</c:v>
              </c:pt>
              <c:pt idx="3">
                <c:v>6182</c:v>
              </c:pt>
              <c:pt idx="4">
                <c:v>62459</c:v>
              </c:pt>
              <c:pt idx="5">
                <c:v>1874.5</c:v>
              </c:pt>
              <c:pt idx="6">
                <c:v>143.5</c:v>
              </c:pt>
              <c:pt idx="7">
                <c:v>1848.5</c:v>
              </c:pt>
              <c:pt idx="8">
                <c:v>30258.5</c:v>
              </c:pt>
              <c:pt idx="9">
                <c:v>59.5</c:v>
              </c:pt>
              <c:pt idx="10">
                <c:v>548</c:v>
              </c:pt>
              <c:pt idx="11">
                <c:v>443</c:v>
              </c:pt>
              <c:pt idx="12">
                <c:v>11686.5</c:v>
              </c:pt>
              <c:pt idx="13">
                <c:v>224756</c:v>
              </c:pt>
            </c:numLit>
          </c:val>
          <c:extLst>
            <c:ext xmlns:c16="http://schemas.microsoft.com/office/drawing/2014/chart" uri="{C3380CC4-5D6E-409C-BE32-E72D297353CC}">
              <c16:uniqueId val="{0000005E-4FA4-4D64-956A-EC755FB037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'Size of Firm from 1997-2022': </a:t>
            </a:r>
            <a:r>
              <a:rPr lang="en-US">
                <a:solidFill>
                  <a:srgbClr val="DD5A13"/>
                </a:solidFill>
              </a:rPr>
              <a:t>All firms</a:t>
            </a:r>
            <a:r>
              <a:rPr lang="en-US"/>
              <a:t> has noticeably higher 'Median'.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D7331"/>
          </a:solidFill>
          <a:ln>
            <a:noFill/>
          </a:ln>
          <a:effectLst/>
        </c:spPr>
      </c:pivotFmt>
      <c:pivotFmt>
        <c:idx val="2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ED7331"/>
          </a:solidFill>
          <a:ln>
            <a:noFill/>
          </a:ln>
          <a:effectLst/>
        </c:spPr>
      </c:pivotFmt>
      <c:pivotFmt>
        <c:idx val="4"/>
        <c:spPr>
          <a:solidFill>
            <a:srgbClr val="D2D2D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ED7331"/>
          </a:solidFill>
          <a:ln>
            <a:noFill/>
          </a:ln>
          <a:effectLst/>
        </c:spP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Total</c:v>
          </c:tx>
          <c:spPr>
            <a:solidFill>
              <a:srgbClr val="D2D2D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ED73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C89-4E5C-9FBC-7EB79B00DC96}"/>
              </c:ext>
            </c:extLst>
          </c:dPt>
          <c:cat>
            <c:strLit>
              <c:ptCount val="14"/>
              <c:pt idx="0">
                <c:v>All firms</c:v>
              </c:pt>
              <c:pt idx="1">
                <c:v>1</c:v>
              </c:pt>
              <c:pt idx="2">
                <c:v>2-3</c:v>
              </c:pt>
              <c:pt idx="3">
                <c:v>4-7</c:v>
              </c:pt>
              <c:pt idx="4">
                <c:v>8-13</c:v>
              </c:pt>
              <c:pt idx="5">
                <c:v>14-24</c:v>
              </c:pt>
              <c:pt idx="6">
                <c:v>25-34</c:v>
              </c:pt>
              <c:pt idx="7">
                <c:v>35-59</c:v>
              </c:pt>
              <c:pt idx="8">
                <c:v>60-79</c:v>
              </c:pt>
              <c:pt idx="9">
                <c:v>115-299</c:v>
              </c:pt>
              <c:pt idx="10">
                <c:v>80-114</c:v>
              </c:pt>
              <c:pt idx="11">
                <c:v>300-599</c:v>
              </c:pt>
              <c:pt idx="12">
                <c:v>600-1,199</c:v>
              </c:pt>
              <c:pt idx="13">
                <c:v>1,200 and over</c:v>
              </c:pt>
            </c:strLit>
          </c:cat>
          <c:val>
            <c:numLit>
              <c:formatCode>General</c:formatCode>
              <c:ptCount val="14"/>
              <c:pt idx="0">
                <c:v>224756</c:v>
              </c:pt>
              <c:pt idx="1">
                <c:v>87927.5</c:v>
              </c:pt>
              <c:pt idx="2">
                <c:v>62459</c:v>
              </c:pt>
              <c:pt idx="3">
                <c:v>30258.5</c:v>
              </c:pt>
              <c:pt idx="4">
                <c:v>11686.5</c:v>
              </c:pt>
              <c:pt idx="5">
                <c:v>6182</c:v>
              </c:pt>
              <c:pt idx="6">
                <c:v>1874.5</c:v>
              </c:pt>
              <c:pt idx="7">
                <c:v>1848.5</c:v>
              </c:pt>
              <c:pt idx="8">
                <c:v>548</c:v>
              </c:pt>
              <c:pt idx="9">
                <c:v>528</c:v>
              </c:pt>
              <c:pt idx="10">
                <c:v>443</c:v>
              </c:pt>
              <c:pt idx="11">
                <c:v>143.5</c:v>
              </c:pt>
              <c:pt idx="12">
                <c:v>59.5</c:v>
              </c:pt>
              <c:pt idx="13">
                <c:v>57</c:v>
              </c:pt>
            </c:numLit>
          </c:val>
          <c:extLst>
            <c:ext xmlns:c16="http://schemas.microsoft.com/office/drawing/2014/chart" uri="{C3380CC4-5D6E-409C-BE32-E72D297353CC}">
              <c16:uniqueId val="{00000002-BC89-4E5C-9FBC-7EB79B00D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440759839"/>
        <c:axId val="1440738719"/>
      </c:barChart>
      <c:catAx>
        <c:axId val="1440759839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 of Firm from 1997-2022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738719"/>
        <c:crosses val="autoZero"/>
        <c:auto val="1"/>
        <c:lblAlgn val="ctr"/>
        <c:lblOffset val="100"/>
        <c:noMultiLvlLbl val="0"/>
      </c:catAx>
      <c:valAx>
        <c:axId val="1440738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Median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759839"/>
        <c:crosses val="max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'Range' by 'Size of Firm from 1997-2022'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3"/>
              <c:pt idx="0">
                <c:v>1</c:v>
              </c:pt>
              <c:pt idx="1">
                <c:v>2-3</c:v>
              </c:pt>
              <c:pt idx="2">
                <c:v>4-7</c:v>
              </c:pt>
              <c:pt idx="3">
                <c:v>8-13</c:v>
              </c:pt>
              <c:pt idx="4">
                <c:v>14-24</c:v>
              </c:pt>
              <c:pt idx="5">
                <c:v>25-34</c:v>
              </c:pt>
              <c:pt idx="6">
                <c:v>35-59</c:v>
              </c:pt>
              <c:pt idx="7">
                <c:v>60-79</c:v>
              </c:pt>
              <c:pt idx="8">
                <c:v>115-299</c:v>
              </c:pt>
              <c:pt idx="9">
                <c:v>80-114</c:v>
              </c:pt>
              <c:pt idx="10">
                <c:v>300-599</c:v>
              </c:pt>
              <c:pt idx="11">
                <c:v>600-1,199</c:v>
              </c:pt>
              <c:pt idx="12">
                <c:v>1,200 and over</c:v>
              </c:pt>
            </c:strLit>
          </c:cat>
          <c:val>
            <c:numLit>
              <c:formatCode>General</c:formatCode>
              <c:ptCount val="13"/>
              <c:pt idx="0">
                <c:v>157012</c:v>
              </c:pt>
              <c:pt idx="1">
                <c:v>103938</c:v>
              </c:pt>
              <c:pt idx="2">
                <c:v>41044</c:v>
              </c:pt>
              <c:pt idx="3">
                <c:v>14378</c:v>
              </c:pt>
              <c:pt idx="4">
                <c:v>7102</c:v>
              </c:pt>
              <c:pt idx="5">
                <c:v>2262</c:v>
              </c:pt>
              <c:pt idx="6">
                <c:v>2211</c:v>
              </c:pt>
              <c:pt idx="7">
                <c:v>647</c:v>
              </c:pt>
              <c:pt idx="8">
                <c:v>602</c:v>
              </c:pt>
              <c:pt idx="9">
                <c:v>511</c:v>
              </c:pt>
              <c:pt idx="10">
                <c:v>164</c:v>
              </c:pt>
              <c:pt idx="11">
                <c:v>75</c:v>
              </c:pt>
              <c:pt idx="12">
                <c:v>64</c:v>
              </c:pt>
            </c:numLit>
          </c:val>
          <c:extLst>
            <c:ext xmlns:c16="http://schemas.microsoft.com/office/drawing/2014/chart" uri="{C3380CC4-5D6E-409C-BE32-E72D297353CC}">
              <c16:uniqueId val="{00000000-C7D6-4214-A10B-4550B619F5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440763199"/>
        <c:axId val="1440761759"/>
      </c:barChart>
      <c:catAx>
        <c:axId val="14407631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 of Firm from 1997-2022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761759"/>
        <c:crosses val="autoZero"/>
        <c:auto val="1"/>
        <c:lblAlgn val="ctr"/>
        <c:lblOffset val="100"/>
        <c:noMultiLvlLbl val="0"/>
      </c:catAx>
      <c:valAx>
        <c:axId val="144076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763199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68125</xdr:colOff>
      <xdr:row>23</xdr:row>
      <xdr:rowOff>8715</xdr:rowOff>
    </xdr:from>
    <xdr:to>
      <xdr:col>20</xdr:col>
      <xdr:colOff>421829</xdr:colOff>
      <xdr:row>37</xdr:row>
      <xdr:rowOff>112409</xdr:rowOff>
    </xdr:to>
    <xdr:graphicFrame macro="">
      <xdr:nvGraphicFramePr>
        <xdr:cNvPr id="4" name="Chart 3" descr="Chart type: Pie. Distribution of 'Size of Firm from 1997-2022'&#10;&#10;Description automatically generated">
          <a:extLst>
            <a:ext uri="{FF2B5EF4-FFF2-40B4-BE49-F238E27FC236}">
              <a16:creationId xmlns:a16="http://schemas.microsoft.com/office/drawing/2014/main" id="{D45B0509-FC5E-4DAC-9A28-B490BABC8D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411928</xdr:colOff>
      <xdr:row>50</xdr:row>
      <xdr:rowOff>125164</xdr:rowOff>
    </xdr:from>
    <xdr:to>
      <xdr:col>20</xdr:col>
      <xdr:colOff>185764</xdr:colOff>
      <xdr:row>65</xdr:row>
      <xdr:rowOff>40322</xdr:rowOff>
    </xdr:to>
    <xdr:graphicFrame macro="">
      <xdr:nvGraphicFramePr>
        <xdr:cNvPr id="3" name="Chart 2" descr="Chart type: Clustered Bar. 'Size of Firm from 1997-2022': All firms has noticeably higher 'Median'.&#10;&#10;Description automatically generated">
          <a:extLst>
            <a:ext uri="{FF2B5EF4-FFF2-40B4-BE49-F238E27FC236}">
              <a16:creationId xmlns:a16="http://schemas.microsoft.com/office/drawing/2014/main" id="{26792289-370A-4032-8DBD-476D4121B9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308152</xdr:colOff>
      <xdr:row>22</xdr:row>
      <xdr:rowOff>91101</xdr:rowOff>
    </xdr:from>
    <xdr:to>
      <xdr:col>29</xdr:col>
      <xdr:colOff>89120</xdr:colOff>
      <xdr:row>37</xdr:row>
      <xdr:rowOff>6259</xdr:rowOff>
    </xdr:to>
    <xdr:graphicFrame macro="">
      <xdr:nvGraphicFramePr>
        <xdr:cNvPr id="6" name="Chart 5" descr="Chart type: Clustered Column. 'Range' by 'Size of Firm from 1997-2022'&#10;&#10;Description automatically generated">
          <a:extLst>
            <a:ext uri="{FF2B5EF4-FFF2-40B4-BE49-F238E27FC236}">
              <a16:creationId xmlns:a16="http://schemas.microsoft.com/office/drawing/2014/main" id="{3C1FCD71-2EFF-4E09-AACA-2D87DC562D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5637.854368518521" createdVersion="8" refreshedVersion="8" minRefreshableVersion="3" recordCount="14" xr:uid="{F345FAB2-BF74-476B-B6AB-C5235665305B}">
  <cacheSource type="worksheet">
    <worksheetSource name="Table1"/>
  </cacheSource>
  <cacheFields count="6">
    <cacheField name="Size of Firm from 1997-2022" numFmtId="0">
      <sharedItems count="14">
        <s v="1"/>
        <s v="2-3"/>
        <s v="4-7"/>
        <s v="8-13"/>
        <s v="14-24"/>
        <s v="25-34"/>
        <s v="35-59"/>
        <s v="60-79"/>
        <s v="80-114"/>
        <s v="115-299"/>
        <s v="300-599"/>
        <s v="600-1,199"/>
        <s v="1,200 and over"/>
        <s v="All firms"/>
      </sharedItems>
    </cacheField>
    <cacheField name="Median" numFmtId="0">
      <sharedItems containsSemiMixedTypes="0" containsString="0" containsNumber="1" minValue="57" maxValue="224756"/>
    </cacheField>
    <cacheField name="Mode" numFmtId="0">
      <sharedItems containsMixedTypes="1" containsNumber="1" containsInteger="1" minValue="56" maxValue="11455"/>
    </cacheField>
    <cacheField name="Mean" numFmtId="0">
      <sharedItems containsSemiMixedTypes="0" containsString="0" containsNumber="1" minValue="54.96153846153846" maxValue="237188.76923076922"/>
    </cacheField>
    <cacheField name="Range" numFmtId="0">
      <sharedItems containsSemiMixedTypes="0" containsString="0" containsNumber="1" containsInteger="1" minValue="64" maxValue="374332"/>
    </cacheField>
    <cacheField name="Deviation" numFmtId="0">
      <sharedItems containsSemiMixedTypes="0" containsString="0" containsNumber="1" minValue="6.7783592296479656" maxValue="70254.2448564114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n v="87927.5"/>
    <e v="#N/A"/>
    <n v="98983.653846153844"/>
    <n v="157012"/>
    <n v="28948.913198173512"/>
  </r>
  <r>
    <x v="1"/>
    <n v="62459"/>
    <e v="#N/A"/>
    <n v="66876.61538461539"/>
    <n v="103938"/>
    <n v="17010.872050725487"/>
  </r>
  <r>
    <x v="2"/>
    <n v="30258.5"/>
    <e v="#N/A"/>
    <n v="29076.961538461539"/>
    <n v="41044"/>
    <n v="6924.3415772520639"/>
  </r>
  <r>
    <x v="3"/>
    <n v="11686.5"/>
    <n v="11455"/>
    <n v="10713.576923076924"/>
    <n v="14378"/>
    <n v="3209.4998261171709"/>
  </r>
  <r>
    <x v="4"/>
    <n v="6182"/>
    <e v="#N/A"/>
    <n v="5791.5384615384619"/>
    <n v="7102"/>
    <n v="1225.4747400340561"/>
  </r>
  <r>
    <x v="5"/>
    <n v="1874.5"/>
    <n v="1201"/>
    <n v="1815.4230769230769"/>
    <n v="2262"/>
    <n v="289.54836184332595"/>
  </r>
  <r>
    <x v="6"/>
    <n v="1848.5"/>
    <e v="#N/A"/>
    <n v="1754.2307692307693"/>
    <n v="2211"/>
    <n v="325.40956441903228"/>
  </r>
  <r>
    <x v="7"/>
    <n v="548"/>
    <n v="583"/>
    <n v="527.88461538461536"/>
    <n v="647"/>
    <n v="80.926300754737085"/>
  </r>
  <r>
    <x v="8"/>
    <n v="443"/>
    <n v="304"/>
    <n v="424.19230769230768"/>
    <n v="511"/>
    <n v="67.700528346989444"/>
  </r>
  <r>
    <x v="9"/>
    <n v="528"/>
    <n v="483"/>
    <n v="506.76923076923077"/>
    <n v="602"/>
    <n v="69.505860295262877"/>
  </r>
  <r>
    <x v="10"/>
    <n v="143.5"/>
    <n v="148"/>
    <n v="137"/>
    <n v="164"/>
    <n v="16.840427548016709"/>
  </r>
  <r>
    <x v="11"/>
    <n v="59.5"/>
    <n v="56"/>
    <n v="60.115384615384613"/>
    <n v="75"/>
    <n v="6.7783592296479656"/>
  </r>
  <r>
    <x v="12"/>
    <n v="57"/>
    <n v="60"/>
    <n v="54.96153846153846"/>
    <n v="64"/>
    <n v="7.6445053167920074"/>
  </r>
  <r>
    <x v="13"/>
    <n v="224756"/>
    <e v="#N/A"/>
    <n v="237188.76923076922"/>
    <n v="374332"/>
    <n v="70254.2448564114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2E967B-9D48-406F-AF1E-2CBB40A37D4C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 chartFormat="4">
  <location ref="E39:H54" firstHeaderRow="0" firstDataRow="1" firstDataCol="1"/>
  <pivotFields count="6">
    <pivotField axis="axisRow" compact="0" outline="0" showAll="0">
      <items count="15">
        <item x="0"/>
        <item x="12"/>
        <item x="9"/>
        <item x="4"/>
        <item x="1"/>
        <item x="5"/>
        <item x="10"/>
        <item x="6"/>
        <item x="2"/>
        <item x="11"/>
        <item x="7"/>
        <item x="8"/>
        <item x="3"/>
        <item x="13"/>
        <item t="default"/>
      </items>
    </pivotField>
    <pivotField dataField="1" compact="0" outline="0" showAll="0"/>
    <pivotField compact="0" outline="0" showAll="0"/>
    <pivotField dataField="1" compact="0" outline="0" showAll="0"/>
    <pivotField dataField="1" compact="0" outline="0" showAll="0"/>
    <pivotField compact="0" outline="0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Median" fld="1" baseField="0" baseItem="0"/>
    <dataField name="Sum of Mean" fld="3" baseField="0" baseItem="0"/>
    <dataField name="Sum of Range" fld="4" baseField="0" baseItem="0"/>
  </dataFields>
  <chartFormats count="48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4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0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5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52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5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54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55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3" format="56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3" format="57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3" format="58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3" format="59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3" format="60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3" format="6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3" format="62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3" format="63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3" format="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65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3" format="66">
      <pivotArea type="data" outline="0" fieldPosition="0">
        <references count="2">
          <reference field="4294967294" count="1" selected="0">
            <x v="1"/>
          </reference>
          <reference field="0" count="1" selected="0">
            <x v="1"/>
          </reference>
        </references>
      </pivotArea>
    </chartFormat>
    <chartFormat chart="3" format="67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3" format="68">
      <pivotArea type="data" outline="0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chartFormat>
    <chartFormat chart="3" format="69">
      <pivotArea type="data" outline="0" fieldPosition="0">
        <references count="2">
          <reference field="4294967294" count="1" selected="0">
            <x v="1"/>
          </reference>
          <reference field="0" count="1" selected="0">
            <x v="4"/>
          </reference>
        </references>
      </pivotArea>
    </chartFormat>
    <chartFormat chart="3" format="70">
      <pivotArea type="data" outline="0" fieldPosition="0">
        <references count="2">
          <reference field="4294967294" count="1" selected="0">
            <x v="1"/>
          </reference>
          <reference field="0" count="1" selected="0">
            <x v="5"/>
          </reference>
        </references>
      </pivotArea>
    </chartFormat>
    <chartFormat chart="3" format="71">
      <pivotArea type="data" outline="0" fieldPosition="0">
        <references count="2">
          <reference field="4294967294" count="1" selected="0">
            <x v="1"/>
          </reference>
          <reference field="0" count="1" selected="0">
            <x v="6"/>
          </reference>
        </references>
      </pivotArea>
    </chartFormat>
    <chartFormat chart="3" format="72">
      <pivotArea type="data" outline="0" fieldPosition="0">
        <references count="2">
          <reference field="4294967294" count="1" selected="0">
            <x v="1"/>
          </reference>
          <reference field="0" count="1" selected="0">
            <x v="7"/>
          </reference>
        </references>
      </pivotArea>
    </chartFormat>
    <chartFormat chart="3" format="73">
      <pivotArea type="data" outline="0" fieldPosition="0">
        <references count="2">
          <reference field="4294967294" count="1" selected="0">
            <x v="1"/>
          </reference>
          <reference field="0" count="1" selected="0">
            <x v="8"/>
          </reference>
        </references>
      </pivotArea>
    </chartFormat>
    <chartFormat chart="3" format="74">
      <pivotArea type="data" outline="0" fieldPosition="0">
        <references count="2">
          <reference field="4294967294" count="1" selected="0">
            <x v="1"/>
          </reference>
          <reference field="0" count="1" selected="0">
            <x v="9"/>
          </reference>
        </references>
      </pivotArea>
    </chartFormat>
    <chartFormat chart="3" format="75">
      <pivotArea type="data" outline="0" fieldPosition="0">
        <references count="2">
          <reference field="4294967294" count="1" selected="0">
            <x v="1"/>
          </reference>
          <reference field="0" count="1" selected="0">
            <x v="10"/>
          </reference>
        </references>
      </pivotArea>
    </chartFormat>
    <chartFormat chart="3" format="76">
      <pivotArea type="data" outline="0" fieldPosition="0">
        <references count="2">
          <reference field="4294967294" count="1" selected="0">
            <x v="1"/>
          </reference>
          <reference field="0" count="1" selected="0">
            <x v="11"/>
          </reference>
        </references>
      </pivotArea>
    </chartFormat>
    <chartFormat chart="3" format="77">
      <pivotArea type="data" outline="0" fieldPosition="0">
        <references count="2">
          <reference field="4294967294" count="1" selected="0">
            <x v="1"/>
          </reference>
          <reference field="0" count="1" selected="0">
            <x v="12"/>
          </reference>
        </references>
      </pivotArea>
    </chartFormat>
    <chartFormat chart="3" format="78">
      <pivotArea type="data" outline="0" fieldPosition="0">
        <references count="2">
          <reference field="4294967294" count="1" selected="0">
            <x v="1"/>
          </reference>
          <reference field="0" count="1" selected="0">
            <x v="13"/>
          </reference>
        </references>
      </pivotArea>
    </chartFormat>
    <chartFormat chart="3" format="7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80">
      <pivotArea type="data" outline="0" fieldPosition="0">
        <references count="2">
          <reference field="4294967294" count="1" selected="0">
            <x v="2"/>
          </reference>
          <reference field="0" count="1" selected="0">
            <x v="0"/>
          </reference>
        </references>
      </pivotArea>
    </chartFormat>
    <chartFormat chart="3" format="81">
      <pivotArea type="data" outline="0" fieldPosition="0">
        <references count="2">
          <reference field="4294967294" count="1" selected="0">
            <x v="2"/>
          </reference>
          <reference field="0" count="1" selected="0">
            <x v="1"/>
          </reference>
        </references>
      </pivotArea>
    </chartFormat>
    <chartFormat chart="3" format="82">
      <pivotArea type="data" outline="0" fieldPosition="0">
        <references count="2">
          <reference field="4294967294" count="1" selected="0">
            <x v="2"/>
          </reference>
          <reference field="0" count="1" selected="0">
            <x v="2"/>
          </reference>
        </references>
      </pivotArea>
    </chartFormat>
    <chartFormat chart="3" format="83">
      <pivotArea type="data" outline="0" fieldPosition="0">
        <references count="2">
          <reference field="4294967294" count="1" selected="0">
            <x v="2"/>
          </reference>
          <reference field="0" count="1" selected="0">
            <x v="3"/>
          </reference>
        </references>
      </pivotArea>
    </chartFormat>
    <chartFormat chart="3" format="84">
      <pivotArea type="data" outline="0" fieldPosition="0">
        <references count="2">
          <reference field="4294967294" count="1" selected="0">
            <x v="2"/>
          </reference>
          <reference field="0" count="1" selected="0">
            <x v="4"/>
          </reference>
        </references>
      </pivotArea>
    </chartFormat>
    <chartFormat chart="3" format="85">
      <pivotArea type="data" outline="0" fieldPosition="0">
        <references count="2">
          <reference field="4294967294" count="1" selected="0">
            <x v="2"/>
          </reference>
          <reference field="0" count="1" selected="0">
            <x v="5"/>
          </reference>
        </references>
      </pivotArea>
    </chartFormat>
    <chartFormat chart="3" format="86">
      <pivotArea type="data" outline="0" fieldPosition="0">
        <references count="2">
          <reference field="4294967294" count="1" selected="0">
            <x v="2"/>
          </reference>
          <reference field="0" count="1" selected="0">
            <x v="6"/>
          </reference>
        </references>
      </pivotArea>
    </chartFormat>
    <chartFormat chart="3" format="87">
      <pivotArea type="data" outline="0" fieldPosition="0">
        <references count="2">
          <reference field="4294967294" count="1" selected="0">
            <x v="2"/>
          </reference>
          <reference field="0" count="1" selected="0">
            <x v="7"/>
          </reference>
        </references>
      </pivotArea>
    </chartFormat>
    <chartFormat chart="3" format="88">
      <pivotArea type="data" outline="0" fieldPosition="0">
        <references count="2">
          <reference field="4294967294" count="1" selected="0">
            <x v="2"/>
          </reference>
          <reference field="0" count="1" selected="0">
            <x v="8"/>
          </reference>
        </references>
      </pivotArea>
    </chartFormat>
    <chartFormat chart="3" format="89">
      <pivotArea type="data" outline="0" fieldPosition="0">
        <references count="2">
          <reference field="4294967294" count="1" selected="0">
            <x v="2"/>
          </reference>
          <reference field="0" count="1" selected="0">
            <x v="9"/>
          </reference>
        </references>
      </pivotArea>
    </chartFormat>
    <chartFormat chart="3" format="90">
      <pivotArea type="data" outline="0" fieldPosition="0">
        <references count="2">
          <reference field="4294967294" count="1" selected="0">
            <x v="2"/>
          </reference>
          <reference field="0" count="1" selected="0">
            <x v="10"/>
          </reference>
        </references>
      </pivotArea>
    </chartFormat>
    <chartFormat chart="3" format="91">
      <pivotArea type="data" outline="0" fieldPosition="0">
        <references count="2">
          <reference field="4294967294" count="1" selected="0">
            <x v="2"/>
          </reference>
          <reference field="0" count="1" selected="0">
            <x v="11"/>
          </reference>
        </references>
      </pivotArea>
    </chartFormat>
    <chartFormat chart="3" format="92">
      <pivotArea type="data" outline="0" fieldPosition="0">
        <references count="2">
          <reference field="4294967294" count="1" selected="0">
            <x v="2"/>
          </reference>
          <reference field="0" count="1" selected="0">
            <x v="12"/>
          </reference>
        </references>
      </pivotArea>
    </chartFormat>
    <chartFormat chart="3" format="93">
      <pivotArea type="data" outline="0" fieldPosition="0">
        <references count="2">
          <reference field="4294967294" count="1" selected="0">
            <x v="2"/>
          </reference>
          <reference field="0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C24D98-9220-46B6-A5C5-96622FF47CC4}" name="Table1" displayName="Table1" ref="A20:F34" totalsRowShown="0">
  <autoFilter ref="A20:F34" xr:uid="{28C24D98-9220-46B6-A5C5-96622FF47CC4}"/>
  <tableColumns count="6">
    <tableColumn id="1" xr3:uid="{E0EDBB44-C0D1-4080-B59A-85B9BDB9B4A1}" name="Size of Firm from 1997-2022" dataDxfId="1"/>
    <tableColumn id="2" xr3:uid="{0B9AE9A9-1971-4A60-ABF9-D57120200BC9}" name="Median">
      <calculatedColumnFormula>MEDIAN(A4:AA4)</calculatedColumnFormula>
    </tableColumn>
    <tableColumn id="3" xr3:uid="{A0747090-5745-4AEE-A608-000E46F95639}" name="Mode" dataDxfId="0">
      <calculatedColumnFormula>MODE(A4:AA4)</calculatedColumnFormula>
    </tableColumn>
    <tableColumn id="4" xr3:uid="{2CB0751C-E7B5-4FC7-89B6-4F7119CFD4A8}" name="Mean">
      <calculatedColumnFormula>AVERAGE(A4:AA4)</calculatedColumnFormula>
    </tableColumn>
    <tableColumn id="5" xr3:uid="{68A74943-4F69-4982-8E48-3287DA3A6BD6}" name="Range"/>
    <tableColumn id="6" xr3:uid="{D23B52F1-3896-4229-B11D-81A786F29480}" name="Deviation">
      <calculatedColumnFormula>_xlfn.STDEV.S(A4:AA4)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54"/>
  <sheetViews>
    <sheetView tabSelected="1" zoomScale="70" zoomScaleNormal="70" workbookViewId="0">
      <selection activeCell="K43" sqref="K43"/>
    </sheetView>
  </sheetViews>
  <sheetFormatPr defaultRowHeight="14.85" x14ac:dyDescent="0.25"/>
  <cols>
    <col min="1" max="1" width="28.28515625" customWidth="1"/>
    <col min="2" max="2" width="9.85546875" customWidth="1"/>
    <col min="5" max="5" width="29.42578125" bestFit="1" customWidth="1"/>
    <col min="6" max="6" width="14.42578125" bestFit="1" customWidth="1"/>
    <col min="7" max="7" width="14.140625" bestFit="1" customWidth="1"/>
    <col min="8" max="8" width="13.42578125" bestFit="1" customWidth="1"/>
  </cols>
  <sheetData>
    <row r="1" spans="1:27" x14ac:dyDescent="0.25">
      <c r="A1" t="s">
        <v>0</v>
      </c>
    </row>
    <row r="3" spans="1:27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20" spans="1:27" x14ac:dyDescent="0.25">
      <c r="A20" s="1" t="s">
        <v>53</v>
      </c>
      <c r="B20" t="s">
        <v>50</v>
      </c>
      <c r="C20" t="s">
        <v>48</v>
      </c>
      <c r="D20" t="s">
        <v>51</v>
      </c>
      <c r="E20" t="s">
        <v>49</v>
      </c>
      <c r="F20" t="s">
        <v>52</v>
      </c>
    </row>
    <row r="21" spans="1:27" x14ac:dyDescent="0.25">
      <c r="A21" s="1" t="s">
        <v>2</v>
      </c>
      <c r="B21">
        <f>MEDIAN(A4:AA4)</f>
        <v>87927.5</v>
      </c>
      <c r="C21" t="e">
        <f>MODE(A4:AA4)</f>
        <v>#N/A</v>
      </c>
      <c r="D21">
        <f t="shared" ref="D21:D34" si="0">AVERAGE(A4:AA4)</f>
        <v>98983.653846153844</v>
      </c>
      <c r="E21">
        <f>MAX(A4:AA4)-MIN(A1:A10)</f>
        <v>157012</v>
      </c>
      <c r="F21">
        <f t="shared" ref="F21:F34" si="1">_xlfn.STDEV.S(A4:AA4)</f>
        <v>28948.913198173512</v>
      </c>
    </row>
    <row r="22" spans="1:27" x14ac:dyDescent="0.25">
      <c r="A22" s="1" t="s">
        <v>3</v>
      </c>
      <c r="B22">
        <f t="shared" ref="B22:B34" si="2">MEDIAN(A5:AA5)</f>
        <v>62459</v>
      </c>
      <c r="C22" t="e">
        <f t="shared" ref="C22:C34" si="3">MODE(A5:AA5)</f>
        <v>#N/A</v>
      </c>
      <c r="D22">
        <f t="shared" si="0"/>
        <v>66876.61538461539</v>
      </c>
      <c r="E22">
        <f>MAX(A5:AA5)-MIN(A1:A10)</f>
        <v>103938</v>
      </c>
      <c r="F22">
        <f t="shared" si="1"/>
        <v>17010.872050725487</v>
      </c>
    </row>
    <row r="23" spans="1:27" x14ac:dyDescent="0.25">
      <c r="A23" s="1" t="s">
        <v>4</v>
      </c>
      <c r="B23">
        <f t="shared" si="2"/>
        <v>30258.5</v>
      </c>
      <c r="C23" t="e">
        <f t="shared" si="3"/>
        <v>#N/A</v>
      </c>
      <c r="D23">
        <f t="shared" si="0"/>
        <v>29076.961538461539</v>
      </c>
      <c r="E23">
        <f>MAX(A6:AA6)-MIN(A1:A10)</f>
        <v>41044</v>
      </c>
      <c r="F23">
        <f t="shared" si="1"/>
        <v>6924.3415772520639</v>
      </c>
    </row>
    <row r="24" spans="1:27" x14ac:dyDescent="0.25">
      <c r="A24" s="1" t="s">
        <v>5</v>
      </c>
      <c r="B24">
        <f t="shared" si="2"/>
        <v>11686.5</v>
      </c>
      <c r="C24">
        <f t="shared" si="3"/>
        <v>11455</v>
      </c>
      <c r="D24">
        <f t="shared" si="0"/>
        <v>10713.576923076924</v>
      </c>
      <c r="E24">
        <f>MAX(A7:AA7)-MIN(A1:A10)</f>
        <v>14378</v>
      </c>
      <c r="F24" s="3">
        <f t="shared" si="1"/>
        <v>3209.4998261171709</v>
      </c>
    </row>
    <row r="25" spans="1:27" x14ac:dyDescent="0.25">
      <c r="A25" s="1" t="s">
        <v>6</v>
      </c>
      <c r="B25">
        <f t="shared" si="2"/>
        <v>6182</v>
      </c>
      <c r="C25" t="e">
        <f t="shared" si="3"/>
        <v>#N/A</v>
      </c>
      <c r="D25">
        <f t="shared" si="0"/>
        <v>5791.5384615384619</v>
      </c>
      <c r="E25">
        <f>MAX(A8:AA8)-MIN(A1:A10)</f>
        <v>7102</v>
      </c>
      <c r="F25">
        <f t="shared" si="1"/>
        <v>1225.4747400340561</v>
      </c>
    </row>
    <row r="26" spans="1:27" x14ac:dyDescent="0.25">
      <c r="A26" s="1" t="s">
        <v>7</v>
      </c>
      <c r="B26">
        <f t="shared" si="2"/>
        <v>1874.5</v>
      </c>
      <c r="C26">
        <f t="shared" si="3"/>
        <v>1201</v>
      </c>
      <c r="D26">
        <f t="shared" si="0"/>
        <v>1815.4230769230769</v>
      </c>
      <c r="E26">
        <f>MAX(A9:AA9)-MIN(A1:A10)</f>
        <v>2262</v>
      </c>
      <c r="F26">
        <f t="shared" si="1"/>
        <v>289.54836184332595</v>
      </c>
    </row>
    <row r="27" spans="1:27" x14ac:dyDescent="0.25">
      <c r="A27" s="1" t="s">
        <v>8</v>
      </c>
      <c r="B27">
        <f t="shared" si="2"/>
        <v>1848.5</v>
      </c>
      <c r="C27" t="e">
        <f t="shared" si="3"/>
        <v>#N/A</v>
      </c>
      <c r="D27">
        <f t="shared" si="0"/>
        <v>1754.2307692307693</v>
      </c>
      <c r="E27">
        <f>MAX(A10:AA10)-MIN(A1:A10)</f>
        <v>2211</v>
      </c>
      <c r="F27">
        <f t="shared" si="1"/>
        <v>325.40956441903228</v>
      </c>
    </row>
    <row r="28" spans="1:27" x14ac:dyDescent="0.25">
      <c r="A28" s="1" t="s">
        <v>9</v>
      </c>
      <c r="B28">
        <f t="shared" si="2"/>
        <v>548</v>
      </c>
      <c r="C28">
        <f t="shared" si="3"/>
        <v>583</v>
      </c>
      <c r="D28">
        <f t="shared" si="0"/>
        <v>527.88461538461536</v>
      </c>
      <c r="E28">
        <f>MAX(A11:AA11)-MIN(A1:A10)</f>
        <v>647</v>
      </c>
      <c r="F28">
        <f t="shared" si="1"/>
        <v>80.926300754737085</v>
      </c>
    </row>
    <row r="29" spans="1:27" x14ac:dyDescent="0.25">
      <c r="A29" s="1" t="s">
        <v>10</v>
      </c>
      <c r="B29" s="4">
        <f t="shared" si="2"/>
        <v>443</v>
      </c>
      <c r="C29">
        <f t="shared" si="3"/>
        <v>304</v>
      </c>
      <c r="D29" s="3">
        <f t="shared" si="0"/>
        <v>424.19230769230768</v>
      </c>
      <c r="E29">
        <f>MAX(A12:AA12)-MIN(A1:A10)</f>
        <v>511</v>
      </c>
      <c r="F29">
        <f t="shared" si="1"/>
        <v>67.700528346989444</v>
      </c>
    </row>
    <row r="30" spans="1:27" x14ac:dyDescent="0.25">
      <c r="A30" s="1" t="s">
        <v>11</v>
      </c>
      <c r="B30">
        <f t="shared" si="2"/>
        <v>528</v>
      </c>
      <c r="C30">
        <f t="shared" si="3"/>
        <v>483</v>
      </c>
      <c r="D30">
        <f t="shared" si="0"/>
        <v>506.76923076923077</v>
      </c>
      <c r="E30">
        <f>MAX(A13:AA13)-MIN(A1:A10)</f>
        <v>602</v>
      </c>
      <c r="F30">
        <f t="shared" si="1"/>
        <v>69.505860295262877</v>
      </c>
    </row>
    <row r="31" spans="1:27" x14ac:dyDescent="0.25">
      <c r="A31" s="1" t="s">
        <v>12</v>
      </c>
      <c r="B31">
        <f t="shared" si="2"/>
        <v>143.5</v>
      </c>
      <c r="C31">
        <f t="shared" si="3"/>
        <v>148</v>
      </c>
      <c r="D31">
        <f t="shared" si="0"/>
        <v>137</v>
      </c>
      <c r="E31">
        <f>MAX(A14:AA14)-MIN(A1:A10)</f>
        <v>164</v>
      </c>
      <c r="F31">
        <f t="shared" si="1"/>
        <v>16.840427548016709</v>
      </c>
    </row>
    <row r="32" spans="1:27" x14ac:dyDescent="0.25">
      <c r="A32" s="1" t="s">
        <v>13</v>
      </c>
      <c r="B32">
        <f t="shared" si="2"/>
        <v>59.5</v>
      </c>
      <c r="C32">
        <f t="shared" si="3"/>
        <v>56</v>
      </c>
      <c r="D32">
        <f t="shared" si="0"/>
        <v>60.115384615384613</v>
      </c>
      <c r="E32">
        <f>MAX(A15:AA15)-MIN(A1:A10)</f>
        <v>75</v>
      </c>
      <c r="F32">
        <f t="shared" si="1"/>
        <v>6.7783592296479656</v>
      </c>
    </row>
    <row r="33" spans="1:8" x14ac:dyDescent="0.25">
      <c r="A33" s="1" t="s">
        <v>14</v>
      </c>
      <c r="B33">
        <f t="shared" si="2"/>
        <v>57</v>
      </c>
      <c r="C33">
        <f t="shared" si="3"/>
        <v>60</v>
      </c>
      <c r="D33">
        <f t="shared" si="0"/>
        <v>54.96153846153846</v>
      </c>
      <c r="E33">
        <f>MAX(A16:AA16)-MIN(A1:A10)</f>
        <v>64</v>
      </c>
      <c r="F33">
        <f t="shared" si="1"/>
        <v>7.6445053167920074</v>
      </c>
    </row>
    <row r="34" spans="1:8" x14ac:dyDescent="0.25">
      <c r="A34" s="1" t="s">
        <v>15</v>
      </c>
      <c r="B34">
        <f t="shared" si="2"/>
        <v>224756</v>
      </c>
      <c r="C34" t="e">
        <f t="shared" si="3"/>
        <v>#N/A</v>
      </c>
      <c r="D34">
        <f t="shared" si="0"/>
        <v>237188.76923076922</v>
      </c>
      <c r="E34">
        <f>MAX(A17:AA17)-MIN(A1:A10)</f>
        <v>374332</v>
      </c>
      <c r="F34">
        <f t="shared" si="1"/>
        <v>70254.244856411475</v>
      </c>
    </row>
    <row r="37" spans="1:8" x14ac:dyDescent="0.25">
      <c r="D37" s="5" t="s">
        <v>54</v>
      </c>
    </row>
    <row r="39" spans="1:8" x14ac:dyDescent="0.25">
      <c r="E39" s="6" t="s">
        <v>53</v>
      </c>
      <c r="F39" t="s">
        <v>56</v>
      </c>
      <c r="G39" t="s">
        <v>57</v>
      </c>
      <c r="H39" t="s">
        <v>58</v>
      </c>
    </row>
    <row r="40" spans="1:8" x14ac:dyDescent="0.25">
      <c r="E40" t="s">
        <v>2</v>
      </c>
      <c r="F40">
        <v>87927.5</v>
      </c>
      <c r="G40">
        <v>98983.653846153844</v>
      </c>
      <c r="H40">
        <v>157012</v>
      </c>
    </row>
    <row r="41" spans="1:8" x14ac:dyDescent="0.25">
      <c r="E41" t="s">
        <v>14</v>
      </c>
      <c r="F41">
        <v>57</v>
      </c>
      <c r="G41">
        <v>54.96153846153846</v>
      </c>
      <c r="H41">
        <v>64</v>
      </c>
    </row>
    <row r="42" spans="1:8" x14ac:dyDescent="0.25">
      <c r="E42" t="s">
        <v>11</v>
      </c>
      <c r="F42">
        <v>528</v>
      </c>
      <c r="G42">
        <v>506.76923076923077</v>
      </c>
      <c r="H42">
        <v>602</v>
      </c>
    </row>
    <row r="43" spans="1:8" x14ac:dyDescent="0.25">
      <c r="E43" t="s">
        <v>6</v>
      </c>
      <c r="F43">
        <v>6182</v>
      </c>
      <c r="G43">
        <v>5791.5384615384619</v>
      </c>
      <c r="H43">
        <v>7102</v>
      </c>
    </row>
    <row r="44" spans="1:8" x14ac:dyDescent="0.25">
      <c r="E44" t="s">
        <v>3</v>
      </c>
      <c r="F44">
        <v>62459</v>
      </c>
      <c r="G44">
        <v>66876.61538461539</v>
      </c>
      <c r="H44">
        <v>103938</v>
      </c>
    </row>
    <row r="45" spans="1:8" x14ac:dyDescent="0.25">
      <c r="E45" t="s">
        <v>7</v>
      </c>
      <c r="F45">
        <v>1874.5</v>
      </c>
      <c r="G45">
        <v>1815.4230769230769</v>
      </c>
      <c r="H45">
        <v>2262</v>
      </c>
    </row>
    <row r="46" spans="1:8" x14ac:dyDescent="0.25">
      <c r="E46" t="s">
        <v>12</v>
      </c>
      <c r="F46">
        <v>143.5</v>
      </c>
      <c r="G46">
        <v>137</v>
      </c>
      <c r="H46">
        <v>164</v>
      </c>
    </row>
    <row r="47" spans="1:8" x14ac:dyDescent="0.25">
      <c r="E47" t="s">
        <v>8</v>
      </c>
      <c r="F47">
        <v>1848.5</v>
      </c>
      <c r="G47">
        <v>1754.2307692307693</v>
      </c>
      <c r="H47">
        <v>2211</v>
      </c>
    </row>
    <row r="48" spans="1:8" x14ac:dyDescent="0.25">
      <c r="E48" t="s">
        <v>4</v>
      </c>
      <c r="F48">
        <v>30258.5</v>
      </c>
      <c r="G48">
        <v>29076.961538461539</v>
      </c>
      <c r="H48">
        <v>41044</v>
      </c>
    </row>
    <row r="49" spans="5:8" x14ac:dyDescent="0.25">
      <c r="E49" t="s">
        <v>13</v>
      </c>
      <c r="F49">
        <v>59.5</v>
      </c>
      <c r="G49">
        <v>60.115384615384613</v>
      </c>
      <c r="H49">
        <v>75</v>
      </c>
    </row>
    <row r="50" spans="5:8" x14ac:dyDescent="0.25">
      <c r="E50" t="s">
        <v>9</v>
      </c>
      <c r="F50">
        <v>548</v>
      </c>
      <c r="G50">
        <v>527.88461538461536</v>
      </c>
      <c r="H50">
        <v>647</v>
      </c>
    </row>
    <row r="51" spans="5:8" x14ac:dyDescent="0.25">
      <c r="E51" t="s">
        <v>10</v>
      </c>
      <c r="F51">
        <v>443</v>
      </c>
      <c r="G51">
        <v>424.19230769230768</v>
      </c>
      <c r="H51">
        <v>511</v>
      </c>
    </row>
    <row r="52" spans="5:8" x14ac:dyDescent="0.25">
      <c r="E52" t="s">
        <v>5</v>
      </c>
      <c r="F52">
        <v>11686.5</v>
      </c>
      <c r="G52">
        <v>10713.576923076924</v>
      </c>
      <c r="H52">
        <v>14378</v>
      </c>
    </row>
    <row r="53" spans="5:8" x14ac:dyDescent="0.25">
      <c r="E53" t="s">
        <v>15</v>
      </c>
      <c r="F53">
        <v>224756</v>
      </c>
      <c r="G53">
        <v>237188.76923076922</v>
      </c>
      <c r="H53">
        <v>374332</v>
      </c>
    </row>
    <row r="54" spans="5:8" x14ac:dyDescent="0.25">
      <c r="E54" t="s">
        <v>55</v>
      </c>
      <c r="F54">
        <v>428771.5</v>
      </c>
      <c r="G54">
        <v>453911.69230769231</v>
      </c>
      <c r="H54">
        <v>704342</v>
      </c>
    </row>
  </sheetData>
  <phoneticPr fontId="3" type="noConversion"/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workbookViewId="0">
      <selection activeCell="A37" sqref="A37"/>
    </sheetView>
  </sheetViews>
  <sheetFormatPr defaultRowHeight="14.85" x14ac:dyDescent="0.25"/>
  <cols>
    <col min="1" max="1" width="26.7109375" customWidth="1"/>
  </cols>
  <sheetData>
    <row r="1" spans="1:27" x14ac:dyDescent="0.25">
      <c r="A1" t="s">
        <v>16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25">
      <c r="A13" s="1"/>
    </row>
    <row r="14" spans="1:27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L37" sqref="L37"/>
    </sheetView>
  </sheetViews>
  <sheetFormatPr defaultRowHeight="14.85" x14ac:dyDescent="0.25"/>
  <cols>
    <col min="1" max="1" width="26.7109375" customWidth="1"/>
  </cols>
  <sheetData>
    <row r="1" spans="1:27" x14ac:dyDescent="0.25">
      <c r="A1" t="s">
        <v>31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4.85" x14ac:dyDescent="0.25"/>
  <cols>
    <col min="1" max="1" width="28.71093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F2B-83A4-472E-9482-643FBD58FD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Ross Montanari</cp:lastModifiedBy>
  <cp:lastPrinted>2024-12-12T21:41:51Z</cp:lastPrinted>
  <dcterms:created xsi:type="dcterms:W3CDTF">2024-11-13T19:48:53Z</dcterms:created>
  <dcterms:modified xsi:type="dcterms:W3CDTF">2024-12-12T22:01:02Z</dcterms:modified>
</cp:coreProperties>
</file>