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Year 3\Caroline Bradley\Assignment 2\Steffan Lewis\Cost of Equipment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H22" i="1"/>
  <c r="H23" i="1"/>
  <c r="H24" i="1"/>
  <c r="H25" i="1"/>
  <c r="H26" i="1"/>
  <c r="E21" i="1"/>
  <c r="G21" i="1" s="1"/>
  <c r="E22" i="1"/>
  <c r="G22" i="1" s="1"/>
  <c r="E23" i="1"/>
  <c r="G23" i="1" s="1"/>
  <c r="E24" i="1"/>
  <c r="G24" i="1" s="1"/>
  <c r="E25" i="1"/>
  <c r="G25" i="1" s="1"/>
  <c r="E26" i="1"/>
  <c r="G26" i="1" s="1"/>
  <c r="H9" i="1"/>
  <c r="E9" i="1"/>
  <c r="G9" i="1" s="1"/>
  <c r="E14" i="1" l="1"/>
  <c r="G14" i="1" s="1"/>
  <c r="H13" i="1"/>
  <c r="H14" i="1"/>
  <c r="E13" i="1"/>
  <c r="G13" i="1" s="1"/>
  <c r="H8" i="1"/>
  <c r="E8" i="1"/>
  <c r="G8" i="1" s="1"/>
  <c r="H5" i="1"/>
  <c r="H6" i="1"/>
  <c r="H7" i="1"/>
  <c r="H17" i="1"/>
  <c r="H18" i="1"/>
  <c r="H12" i="1"/>
  <c r="E5" i="1"/>
  <c r="G5" i="1" s="1"/>
  <c r="E6" i="1"/>
  <c r="G6" i="1" s="1"/>
  <c r="E7" i="1"/>
  <c r="G7" i="1" s="1"/>
  <c r="E17" i="1"/>
  <c r="G17" i="1" s="1"/>
  <c r="E18" i="1"/>
  <c r="G18" i="1" s="1"/>
  <c r="E12" i="1"/>
  <c r="G12" i="1" s="1"/>
  <c r="H4" i="1"/>
  <c r="I28" i="1" s="1"/>
  <c r="E4" i="1"/>
  <c r="G4" i="1" s="1"/>
  <c r="J28" i="1" s="1"/>
  <c r="K28" i="1" l="1"/>
</calcChain>
</file>

<file path=xl/sharedStrings.xml><?xml version="1.0" encoding="utf-8"?>
<sst xmlns="http://schemas.openxmlformats.org/spreadsheetml/2006/main" count="41" uniqueCount="39">
  <si>
    <t>Cost</t>
  </si>
  <si>
    <t>Tax/VAT (20%)</t>
  </si>
  <si>
    <t>Total No VAT</t>
  </si>
  <si>
    <t>Total With VAT</t>
  </si>
  <si>
    <t>Item</t>
  </si>
  <si>
    <t>Quantity</t>
  </si>
  <si>
    <t>Server</t>
  </si>
  <si>
    <t>Windows Server 2016</t>
  </si>
  <si>
    <t>Microsoft Exchange Server 2016</t>
  </si>
  <si>
    <t>Microsoft SQL Server 2016</t>
  </si>
  <si>
    <t>Dell Server Tower</t>
  </si>
  <si>
    <t>Users PC</t>
  </si>
  <si>
    <t>Network Workstation</t>
  </si>
  <si>
    <t>Microsoft Office 2016</t>
  </si>
  <si>
    <t>Other Services</t>
  </si>
  <si>
    <t>Network cabaling (305m) Unit</t>
  </si>
  <si>
    <t>Broadband (Virgin Media)</t>
  </si>
  <si>
    <t>Network Printers</t>
  </si>
  <si>
    <t>Onsite IT Support</t>
  </si>
  <si>
    <t>Virtual Machine</t>
  </si>
  <si>
    <t>Staff</t>
  </si>
  <si>
    <t>Site Manager</t>
  </si>
  <si>
    <t>Network Manager</t>
  </si>
  <si>
    <t>Web Application Developers</t>
  </si>
  <si>
    <t>Web Designer/Graphics Designer</t>
  </si>
  <si>
    <t>E-commerce Systems Designer</t>
  </si>
  <si>
    <t>Office Administrator</t>
  </si>
  <si>
    <t>Links</t>
  </si>
  <si>
    <t>https://softwarekeep.co.uk/microsoft-windows-server-2016-standard.html?utm_source=google_shopping&amp;gclid=EAIaIQobChMI9q72gcSi2QIVExMbCh3TWwdFEAQYAiABEgLs4vD_BwE</t>
  </si>
  <si>
    <t>https://www.lizengo.co.uk/microsoft/microsoft-exchange-server-2016-standard?gclid=CjwKCAiAtorUBRBnEiwAfcp_Y8CebpvT4KSU9ITckQfSbFmqqwOOcfDrscvApcDyeHvC80WmYHo5sRoCLRIQAvD_BwE</t>
  </si>
  <si>
    <t>https://www.lizengo.co.uk/microsoft/microsoft-sql-server-2016-standard?gclid=CjwKCAiAtorUBRBnEiwAfcp_Yyulaze8-dXeuJZoQ-eZ25BxyBiAGQER7aaVnAqGwtLUHd-w_f4hhxoCMBsQAvD_BwE</t>
  </si>
  <si>
    <t>http://www.dell.com/en-uk/work/shop/servers-storage-and-networking/smart-value-flexi-poweredge-t640-best/spd/poweredge-t640/pet6404?selectionState=eyJGUHJpY2UiOjQwMzEuNDcsIk9DIjoicGV0NjQwNCIsIlF0eSI6MSwiTW9kcyI6W3siSWQiOjE1NjAsIk9wdHMiOlt7IklkIjoiNTA5ODg4OCIsIlByaWNlIjozMjcuMCwiUXR5Ijo0fV19LHsiSWQiOjE2NTAsIk9wdHMiOlt7IklkIjoiV1MyRkkiLCJQcmljZSI6NzAyLjB9XX0seyJJZCI6MTY1MiwiT3B0cyI6W3siSWQiOiJXUzIwUyIsIlByaWNlIjoyNi4wfV19LHsiSWQiOjE1NzAsIk9wdHMiOlt7IklkIjoiNTExMDQxMSIsIlByaWNlIjoyOTUuMCwiUXR5IjoyfV19LHsiSWQiOjE1MzEsIk9wdHMiOlt7IklkIjoiNTEwNjU0OSIsIlByaWNlIjo2Mi4wfV19LHsiSWQiOjE2MjEsIk9wdHMiOlt7IklkIjoiNTE4MDUxIiwiUHJpY2UiOjcuMCwiUXR5IjoyfV19LHsiSWQiOjE1MjAsIk9wdHMiOlt7IklkIjoiNTEwMDc1MCIsIlByaWNlIjo0MjcuMH1dfSx7IklkIjoxNTE0LCJPcHRzIjpbeyJJZCI6Ik9CTklDIn1dfV19</t>
  </si>
  <si>
    <t>https://www.amazon.co.uk/Microsoft-Office-Home-Student-Download/dp/B01EZU2RLA?th=1</t>
  </si>
  <si>
    <t>https://www3.lenovo.com/gb/en/workstations/p-series/ThinkStation-P320-Tiny/p/30C2CTO1WWENGB1/customize</t>
  </si>
  <si>
    <t>https://www.tlc-direct.co.uk/Products/CACAT6.html</t>
  </si>
  <si>
    <t>https://store.vmware.com/store?Action=cat&amp;Env=BASE&amp;Locale=en_GB&amp;SiteID=vmwde&amp;ThemeID=29219600&amp;categoryID=66680900&amp;src=eBIZ_StoreHome_Featured_Essentials_UK</t>
  </si>
  <si>
    <t>https://www.air-it.co.uk/it-support/onsite-support/</t>
  </si>
  <si>
    <t>http://www.hplaserjet.net/index.php/hp-laserjet-enterprise-m605x.html?gclid=CjwKCAiAtorUBRBnEiwAfcp_YwuKef_GgYFQGQpK17KI6QVeSAXczyWeErpeMMLIg0pNJ-8UY6kCRRoC8f0QAvD_BwE</t>
  </si>
  <si>
    <t>https://www.virginmediabusiness.co.uk/connectivity/internet-access/business-broadband/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</si>
</sst>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44" fontId="0" fillId="0" borderId="0" xfId="1" applyFont="1"/>
    <xf numFmtId="44" fontId="0" fillId="0" borderId="0" xfId="1" applyFont="1" applyAlignment="1">
      <alignment horizontal="left"/>
    </xf>
    <xf numFmtId="2" fontId="0" fillId="0" borderId="0" xfId="0" applyNumberFormat="1"/>
    <xf numFmtId="2" fontId="0" fillId="0" borderId="0" xfId="1" applyNumberFormat="1" applyFont="1"/>
    <xf numFmtId="0" fontId="0" fillId="0" borderId="0" xfId="0" applyNumberFormat="1"/>
    <xf numFmtId="0" fontId="0" fillId="0" borderId="0" xfId="1" applyNumberFormat="1" applyFont="1" applyAlignment="1">
      <alignment horizontal="left"/>
    </xf>
    <xf numFmtId="0" fontId="0" fillId="0" borderId="0" xfId="1" applyNumberFormat="1" applyFont="1"/>
    <xf numFmtId="44" fontId="0" fillId="0" borderId="0" xfId="0" applyNumberFormat="1"/>
    <xf numFmtId="0" fontId="2" fillId="0" borderId="0" xfId="2"/>
  </cellXfs>
  <cellStyles count="3">
    <cellStyle name="Currency" xfId="1" builtinId="4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Net Cost</a:t>
            </a:r>
            <a:r>
              <a:rPr lang="en-GB" baseline="0"/>
              <a:t> &amp; VAT</a:t>
            </a:r>
            <a:endParaRPr lang="en-GB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C9F-4040-939D-E748542C857E}"/>
              </c:ext>
            </c:extLst>
          </c:dPt>
          <c:dPt>
            <c:idx val="1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C9F-4040-939D-E748542C857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>
                <c15:layout/>
              </c:ext>
            </c:extLst>
          </c:dLbls>
          <c:val>
            <c:numRef>
              <c:f>Sheet1!$J$28:$K$28</c:f>
              <c:numCache>
                <c:formatCode>_("£"* #,##0.00_);_("£"* \(#,##0.00\);_("£"* "-"??_);_(@_)</c:formatCode>
                <c:ptCount val="2"/>
                <c:pt idx="0">
                  <c:v>218404.68799999999</c:v>
                </c:pt>
                <c:pt idx="1">
                  <c:v>29494.921999999991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1C9F-4040-939D-E748542C85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75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533400</xdr:colOff>
      <xdr:row>5</xdr:row>
      <xdr:rowOff>42862</xdr:rowOff>
    </xdr:from>
    <xdr:to>
      <xdr:col>15</xdr:col>
      <xdr:colOff>400050</xdr:colOff>
      <xdr:row>21</xdr:row>
      <xdr:rowOff>9525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ir-it.co.uk/it-support/onsite-support/" TargetMode="External"/><Relationship Id="rId3" Type="http://schemas.openxmlformats.org/officeDocument/2006/relationships/hyperlink" Target="https://www.lizengo.co.uk/microsoft/microsoft-sql-server-2016-standard?gclid=CjwKCAiAtorUBRBnEiwAfcp_Yyulaze8-dXeuJZoQ-eZ25BxyBiAGQER7aaVnAqGwtLUHd-w_f4hhxoCMBsQAvD_BwE" TargetMode="External"/><Relationship Id="rId7" Type="http://schemas.openxmlformats.org/officeDocument/2006/relationships/hyperlink" Target="https://store.vmware.com/store?Action=cat&amp;Env=BASE&amp;Locale=en_GB&amp;SiteID=vmwde&amp;ThemeID=29219600&amp;categoryID=66680900&amp;src=eBIZ_StoreHome_Featured_Essentials_UK" TargetMode="External"/><Relationship Id="rId2" Type="http://schemas.openxmlformats.org/officeDocument/2006/relationships/hyperlink" Target="https://www.lizengo.co.uk/microsoft/microsoft-exchange-server-2016-standard?gclid=CjwKCAiAtorUBRBnEiwAfcp_Y8CebpvT4KSU9ITckQfSbFmqqwOOcfDrscvApcDyeHvC80WmYHo5sRoCLRIQAvD_BwE" TargetMode="External"/><Relationship Id="rId1" Type="http://schemas.openxmlformats.org/officeDocument/2006/relationships/hyperlink" Target="https://softwarekeep.co.uk/microsoft-windows-server-2016-standard.html?utm_source=google_shopping&amp;gclid=EAIaIQobChMI9q72gcSi2QIVExMbCh3TWwdFEAQYAiABEgLs4vD_BwE" TargetMode="External"/><Relationship Id="rId6" Type="http://schemas.openxmlformats.org/officeDocument/2006/relationships/hyperlink" Target="https://www.tlc-direct.co.uk/Products/CACAT6.html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https://www3.lenovo.com/gb/en/workstations/p-series/ThinkStation-P320-Tiny/p/30C2CTO1WWENGB1/customize" TargetMode="External"/><Relationship Id="rId10" Type="http://schemas.openxmlformats.org/officeDocument/2006/relationships/hyperlink" Target="https://www.virginmediabusiness.co.uk/connectivity/internet-access/business-broadband/" TargetMode="External"/><Relationship Id="rId4" Type="http://schemas.openxmlformats.org/officeDocument/2006/relationships/hyperlink" Target="https://www.amazon.co.uk/Microsoft-Office-Home-Student-Download/dp/B01EZU2RLA?th=1" TargetMode="External"/><Relationship Id="rId9" Type="http://schemas.openxmlformats.org/officeDocument/2006/relationships/hyperlink" Target="http://www.hplaserjet.net/index.php/hp-laserjet-enterprise-m605x.html?gclid=CjwKCAiAtorUBRBnEiwAfcp_YwuKef_GgYFQGQpK17KI6QVeSAXczyWeErpeMMLIg0pNJ-8UY6kCRRoC8f0QAvD_B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8"/>
  <sheetViews>
    <sheetView tabSelected="1" workbookViewId="0">
      <selection activeCell="C21" sqref="C21"/>
    </sheetView>
  </sheetViews>
  <sheetFormatPr defaultRowHeight="15" x14ac:dyDescent="0.25"/>
  <cols>
    <col min="2" max="2" width="30.85546875" bestFit="1" customWidth="1"/>
    <col min="3" max="3" width="34.42578125" customWidth="1"/>
    <col min="4" max="4" width="11.5703125" bestFit="1" customWidth="1"/>
    <col min="5" max="5" width="14" bestFit="1" customWidth="1"/>
    <col min="7" max="7" width="12.42578125" bestFit="1" customWidth="1"/>
    <col min="8" max="9" width="14.28515625" bestFit="1" customWidth="1"/>
    <col min="10" max="10" width="12.42578125" bestFit="1" customWidth="1"/>
    <col min="11" max="11" width="11.5703125" bestFit="1" customWidth="1"/>
  </cols>
  <sheetData>
    <row r="2" spans="2:8" x14ac:dyDescent="0.25">
      <c r="B2" t="s">
        <v>4</v>
      </c>
      <c r="C2" t="s">
        <v>27</v>
      </c>
      <c r="D2" t="s">
        <v>0</v>
      </c>
      <c r="E2" t="s">
        <v>1</v>
      </c>
      <c r="F2" t="s">
        <v>5</v>
      </c>
      <c r="G2" t="s">
        <v>2</v>
      </c>
      <c r="H2" t="s">
        <v>3</v>
      </c>
    </row>
    <row r="3" spans="2:8" x14ac:dyDescent="0.25">
      <c r="B3" t="s">
        <v>6</v>
      </c>
      <c r="F3" s="3"/>
    </row>
    <row r="4" spans="2:8" x14ac:dyDescent="0.25">
      <c r="B4" t="s">
        <v>7</v>
      </c>
      <c r="C4" s="9" t="s">
        <v>28</v>
      </c>
      <c r="D4" s="1">
        <v>499.99</v>
      </c>
      <c r="E4" s="2">
        <f>D4*0.2</f>
        <v>99.998000000000005</v>
      </c>
      <c r="F4" s="4">
        <v>6</v>
      </c>
      <c r="G4" s="1">
        <f t="shared" ref="G4:G7" si="0">(D4*F4)-(E4*F4)</f>
        <v>2399.9520000000002</v>
      </c>
      <c r="H4" s="1">
        <f>D4*F4</f>
        <v>2999.94</v>
      </c>
    </row>
    <row r="5" spans="2:8" x14ac:dyDescent="0.25">
      <c r="B5" t="s">
        <v>8</v>
      </c>
      <c r="C5" s="9" t="s">
        <v>29</v>
      </c>
      <c r="D5" s="1">
        <v>369.99</v>
      </c>
      <c r="E5" s="2">
        <f t="shared" ref="E5:E9" si="1">D5*0.2</f>
        <v>73.998000000000005</v>
      </c>
      <c r="F5" s="4">
        <v>1</v>
      </c>
      <c r="G5" s="1">
        <f t="shared" si="0"/>
        <v>295.99200000000002</v>
      </c>
      <c r="H5" s="1">
        <f t="shared" ref="H5:H9" si="2">D5*F5</f>
        <v>369.99</v>
      </c>
    </row>
    <row r="6" spans="2:8" x14ac:dyDescent="0.25">
      <c r="B6" t="s">
        <v>9</v>
      </c>
      <c r="C6" s="9" t="s">
        <v>30</v>
      </c>
      <c r="D6" s="1">
        <v>1125.99</v>
      </c>
      <c r="E6" s="2">
        <f t="shared" si="1"/>
        <v>225.19800000000001</v>
      </c>
      <c r="F6" s="4">
        <v>1</v>
      </c>
      <c r="G6" s="1">
        <f t="shared" si="0"/>
        <v>900.79200000000003</v>
      </c>
      <c r="H6" s="1">
        <f t="shared" si="2"/>
        <v>1125.99</v>
      </c>
    </row>
    <row r="7" spans="2:8" x14ac:dyDescent="0.25">
      <c r="B7" t="s">
        <v>10</v>
      </c>
      <c r="C7" s="9" t="s">
        <v>31</v>
      </c>
      <c r="D7" s="1">
        <v>4031.47</v>
      </c>
      <c r="E7" s="2">
        <f t="shared" si="1"/>
        <v>806.29399999999998</v>
      </c>
      <c r="F7" s="4">
        <v>1</v>
      </c>
      <c r="G7" s="1">
        <f t="shared" si="0"/>
        <v>3225.1759999999999</v>
      </c>
      <c r="H7" s="1">
        <f t="shared" si="2"/>
        <v>4031.47</v>
      </c>
    </row>
    <row r="8" spans="2:8" x14ac:dyDescent="0.25">
      <c r="B8" t="s">
        <v>15</v>
      </c>
      <c r="C8" s="9" t="s">
        <v>34</v>
      </c>
      <c r="D8" s="1">
        <v>79</v>
      </c>
      <c r="E8" s="2">
        <f t="shared" si="1"/>
        <v>15.8</v>
      </c>
      <c r="F8" s="4">
        <v>10</v>
      </c>
      <c r="G8" s="1">
        <f>(D8*F8)-(E8*F8)</f>
        <v>632</v>
      </c>
      <c r="H8" s="1">
        <f t="shared" si="2"/>
        <v>790</v>
      </c>
    </row>
    <row r="9" spans="2:8" x14ac:dyDescent="0.25">
      <c r="B9" t="s">
        <v>19</v>
      </c>
      <c r="C9" s="9" t="s">
        <v>35</v>
      </c>
      <c r="D9" s="1">
        <v>666.24</v>
      </c>
      <c r="E9" s="2">
        <f t="shared" si="1"/>
        <v>133.24800000000002</v>
      </c>
      <c r="F9" s="4">
        <v>1</v>
      </c>
      <c r="G9" s="1">
        <f>(D9*F9)-(E9*F9)</f>
        <v>532.99199999999996</v>
      </c>
      <c r="H9" s="1">
        <f t="shared" si="2"/>
        <v>666.24</v>
      </c>
    </row>
    <row r="10" spans="2:8" x14ac:dyDescent="0.25">
      <c r="D10" s="1"/>
      <c r="E10" s="2"/>
      <c r="F10" s="4"/>
      <c r="G10" s="1"/>
      <c r="H10" s="1"/>
    </row>
    <row r="11" spans="2:8" x14ac:dyDescent="0.25">
      <c r="B11" t="s">
        <v>14</v>
      </c>
    </row>
    <row r="12" spans="2:8" x14ac:dyDescent="0.25">
      <c r="B12" t="s">
        <v>16</v>
      </c>
      <c r="C12" s="9" t="s">
        <v>38</v>
      </c>
      <c r="D12" s="1">
        <v>50</v>
      </c>
      <c r="E12" s="2">
        <f>D12*0.2</f>
        <v>10</v>
      </c>
      <c r="F12" s="3">
        <v>2</v>
      </c>
      <c r="G12" s="1">
        <f>D12*F12-E12</f>
        <v>90</v>
      </c>
      <c r="H12" s="1">
        <f>D12*F12</f>
        <v>100</v>
      </c>
    </row>
    <row r="13" spans="2:8" x14ac:dyDescent="0.25">
      <c r="B13" t="s">
        <v>17</v>
      </c>
      <c r="C13" s="9" t="s">
        <v>37</v>
      </c>
      <c r="D13" s="1">
        <v>375</v>
      </c>
      <c r="E13" s="2">
        <f>D13*0.2</f>
        <v>75</v>
      </c>
      <c r="F13" s="3">
        <v>2</v>
      </c>
      <c r="G13" s="1">
        <f t="shared" ref="G13:G14" si="3">D13*F13-E13</f>
        <v>675</v>
      </c>
      <c r="H13" s="1">
        <f t="shared" ref="H13:H14" si="4">D13*F13</f>
        <v>750</v>
      </c>
    </row>
    <row r="14" spans="2:8" x14ac:dyDescent="0.25">
      <c r="B14" t="s">
        <v>18</v>
      </c>
      <c r="C14" s="9" t="s">
        <v>36</v>
      </c>
      <c r="D14" s="1">
        <v>0</v>
      </c>
      <c r="E14" s="2">
        <f>D14*0.2</f>
        <v>0</v>
      </c>
      <c r="F14" s="3">
        <v>0</v>
      </c>
      <c r="G14" s="1">
        <f t="shared" si="3"/>
        <v>0</v>
      </c>
      <c r="H14" s="1">
        <f t="shared" si="4"/>
        <v>0</v>
      </c>
    </row>
    <row r="15" spans="2:8" x14ac:dyDescent="0.25">
      <c r="D15" s="1"/>
      <c r="E15" s="2"/>
      <c r="F15" s="3"/>
      <c r="G15" s="1"/>
      <c r="H15" s="1"/>
    </row>
    <row r="16" spans="2:8" x14ac:dyDescent="0.25">
      <c r="B16" s="5" t="s">
        <v>11</v>
      </c>
      <c r="D16" s="5"/>
      <c r="E16" s="6"/>
      <c r="F16" s="5"/>
      <c r="G16" s="7"/>
      <c r="H16" s="7"/>
    </row>
    <row r="17" spans="2:11" x14ac:dyDescent="0.25">
      <c r="B17" t="s">
        <v>12</v>
      </c>
      <c r="C17" s="9" t="s">
        <v>33</v>
      </c>
      <c r="D17" s="1">
        <v>879.99</v>
      </c>
      <c r="E17" s="2">
        <f>D17*0.2</f>
        <v>175.99800000000002</v>
      </c>
      <c r="F17" s="3">
        <v>1</v>
      </c>
      <c r="G17" s="1">
        <f>D17*F17-E17</f>
        <v>703.99199999999996</v>
      </c>
      <c r="H17" s="1">
        <f>D17*F17</f>
        <v>879.99</v>
      </c>
    </row>
    <row r="18" spans="2:11" x14ac:dyDescent="0.25">
      <c r="B18" t="s">
        <v>13</v>
      </c>
      <c r="C18" s="9" t="s">
        <v>32</v>
      </c>
      <c r="D18" s="1">
        <v>185.99</v>
      </c>
      <c r="E18" s="2">
        <f>D18*0.2</f>
        <v>37.198</v>
      </c>
      <c r="F18" s="3">
        <v>1</v>
      </c>
      <c r="G18" s="1">
        <f>D18*F18-E18</f>
        <v>148.792</v>
      </c>
      <c r="H18" s="1">
        <f>D18*F18</f>
        <v>185.99</v>
      </c>
    </row>
    <row r="19" spans="2:11" x14ac:dyDescent="0.25">
      <c r="E19" s="2"/>
      <c r="G19" s="1"/>
      <c r="H19" s="1"/>
    </row>
    <row r="20" spans="2:11" x14ac:dyDescent="0.25">
      <c r="B20" t="s">
        <v>20</v>
      </c>
      <c r="E20" s="2"/>
      <c r="G20" s="1"/>
      <c r="H20" s="1"/>
    </row>
    <row r="21" spans="2:11" x14ac:dyDescent="0.25">
      <c r="B21" t="s">
        <v>21</v>
      </c>
      <c r="D21" s="8">
        <v>26000</v>
      </c>
      <c r="E21" s="2">
        <f t="shared" ref="E21:E26" si="5">D21*0.2</f>
        <v>5200</v>
      </c>
      <c r="F21" s="3">
        <v>1</v>
      </c>
      <c r="G21" s="1">
        <f t="shared" ref="G21:G26" si="6">D21*F21-E21</f>
        <v>20800</v>
      </c>
      <c r="H21" s="1">
        <f t="shared" ref="H21:H26" si="7">D21*F21</f>
        <v>26000</v>
      </c>
    </row>
    <row r="22" spans="2:11" x14ac:dyDescent="0.25">
      <c r="B22" t="s">
        <v>22</v>
      </c>
      <c r="D22" s="8">
        <v>26000</v>
      </c>
      <c r="E22" s="2">
        <f t="shared" si="5"/>
        <v>5200</v>
      </c>
      <c r="F22" s="3">
        <v>1</v>
      </c>
      <c r="G22" s="1">
        <f t="shared" si="6"/>
        <v>20800</v>
      </c>
      <c r="H22" s="1">
        <f t="shared" si="7"/>
        <v>26000</v>
      </c>
    </row>
    <row r="23" spans="2:11" x14ac:dyDescent="0.25">
      <c r="B23" t="s">
        <v>23</v>
      </c>
      <c r="D23" s="8">
        <v>24000</v>
      </c>
      <c r="E23" s="2">
        <f t="shared" si="5"/>
        <v>4800</v>
      </c>
      <c r="F23" s="3">
        <v>2</v>
      </c>
      <c r="G23" s="1">
        <f t="shared" si="6"/>
        <v>43200</v>
      </c>
      <c r="H23" s="1">
        <f t="shared" si="7"/>
        <v>48000</v>
      </c>
    </row>
    <row r="24" spans="2:11" x14ac:dyDescent="0.25">
      <c r="B24" t="s">
        <v>24</v>
      </c>
      <c r="D24" s="8">
        <v>22000</v>
      </c>
      <c r="E24" s="2">
        <f t="shared" si="5"/>
        <v>4400</v>
      </c>
      <c r="F24" s="3">
        <v>2</v>
      </c>
      <c r="G24" s="1">
        <f t="shared" si="6"/>
        <v>39600</v>
      </c>
      <c r="H24" s="1">
        <f t="shared" si="7"/>
        <v>44000</v>
      </c>
    </row>
    <row r="25" spans="2:11" x14ac:dyDescent="0.25">
      <c r="B25" t="s">
        <v>25</v>
      </c>
      <c r="D25" s="8">
        <v>22000</v>
      </c>
      <c r="E25" s="2">
        <f t="shared" si="5"/>
        <v>4400</v>
      </c>
      <c r="F25" s="3">
        <v>2</v>
      </c>
      <c r="G25" s="1">
        <f t="shared" si="6"/>
        <v>39600</v>
      </c>
      <c r="H25" s="1">
        <f t="shared" si="7"/>
        <v>44000</v>
      </c>
    </row>
    <row r="26" spans="2:11" x14ac:dyDescent="0.25">
      <c r="B26" t="s">
        <v>26</v>
      </c>
      <c r="D26" s="8">
        <v>16000</v>
      </c>
      <c r="E26" s="2">
        <f t="shared" si="5"/>
        <v>3200</v>
      </c>
      <c r="F26" s="3">
        <v>3</v>
      </c>
      <c r="G26" s="1">
        <f t="shared" si="6"/>
        <v>44800</v>
      </c>
      <c r="H26" s="1">
        <f t="shared" si="7"/>
        <v>48000</v>
      </c>
    </row>
    <row r="27" spans="2:11" x14ac:dyDescent="0.25">
      <c r="D27" s="1"/>
      <c r="E27" s="2"/>
      <c r="F27" s="3"/>
      <c r="G27" s="1"/>
      <c r="H27" s="1"/>
      <c r="I27" t="s">
        <v>3</v>
      </c>
      <c r="J27" t="s">
        <v>2</v>
      </c>
    </row>
    <row r="28" spans="2:11" x14ac:dyDescent="0.25">
      <c r="F28" s="3"/>
      <c r="I28" s="8">
        <f>SUM(H4:H26)</f>
        <v>247899.61</v>
      </c>
      <c r="J28" s="8">
        <f>SUM(G4:G26)</f>
        <v>218404.68799999999</v>
      </c>
      <c r="K28" s="8">
        <f>I28-J28</f>
        <v>29494.921999999991</v>
      </c>
    </row>
    <row r="29" spans="2:11" x14ac:dyDescent="0.25">
      <c r="F29" s="3"/>
    </row>
    <row r="30" spans="2:11" x14ac:dyDescent="0.25">
      <c r="F30" s="3"/>
    </row>
    <row r="31" spans="2:11" x14ac:dyDescent="0.25">
      <c r="F31" s="3"/>
    </row>
    <row r="32" spans="2:11" x14ac:dyDescent="0.25">
      <c r="F32" s="3"/>
    </row>
    <row r="33" spans="6:6" x14ac:dyDescent="0.25">
      <c r="F33" s="3"/>
    </row>
    <row r="34" spans="6:6" x14ac:dyDescent="0.25">
      <c r="F34" s="3"/>
    </row>
    <row r="35" spans="6:6" x14ac:dyDescent="0.25">
      <c r="F35" s="3"/>
    </row>
    <row r="36" spans="6:6" x14ac:dyDescent="0.25">
      <c r="F36" s="3"/>
    </row>
    <row r="37" spans="6:6" x14ac:dyDescent="0.25">
      <c r="F37" s="3"/>
    </row>
    <row r="38" spans="6:6" x14ac:dyDescent="0.25">
      <c r="F38" s="3"/>
    </row>
  </sheetData>
  <hyperlinks>
    <hyperlink ref="C4" r:id="rId1"/>
    <hyperlink ref="C5" r:id="rId2"/>
    <hyperlink ref="C6" r:id="rId3"/>
    <hyperlink ref="C7"/>
    <hyperlink ref="C18" r:id="rId4"/>
    <hyperlink ref="C17" r:id="rId5"/>
    <hyperlink ref="C8" r:id="rId6"/>
    <hyperlink ref="C9" r:id="rId7"/>
    <hyperlink ref="C14" r:id="rId8"/>
    <hyperlink ref="C13" r:id="rId9"/>
    <hyperlink ref="C12" r:id="rId10"/>
  </hyperlinks>
  <pageMargins left="0.7" right="0.7" top="0.75" bottom="0.75" header="0.3" footer="0.3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steffan lewis</dc:creator>
  <cp:lastModifiedBy>steffan lewis</cp:lastModifiedBy>
  <dcterms:created xsi:type="dcterms:W3CDTF">2018-02-28T20:52:56Z</dcterms:created>
  <dcterms:modified xsi:type="dcterms:W3CDTF">2018-05-09T22:30:00Z</dcterms:modified>
</cp:coreProperties>
</file>