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ierockall/Desktop/Assignments TYE/"/>
    </mc:Choice>
  </mc:AlternateContent>
  <xr:revisionPtr revIDLastSave="0" documentId="8_{B0394EDF-F3D9-EC44-A5DC-0D4A30D40B3F}" xr6:coauthVersionLast="45" xr6:coauthVersionMax="45" xr10:uidLastSave="{00000000-0000-0000-0000-000000000000}"/>
  <bookViews>
    <workbookView xWindow="80" yWindow="200" windowWidth="25400" windowHeight="15800" xr2:uid="{DA278E5F-9646-AB42-ABEF-8F3DA346502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3" i="1" l="1"/>
  <c r="Q26" i="1" s="1"/>
  <c r="C42" i="1"/>
  <c r="R25" i="1" s="1"/>
  <c r="S40" i="1"/>
  <c r="P40" i="1"/>
  <c r="M40" i="1"/>
  <c r="J40" i="1"/>
  <c r="G40" i="1"/>
  <c r="D40" i="1"/>
  <c r="S39" i="1"/>
  <c r="P39" i="1"/>
  <c r="M39" i="1"/>
  <c r="J39" i="1"/>
  <c r="G39" i="1"/>
  <c r="D39" i="1"/>
  <c r="S23" i="1"/>
  <c r="S24" i="1"/>
  <c r="P23" i="1"/>
  <c r="P24" i="1"/>
  <c r="M23" i="1"/>
  <c r="M24" i="1"/>
  <c r="J23" i="1"/>
  <c r="J24" i="1"/>
  <c r="J25" i="1"/>
  <c r="J26" i="1"/>
  <c r="G23" i="1"/>
  <c r="G24" i="1"/>
  <c r="G25" i="1"/>
  <c r="G26" i="1"/>
  <c r="D23" i="1"/>
  <c r="D24" i="1"/>
  <c r="D25" i="1"/>
  <c r="D26" i="1"/>
  <c r="S22" i="1"/>
  <c r="P22" i="1"/>
  <c r="M22" i="1"/>
  <c r="J22" i="1"/>
  <c r="G22" i="1"/>
  <c r="D22" i="1"/>
  <c r="S8" i="1"/>
  <c r="S9" i="1"/>
  <c r="S10" i="1"/>
  <c r="S11" i="1"/>
  <c r="S12" i="1"/>
  <c r="S13" i="1"/>
  <c r="S7" i="1"/>
  <c r="P8" i="1"/>
  <c r="P9" i="1"/>
  <c r="P10" i="1"/>
  <c r="P11" i="1"/>
  <c r="P12" i="1"/>
  <c r="P13" i="1"/>
  <c r="P7" i="1"/>
  <c r="M8" i="1"/>
  <c r="M9" i="1"/>
  <c r="M10" i="1"/>
  <c r="M11" i="1"/>
  <c r="M12" i="1"/>
  <c r="M13" i="1"/>
  <c r="M7" i="1"/>
  <c r="J8" i="1"/>
  <c r="J9" i="1"/>
  <c r="J10" i="1"/>
  <c r="J11" i="1"/>
  <c r="J12" i="1"/>
  <c r="J13" i="1"/>
  <c r="J7" i="1"/>
  <c r="D8" i="1"/>
  <c r="D9" i="1"/>
  <c r="D10" i="1"/>
  <c r="D11" i="1"/>
  <c r="D12" i="1"/>
  <c r="D13" i="1"/>
  <c r="D7" i="1"/>
  <c r="G8" i="1"/>
  <c r="G9" i="1"/>
  <c r="G10" i="1"/>
  <c r="G11" i="1"/>
  <c r="G12" i="1"/>
  <c r="G13" i="1"/>
  <c r="G7" i="1"/>
  <c r="I28" i="1"/>
  <c r="I29" i="1" s="1"/>
  <c r="H28" i="1"/>
  <c r="H29" i="1" s="1"/>
  <c r="F28" i="1"/>
  <c r="F29" i="1" s="1"/>
  <c r="E28" i="1"/>
  <c r="E29" i="1" s="1"/>
  <c r="C28" i="1"/>
  <c r="C29" i="1" s="1"/>
  <c r="R16" i="1"/>
  <c r="R17" i="1" s="1"/>
  <c r="Q15" i="1"/>
  <c r="Q16" i="1" s="1"/>
  <c r="Q17" i="1" s="1"/>
  <c r="O16" i="1"/>
  <c r="O17" i="1" s="1"/>
  <c r="N15" i="1"/>
  <c r="N16" i="1" s="1"/>
  <c r="N17" i="1" s="1"/>
  <c r="L16" i="1"/>
  <c r="L17" i="1" s="1"/>
  <c r="K15" i="1"/>
  <c r="K16" i="1" s="1"/>
  <c r="K17" i="1" s="1"/>
  <c r="I16" i="1"/>
  <c r="I17" i="1" s="1"/>
  <c r="H15" i="1"/>
  <c r="H16" i="1" s="1"/>
  <c r="H17" i="1" s="1"/>
  <c r="F16" i="1"/>
  <c r="F17" i="1" s="1"/>
  <c r="E15" i="1"/>
  <c r="E16" i="1" s="1"/>
  <c r="E17" i="1" s="1"/>
  <c r="C16" i="1"/>
  <c r="C17" i="1" s="1"/>
  <c r="B28" i="1"/>
  <c r="B29" i="1" s="1"/>
  <c r="B15" i="1"/>
  <c r="B16" i="1" s="1"/>
  <c r="B17" i="1" s="1"/>
  <c r="L26" i="1" l="1"/>
  <c r="G28" i="1"/>
  <c r="G29" i="1" s="1"/>
  <c r="J28" i="1"/>
  <c r="J29" i="1" s="1"/>
  <c r="K25" i="1"/>
  <c r="K28" i="1" s="1"/>
  <c r="K29" i="1" s="1"/>
  <c r="Q25" i="1"/>
  <c r="Q28" i="1" s="1"/>
  <c r="Q29" i="1" s="1"/>
  <c r="O25" i="1"/>
  <c r="R26" i="1"/>
  <c r="S26" i="1" s="1"/>
  <c r="N25" i="1"/>
  <c r="N28" i="1" s="1"/>
  <c r="N29" i="1" s="1"/>
  <c r="L25" i="1"/>
  <c r="C34" i="1"/>
  <c r="F34" i="1" s="1"/>
  <c r="I34" i="1" s="1"/>
  <c r="N26" i="1"/>
  <c r="O26" i="1"/>
  <c r="P26" i="1" s="1"/>
  <c r="B34" i="1"/>
  <c r="E34" i="1" s="1"/>
  <c r="H34" i="1" s="1"/>
  <c r="S15" i="1"/>
  <c r="S16" i="1" s="1"/>
  <c r="S17" i="1" s="1"/>
  <c r="K26" i="1"/>
  <c r="M26" i="1" s="1"/>
  <c r="D16" i="1"/>
  <c r="D17" i="1" s="1"/>
  <c r="P15" i="1"/>
  <c r="P16" i="1" s="1"/>
  <c r="P17" i="1" s="1"/>
  <c r="G15" i="1"/>
  <c r="G16" i="1" s="1"/>
  <c r="G17" i="1" s="1"/>
  <c r="J15" i="1"/>
  <c r="J16" i="1" s="1"/>
  <c r="J17" i="1" s="1"/>
  <c r="R28" i="1"/>
  <c r="R29" i="1" s="1"/>
  <c r="M15" i="1"/>
  <c r="M16" i="1" s="1"/>
  <c r="M17" i="1" s="1"/>
  <c r="D28" i="1"/>
  <c r="D29" i="1" s="1"/>
  <c r="K34" i="1" l="1"/>
  <c r="N34" i="1" s="1"/>
  <c r="Q34" i="1" s="1"/>
  <c r="M25" i="1"/>
  <c r="L28" i="1"/>
  <c r="L29" i="1" s="1"/>
  <c r="L34" i="1" s="1"/>
  <c r="P25" i="1"/>
  <c r="P28" i="1" s="1"/>
  <c r="P29" i="1" s="1"/>
  <c r="O28" i="1"/>
  <c r="O29" i="1" s="1"/>
  <c r="S25" i="1"/>
  <c r="S28" i="1" s="1"/>
  <c r="S29" i="1" s="1"/>
  <c r="D34" i="1"/>
  <c r="G34" i="1" s="1"/>
  <c r="J34" i="1" s="1"/>
  <c r="M28" i="1"/>
  <c r="M29" i="1" s="1"/>
  <c r="O34" i="1" l="1"/>
  <c r="R34" i="1" s="1"/>
  <c r="M34" i="1"/>
  <c r="P34" i="1" s="1"/>
  <c r="S34" i="1" s="1"/>
</calcChain>
</file>

<file path=xl/sharedStrings.xml><?xml version="1.0" encoding="utf-8"?>
<sst xmlns="http://schemas.openxmlformats.org/spreadsheetml/2006/main" count="135" uniqueCount="44">
  <si>
    <t>Project Title:</t>
  </si>
  <si>
    <t>Keep Me Young (feat. Nino Lucarelli)</t>
  </si>
  <si>
    <t xml:space="preserve">Artist(s): </t>
  </si>
  <si>
    <t>COOL KICKS</t>
  </si>
  <si>
    <t xml:space="preserve">Release Type: </t>
  </si>
  <si>
    <t>Digital Single/EP</t>
  </si>
  <si>
    <t>Expenditure</t>
  </si>
  <si>
    <t>Item</t>
  </si>
  <si>
    <t xml:space="preserve">Songwriting &amp; Production </t>
  </si>
  <si>
    <t>Marketing</t>
  </si>
  <si>
    <t>Graphic Design</t>
  </si>
  <si>
    <t>Distribution</t>
  </si>
  <si>
    <t>Video Production</t>
  </si>
  <si>
    <t>Artist Photoshoot</t>
  </si>
  <si>
    <t>Contingency (10%)</t>
  </si>
  <si>
    <t>TOTAL:</t>
  </si>
  <si>
    <t>TOTAL Net expenditure</t>
  </si>
  <si>
    <t>Month 1</t>
  </si>
  <si>
    <t>Month 2</t>
  </si>
  <si>
    <t>Month 3</t>
  </si>
  <si>
    <t>Month 4</t>
  </si>
  <si>
    <t>Month 5</t>
  </si>
  <si>
    <t>Month 6</t>
  </si>
  <si>
    <t xml:space="preserve">Projected Income </t>
  </si>
  <si>
    <t>Initial Budget</t>
  </si>
  <si>
    <t>Crowdfunding</t>
  </si>
  <si>
    <t>TOTAL Net income</t>
  </si>
  <si>
    <t>Projected</t>
  </si>
  <si>
    <t>Actual</t>
  </si>
  <si>
    <t>Digital Sales</t>
  </si>
  <si>
    <t>Streaming Sales</t>
  </si>
  <si>
    <t>Budget (+/-)</t>
  </si>
  <si>
    <t>Family Loan</t>
  </si>
  <si>
    <t>Family Loan Repayment</t>
  </si>
  <si>
    <t>Balance</t>
  </si>
  <si>
    <t>Sales Figures</t>
  </si>
  <si>
    <t>Digital Sale Income</t>
  </si>
  <si>
    <t>Per Stream Income</t>
  </si>
  <si>
    <t xml:space="preserve">Exchange rate </t>
  </si>
  <si>
    <t>iTunes - Take 30% of 0.99</t>
  </si>
  <si>
    <t>Spotify - Per Stream Revenue</t>
  </si>
  <si>
    <t>USD-GBP</t>
  </si>
  <si>
    <t>Project Start Date</t>
  </si>
  <si>
    <t>Project End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</si>
</sst>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£&quot;* #,##0.00_);_(&quot;£&quot;* \(#,##0.00\);_(&quot;£&quot;* &quot;-&quot;??_);_(@_)"/>
    <numFmt numFmtId="164" formatCode="&quot;£&quot;#,##0.00"/>
    <numFmt numFmtId="166" formatCode="_([$$-409]* #,##0.00_);_([$$-409]* \(#,##0.00\);_([$$-409]* &quot;-&quot;??_);_(@_)"/>
    <numFmt numFmtId="168" formatCode="_([$$-409]* #,##0.0000_);_([$$-409]* \(#,##0.0000\);_([$$-409]* &quot;-&quot;??_);_(@_)"/>
    <numFmt numFmtId="170" formatCode="&quot;£&quot;#,##0.0000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0" borderId="7" xfId="0" applyFont="1" applyBorder="1"/>
    <xf numFmtId="2" fontId="3" fillId="0" borderId="8" xfId="0" applyNumberFormat="1" applyFont="1" applyBorder="1"/>
    <xf numFmtId="164" fontId="0" fillId="0" borderId="9" xfId="0" applyNumberFormat="1" applyBorder="1"/>
    <xf numFmtId="0" fontId="0" fillId="0" borderId="9" xfId="0" applyBorder="1"/>
    <xf numFmtId="0" fontId="3" fillId="0" borderId="8" xfId="0" applyFont="1" applyBorder="1"/>
    <xf numFmtId="164" fontId="0" fillId="0" borderId="0" xfId="0" applyNumberFormat="1"/>
    <xf numFmtId="164" fontId="0" fillId="0" borderId="6" xfId="0" applyNumberFormat="1" applyBorder="1"/>
    <xf numFmtId="164" fontId="0" fillId="0" borderId="3" xfId="0" applyNumberFormat="1" applyBorder="1"/>
    <xf numFmtId="164" fontId="3" fillId="0" borderId="8" xfId="0" applyNumberFormat="1" applyFont="1" applyBorder="1"/>
    <xf numFmtId="0" fontId="0" fillId="0" borderId="0" xfId="0" applyBorder="1"/>
    <xf numFmtId="164" fontId="0" fillId="0" borderId="0" xfId="0" applyNumberFormat="1" applyBorder="1"/>
    <xf numFmtId="0" fontId="0" fillId="0" borderId="7" xfId="0" applyBorder="1"/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0" borderId="4" xfId="0" applyNumberFormat="1" applyBorder="1"/>
    <xf numFmtId="164" fontId="0" fillId="0" borderId="5" xfId="0" applyNumberFormat="1" applyBorder="1"/>
    <xf numFmtId="0" fontId="0" fillId="0" borderId="16" xfId="0" applyBorder="1"/>
    <xf numFmtId="0" fontId="0" fillId="0" borderId="17" xfId="0" applyBorder="1"/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64" fontId="0" fillId="0" borderId="12" xfId="0" applyNumberFormat="1" applyBorder="1"/>
    <xf numFmtId="164" fontId="0" fillId="0" borderId="1" xfId="0" applyNumberFormat="1" applyBorder="1"/>
    <xf numFmtId="164" fontId="0" fillId="0" borderId="16" xfId="0" applyNumberFormat="1" applyBorder="1"/>
    <xf numFmtId="164" fontId="0" fillId="0" borderId="17" xfId="0" applyNumberFormat="1" applyBorder="1"/>
    <xf numFmtId="0" fontId="0" fillId="0" borderId="10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166" fontId="0" fillId="0" borderId="0" xfId="0" applyNumberFormat="1"/>
    <xf numFmtId="168" fontId="0" fillId="0" borderId="0" xfId="1" applyNumberFormat="1" applyFont="1"/>
    <xf numFmtId="168" fontId="0" fillId="0" borderId="0" xfId="0" applyNumberFormat="1"/>
    <xf numFmtId="170" fontId="0" fillId="0" borderId="0" xfId="0" applyNumberFormat="1"/>
    <xf numFmtId="164" fontId="0" fillId="0" borderId="22" xfId="0" applyNumberFormat="1" applyBorder="1"/>
    <xf numFmtId="14" fontId="0" fillId="0" borderId="0" xfId="0" applyNumberFormat="1"/>
  </cellXfs>
  <cellStyles count="2">
    <cellStyle name="Currency" xfId="1" builtinId="4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6A889-802A-3443-94A7-D77F39AA9976}">
  <dimension ref="A1:S47"/>
  <sheetViews>
    <sheetView tabSelected="1" zoomScale="90" zoomScaleNormal="90" workbookViewId="0">
      <selection activeCell="F42" sqref="F42"/>
    </sheetView>
  </sheetViews>
  <sheetFormatPr baseColWidth="10" defaultRowHeight="16" x14ac:dyDescent="0.2"/>
  <cols>
    <col min="1" max="1" width="22" customWidth="1"/>
    <col min="2" max="2" width="15.5" customWidth="1"/>
    <col min="3" max="3" width="12.6640625" customWidth="1"/>
    <col min="4" max="4" width="11.5" customWidth="1"/>
    <col min="5" max="5" width="11.33203125" customWidth="1"/>
    <col min="6" max="6" width="11.6640625" customWidth="1"/>
    <col min="7" max="7" width="12.83203125" customWidth="1"/>
    <col min="8" max="8" width="11.83203125" customWidth="1"/>
  </cols>
  <sheetData>
    <row r="1" spans="1:19" x14ac:dyDescent="0.2">
      <c r="A1" t="s">
        <v>0</v>
      </c>
      <c r="B1" s="1" t="s">
        <v>1</v>
      </c>
      <c r="E1" t="s">
        <v>42</v>
      </c>
      <c r="F1" s="43">
        <v>43862</v>
      </c>
      <c r="G1" t="s">
        <v>43</v>
      </c>
      <c r="H1" s="43">
        <v>44012</v>
      </c>
    </row>
    <row r="2" spans="1:19" x14ac:dyDescent="0.2">
      <c r="A2" t="s">
        <v>2</v>
      </c>
      <c r="B2" t="s">
        <v>3</v>
      </c>
    </row>
    <row r="3" spans="1:19" x14ac:dyDescent="0.2">
      <c r="A3" t="s">
        <v>4</v>
      </c>
      <c r="B3" t="s">
        <v>5</v>
      </c>
      <c r="C3" s="14"/>
    </row>
    <row r="4" spans="1:19" ht="17" thickBot="1" x14ac:dyDescent="0.25"/>
    <row r="5" spans="1:19" ht="17" thickBot="1" x14ac:dyDescent="0.25">
      <c r="A5" s="16" t="s">
        <v>6</v>
      </c>
      <c r="B5" s="19" t="s">
        <v>17</v>
      </c>
      <c r="C5" s="20"/>
      <c r="D5" s="21"/>
      <c r="E5" s="20" t="s">
        <v>18</v>
      </c>
      <c r="F5" s="20"/>
      <c r="G5" s="21"/>
      <c r="H5" s="19" t="s">
        <v>19</v>
      </c>
      <c r="I5" s="20"/>
      <c r="J5" s="21"/>
      <c r="K5" s="26" t="s">
        <v>20</v>
      </c>
      <c r="L5" s="27"/>
      <c r="M5" s="28"/>
      <c r="N5" s="26" t="s">
        <v>21</v>
      </c>
      <c r="O5" s="27"/>
      <c r="P5" s="28"/>
      <c r="Q5" s="26" t="s">
        <v>22</v>
      </c>
      <c r="R5" s="27"/>
      <c r="S5" s="28"/>
    </row>
    <row r="6" spans="1:19" x14ac:dyDescent="0.2">
      <c r="A6" s="17" t="s">
        <v>7</v>
      </c>
      <c r="B6" s="33" t="s">
        <v>27</v>
      </c>
      <c r="C6" s="34" t="s">
        <v>28</v>
      </c>
      <c r="D6" s="35" t="s">
        <v>31</v>
      </c>
      <c r="E6" s="37" t="s">
        <v>27</v>
      </c>
      <c r="F6" s="34" t="s">
        <v>28</v>
      </c>
      <c r="G6" s="35" t="s">
        <v>31</v>
      </c>
      <c r="H6" s="36" t="s">
        <v>27</v>
      </c>
      <c r="I6" s="34" t="s">
        <v>28</v>
      </c>
      <c r="J6" s="35" t="s">
        <v>31</v>
      </c>
      <c r="K6" s="36" t="s">
        <v>27</v>
      </c>
      <c r="L6" s="34" t="s">
        <v>28</v>
      </c>
      <c r="M6" s="35" t="s">
        <v>31</v>
      </c>
      <c r="N6" s="36" t="s">
        <v>27</v>
      </c>
      <c r="O6" s="34" t="s">
        <v>28</v>
      </c>
      <c r="P6" s="35" t="s">
        <v>31</v>
      </c>
      <c r="Q6" s="36" t="s">
        <v>27</v>
      </c>
      <c r="R6" s="34" t="s">
        <v>28</v>
      </c>
      <c r="S6" s="35" t="s">
        <v>31</v>
      </c>
    </row>
    <row r="7" spans="1:19" x14ac:dyDescent="0.2">
      <c r="A7" s="18" t="s">
        <v>8</v>
      </c>
      <c r="B7" s="29">
        <v>200</v>
      </c>
      <c r="C7" s="15">
        <v>200</v>
      </c>
      <c r="D7" s="7">
        <f>C7-B7</f>
        <v>0</v>
      </c>
      <c r="E7" s="15">
        <v>0</v>
      </c>
      <c r="F7" s="15">
        <v>0</v>
      </c>
      <c r="G7" s="7">
        <f>F7-E7</f>
        <v>0</v>
      </c>
      <c r="H7" s="29">
        <v>0</v>
      </c>
      <c r="I7" s="15">
        <v>0</v>
      </c>
      <c r="J7" s="7">
        <f>I7-H7</f>
        <v>0</v>
      </c>
      <c r="K7" s="29">
        <v>0</v>
      </c>
      <c r="L7" s="15">
        <v>0</v>
      </c>
      <c r="M7" s="7">
        <f>L7-K7</f>
        <v>0</v>
      </c>
      <c r="N7" s="29">
        <v>0</v>
      </c>
      <c r="O7" s="15">
        <v>0</v>
      </c>
      <c r="P7" s="7">
        <f>O7-N7</f>
        <v>0</v>
      </c>
      <c r="Q7" s="29">
        <v>0</v>
      </c>
      <c r="R7" s="15">
        <v>0</v>
      </c>
      <c r="S7" s="7">
        <f>R7-Q7</f>
        <v>0</v>
      </c>
    </row>
    <row r="8" spans="1:19" x14ac:dyDescent="0.2">
      <c r="A8" s="18" t="s">
        <v>9</v>
      </c>
      <c r="B8" s="29">
        <v>500</v>
      </c>
      <c r="C8" s="15">
        <v>500</v>
      </c>
      <c r="D8" s="7">
        <f t="shared" ref="D8:D13" si="0">C8-B8</f>
        <v>0</v>
      </c>
      <c r="E8" s="15">
        <v>100</v>
      </c>
      <c r="F8" s="15">
        <v>100</v>
      </c>
      <c r="G8" s="7">
        <f t="shared" ref="G8:G15" si="1">F8-E8</f>
        <v>0</v>
      </c>
      <c r="H8" s="29">
        <v>200</v>
      </c>
      <c r="I8" s="15">
        <v>200</v>
      </c>
      <c r="J8" s="7">
        <f t="shared" ref="J8:J15" si="2">I8-H8</f>
        <v>0</v>
      </c>
      <c r="K8" s="29">
        <v>0</v>
      </c>
      <c r="L8" s="15">
        <v>0</v>
      </c>
      <c r="M8" s="7">
        <f t="shared" ref="M8:M13" si="3">L8-K8</f>
        <v>0</v>
      </c>
      <c r="N8" s="29">
        <v>500</v>
      </c>
      <c r="O8" s="15">
        <v>500</v>
      </c>
      <c r="P8" s="7">
        <f t="shared" ref="P8:P15" si="4">O8-N8</f>
        <v>0</v>
      </c>
      <c r="Q8" s="29">
        <v>200</v>
      </c>
      <c r="R8" s="15">
        <v>200</v>
      </c>
      <c r="S8" s="7">
        <f t="shared" ref="S8:S15" si="5">R8-Q8</f>
        <v>0</v>
      </c>
    </row>
    <row r="9" spans="1:19" x14ac:dyDescent="0.2">
      <c r="A9" s="18" t="s">
        <v>10</v>
      </c>
      <c r="B9" s="29">
        <v>100</v>
      </c>
      <c r="C9" s="15">
        <v>60</v>
      </c>
      <c r="D9" s="7">
        <f t="shared" si="0"/>
        <v>-40</v>
      </c>
      <c r="E9" s="15">
        <v>0</v>
      </c>
      <c r="F9" s="15">
        <v>0</v>
      </c>
      <c r="G9" s="7">
        <f t="shared" si="1"/>
        <v>0</v>
      </c>
      <c r="H9" s="29">
        <v>0</v>
      </c>
      <c r="I9" s="15">
        <v>0</v>
      </c>
      <c r="J9" s="7">
        <f t="shared" si="2"/>
        <v>0</v>
      </c>
      <c r="K9" s="29">
        <v>0</v>
      </c>
      <c r="L9" s="15">
        <v>0</v>
      </c>
      <c r="M9" s="7">
        <f t="shared" si="3"/>
        <v>0</v>
      </c>
      <c r="N9" s="29">
        <v>0</v>
      </c>
      <c r="O9" s="15">
        <v>0</v>
      </c>
      <c r="P9" s="7">
        <f t="shared" si="4"/>
        <v>0</v>
      </c>
      <c r="Q9" s="29">
        <v>0</v>
      </c>
      <c r="R9" s="15">
        <v>0</v>
      </c>
      <c r="S9" s="7">
        <f t="shared" si="5"/>
        <v>0</v>
      </c>
    </row>
    <row r="10" spans="1:19" x14ac:dyDescent="0.2">
      <c r="A10" s="18" t="s">
        <v>11</v>
      </c>
      <c r="B10" s="29">
        <v>7.49</v>
      </c>
      <c r="C10" s="15">
        <v>7.49</v>
      </c>
      <c r="D10" s="7">
        <f t="shared" si="0"/>
        <v>0</v>
      </c>
      <c r="E10" s="15">
        <v>23.99</v>
      </c>
      <c r="F10" s="15">
        <v>23.99</v>
      </c>
      <c r="G10" s="7">
        <f t="shared" si="1"/>
        <v>0</v>
      </c>
      <c r="H10" s="29">
        <v>0</v>
      </c>
      <c r="I10" s="15">
        <v>0</v>
      </c>
      <c r="J10" s="7">
        <f t="shared" si="2"/>
        <v>0</v>
      </c>
      <c r="K10" s="29">
        <v>0</v>
      </c>
      <c r="L10" s="15">
        <v>0</v>
      </c>
      <c r="M10" s="7">
        <f t="shared" si="3"/>
        <v>0</v>
      </c>
      <c r="N10" s="29">
        <v>0</v>
      </c>
      <c r="O10" s="15">
        <v>0</v>
      </c>
      <c r="P10" s="7">
        <f t="shared" si="4"/>
        <v>0</v>
      </c>
      <c r="Q10" s="29">
        <v>0</v>
      </c>
      <c r="R10" s="15">
        <v>0</v>
      </c>
      <c r="S10" s="7">
        <f t="shared" si="5"/>
        <v>0</v>
      </c>
    </row>
    <row r="11" spans="1:19" x14ac:dyDescent="0.2">
      <c r="A11" s="18" t="s">
        <v>12</v>
      </c>
      <c r="B11" s="29">
        <v>400</v>
      </c>
      <c r="C11" s="15">
        <v>269.5</v>
      </c>
      <c r="D11" s="7">
        <f t="shared" si="0"/>
        <v>-130.5</v>
      </c>
      <c r="E11" s="15">
        <v>0</v>
      </c>
      <c r="F11" s="15">
        <v>0</v>
      </c>
      <c r="G11" s="7">
        <f t="shared" si="1"/>
        <v>0</v>
      </c>
      <c r="H11" s="29">
        <v>0</v>
      </c>
      <c r="I11" s="15">
        <v>0</v>
      </c>
      <c r="J11" s="7">
        <f t="shared" si="2"/>
        <v>0</v>
      </c>
      <c r="K11" s="29">
        <v>0</v>
      </c>
      <c r="L11" s="15">
        <v>0</v>
      </c>
      <c r="M11" s="7">
        <f t="shared" si="3"/>
        <v>0</v>
      </c>
      <c r="N11" s="29">
        <v>2000</v>
      </c>
      <c r="O11" s="15">
        <v>2000</v>
      </c>
      <c r="P11" s="7">
        <f t="shared" si="4"/>
        <v>0</v>
      </c>
      <c r="Q11" s="29">
        <v>0</v>
      </c>
      <c r="R11" s="15">
        <v>0</v>
      </c>
      <c r="S11" s="7">
        <f t="shared" si="5"/>
        <v>0</v>
      </c>
    </row>
    <row r="12" spans="1:19" x14ac:dyDescent="0.2">
      <c r="A12" s="18" t="s">
        <v>13</v>
      </c>
      <c r="B12" s="29">
        <v>200</v>
      </c>
      <c r="C12" s="15">
        <v>200</v>
      </c>
      <c r="D12" s="7">
        <f t="shared" si="0"/>
        <v>0</v>
      </c>
      <c r="E12" s="15">
        <v>0</v>
      </c>
      <c r="F12" s="15">
        <v>0</v>
      </c>
      <c r="G12" s="7">
        <f t="shared" si="1"/>
        <v>0</v>
      </c>
      <c r="H12" s="29">
        <v>0</v>
      </c>
      <c r="I12" s="15">
        <v>0</v>
      </c>
      <c r="J12" s="7">
        <f t="shared" si="2"/>
        <v>0</v>
      </c>
      <c r="K12" s="29">
        <v>0</v>
      </c>
      <c r="L12" s="15">
        <v>0</v>
      </c>
      <c r="M12" s="7">
        <f t="shared" si="3"/>
        <v>0</v>
      </c>
      <c r="N12" s="29">
        <v>0</v>
      </c>
      <c r="O12" s="15">
        <v>0</v>
      </c>
      <c r="P12" s="7">
        <f t="shared" si="4"/>
        <v>0</v>
      </c>
      <c r="Q12" s="29">
        <v>0</v>
      </c>
      <c r="R12" s="15">
        <v>0</v>
      </c>
      <c r="S12" s="7">
        <f t="shared" si="5"/>
        <v>0</v>
      </c>
    </row>
    <row r="13" spans="1:19" x14ac:dyDescent="0.2">
      <c r="A13" s="18" t="s">
        <v>33</v>
      </c>
      <c r="B13" s="29">
        <v>0</v>
      </c>
      <c r="C13" s="15">
        <v>0</v>
      </c>
      <c r="D13" s="7">
        <f t="shared" si="0"/>
        <v>0</v>
      </c>
      <c r="E13" s="15">
        <v>0</v>
      </c>
      <c r="F13" s="15">
        <v>0</v>
      </c>
      <c r="G13" s="7">
        <f t="shared" si="1"/>
        <v>0</v>
      </c>
      <c r="H13" s="29">
        <v>0</v>
      </c>
      <c r="I13" s="15">
        <v>0</v>
      </c>
      <c r="J13" s="7">
        <f t="shared" si="2"/>
        <v>0</v>
      </c>
      <c r="K13" s="29">
        <v>0</v>
      </c>
      <c r="L13" s="15">
        <v>0</v>
      </c>
      <c r="M13" s="7">
        <f t="shared" si="3"/>
        <v>0</v>
      </c>
      <c r="N13" s="29">
        <v>0</v>
      </c>
      <c r="O13" s="15">
        <v>0</v>
      </c>
      <c r="P13" s="7">
        <f t="shared" si="4"/>
        <v>0</v>
      </c>
      <c r="Q13" s="29">
        <v>1000</v>
      </c>
      <c r="R13" s="15">
        <v>1000</v>
      </c>
      <c r="S13" s="7">
        <f t="shared" si="5"/>
        <v>0</v>
      </c>
    </row>
    <row r="14" spans="1:19" x14ac:dyDescent="0.2">
      <c r="A14" s="18"/>
      <c r="B14" s="29"/>
      <c r="C14" s="15"/>
      <c r="D14" s="7"/>
      <c r="E14" s="15"/>
      <c r="F14" s="15"/>
      <c r="G14" s="7"/>
      <c r="H14" s="29"/>
      <c r="I14" s="15"/>
      <c r="J14" s="7"/>
      <c r="K14" s="29"/>
      <c r="L14" s="15"/>
      <c r="M14" s="7"/>
      <c r="N14" s="29"/>
      <c r="O14" s="15"/>
      <c r="P14" s="7"/>
      <c r="Q14" s="29"/>
      <c r="R14" s="15"/>
      <c r="S14" s="7"/>
    </row>
    <row r="15" spans="1:19" ht="17" thickBot="1" x14ac:dyDescent="0.25">
      <c r="A15" s="25" t="s">
        <v>14</v>
      </c>
      <c r="B15" s="32">
        <f>(SUM(B7:B14))*0.1</f>
        <v>140.749</v>
      </c>
      <c r="C15" s="30">
        <v>0</v>
      </c>
      <c r="D15" s="31">
        <v>-150.75</v>
      </c>
      <c r="E15" s="42">
        <f>(SUM(E7:E14))*0.1</f>
        <v>12.399000000000001</v>
      </c>
      <c r="F15" s="11">
        <v>0</v>
      </c>
      <c r="G15" s="7">
        <f t="shared" si="1"/>
        <v>-12.399000000000001</v>
      </c>
      <c r="H15" s="11">
        <f>(SUM(H7:H14))*0.1</f>
        <v>20</v>
      </c>
      <c r="I15" s="11">
        <v>0</v>
      </c>
      <c r="J15" s="7">
        <f t="shared" si="2"/>
        <v>-20</v>
      </c>
      <c r="K15" s="11">
        <f>(SUM(K7:K14))*0.1</f>
        <v>0</v>
      </c>
      <c r="L15" s="11">
        <v>0</v>
      </c>
      <c r="M15" s="7">
        <f>L15-K15</f>
        <v>0</v>
      </c>
      <c r="N15" s="11">
        <f>(SUM(N7:N14))*0.1</f>
        <v>250</v>
      </c>
      <c r="O15" s="11">
        <v>0</v>
      </c>
      <c r="P15" s="7">
        <f t="shared" si="4"/>
        <v>-250</v>
      </c>
      <c r="Q15" s="23">
        <f>(SUM(Q7:Q14))*0.1</f>
        <v>120</v>
      </c>
      <c r="R15" s="11">
        <v>0</v>
      </c>
      <c r="S15" s="31">
        <f t="shared" si="5"/>
        <v>-120</v>
      </c>
    </row>
    <row r="16" spans="1:19" ht="17" thickBot="1" x14ac:dyDescent="0.25">
      <c r="A16" s="3" t="s">
        <v>15</v>
      </c>
      <c r="B16" s="11">
        <f>SUM(B7:B15)</f>
        <v>1548.239</v>
      </c>
      <c r="C16" s="11">
        <f>SUM(C7:C15)</f>
        <v>1236.99</v>
      </c>
      <c r="D16" s="11">
        <f>SUM(D7:D15)</f>
        <v>-321.25</v>
      </c>
      <c r="E16" s="12">
        <f>SUM(E7:E15)</f>
        <v>136.38900000000001</v>
      </c>
      <c r="F16" s="12">
        <f>SUM(F7:F15)</f>
        <v>123.99</v>
      </c>
      <c r="G16" s="12">
        <f>SUM(G7:G15)</f>
        <v>-12.399000000000001</v>
      </c>
      <c r="H16" s="12">
        <f>SUM(H7:H15)</f>
        <v>220</v>
      </c>
      <c r="I16" s="12">
        <f>SUM(I7:I15)</f>
        <v>200</v>
      </c>
      <c r="J16" s="12">
        <f>SUM(J7:J15)</f>
        <v>-20</v>
      </c>
      <c r="K16" s="12">
        <f>SUM(K7:K15)</f>
        <v>0</v>
      </c>
      <c r="L16" s="12">
        <f>SUM(L7:L15)</f>
        <v>0</v>
      </c>
      <c r="M16" s="12">
        <f>SUM(M7:M15)</f>
        <v>0</v>
      </c>
      <c r="N16" s="12">
        <f>SUM(N7:N15)</f>
        <v>2750</v>
      </c>
      <c r="O16" s="12">
        <f>SUM(O7:O15)</f>
        <v>2500</v>
      </c>
      <c r="P16" s="12">
        <f>SUM(P7:P15)</f>
        <v>-250</v>
      </c>
      <c r="Q16" s="12">
        <f>SUM(Q7:Q15)</f>
        <v>1320</v>
      </c>
      <c r="R16" s="12">
        <f>SUM(R7:R15)</f>
        <v>1200</v>
      </c>
      <c r="S16" s="12">
        <f>SUM(S7:S15)</f>
        <v>-120</v>
      </c>
    </row>
    <row r="17" spans="1:19" ht="17" thickBot="1" x14ac:dyDescent="0.25">
      <c r="A17" s="5" t="s">
        <v>16</v>
      </c>
      <c r="B17" s="13">
        <f>B16</f>
        <v>1548.239</v>
      </c>
      <c r="C17" s="13">
        <f>C16</f>
        <v>1236.99</v>
      </c>
      <c r="D17" s="13">
        <f>D16</f>
        <v>-321.25</v>
      </c>
      <c r="E17" s="13">
        <f>E16</f>
        <v>136.38900000000001</v>
      </c>
      <c r="F17" s="13">
        <f>F16</f>
        <v>123.99</v>
      </c>
      <c r="G17" s="13">
        <f>G16</f>
        <v>-12.399000000000001</v>
      </c>
      <c r="H17" s="13">
        <f>H16</f>
        <v>220</v>
      </c>
      <c r="I17" s="13">
        <f>I16</f>
        <v>200</v>
      </c>
      <c r="J17" s="13">
        <f>J16</f>
        <v>-20</v>
      </c>
      <c r="K17" s="13">
        <f>K16</f>
        <v>0</v>
      </c>
      <c r="L17" s="13">
        <f>L16</f>
        <v>0</v>
      </c>
      <c r="M17" s="13">
        <f>M16</f>
        <v>0</v>
      </c>
      <c r="N17" s="13">
        <f>N16</f>
        <v>2750</v>
      </c>
      <c r="O17" s="13">
        <f>O16</f>
        <v>2500</v>
      </c>
      <c r="P17" s="13">
        <f>P16</f>
        <v>-250</v>
      </c>
      <c r="Q17" s="13">
        <f>Q16</f>
        <v>1320</v>
      </c>
      <c r="R17" s="13">
        <f>R16</f>
        <v>1200</v>
      </c>
      <c r="S17" s="13">
        <f>S16</f>
        <v>-120</v>
      </c>
    </row>
    <row r="19" spans="1:19" ht="17" thickBot="1" x14ac:dyDescent="0.25"/>
    <row r="20" spans="1:19" ht="17" thickBot="1" x14ac:dyDescent="0.25">
      <c r="A20" s="16" t="s">
        <v>23</v>
      </c>
      <c r="B20" s="19" t="s">
        <v>17</v>
      </c>
      <c r="C20" s="20"/>
      <c r="D20" s="21"/>
      <c r="E20" s="19" t="s">
        <v>18</v>
      </c>
      <c r="F20" s="20"/>
      <c r="G20" s="21"/>
      <c r="H20" s="19" t="s">
        <v>19</v>
      </c>
      <c r="I20" s="20"/>
      <c r="J20" s="21"/>
      <c r="K20" s="26" t="s">
        <v>20</v>
      </c>
      <c r="L20" s="27"/>
      <c r="M20" s="28"/>
      <c r="N20" s="26" t="s">
        <v>21</v>
      </c>
      <c r="O20" s="27"/>
      <c r="P20" s="28"/>
      <c r="Q20" s="26" t="s">
        <v>22</v>
      </c>
      <c r="R20" s="27"/>
      <c r="S20" s="28"/>
    </row>
    <row r="21" spans="1:19" x14ac:dyDescent="0.2">
      <c r="A21" s="17" t="s">
        <v>7</v>
      </c>
      <c r="B21" s="36" t="s">
        <v>27</v>
      </c>
      <c r="C21" s="34" t="s">
        <v>28</v>
      </c>
      <c r="D21" s="35" t="s">
        <v>31</v>
      </c>
      <c r="E21" s="36" t="s">
        <v>27</v>
      </c>
      <c r="F21" s="34" t="s">
        <v>28</v>
      </c>
      <c r="G21" s="35" t="s">
        <v>31</v>
      </c>
      <c r="H21" s="36" t="s">
        <v>27</v>
      </c>
      <c r="I21" s="34" t="s">
        <v>28</v>
      </c>
      <c r="J21" s="35" t="s">
        <v>31</v>
      </c>
      <c r="K21" s="36" t="s">
        <v>27</v>
      </c>
      <c r="L21" s="34" t="s">
        <v>28</v>
      </c>
      <c r="M21" s="35" t="s">
        <v>31</v>
      </c>
      <c r="N21" s="36" t="s">
        <v>27</v>
      </c>
      <c r="O21" s="34" t="s">
        <v>28</v>
      </c>
      <c r="P21" s="35" t="s">
        <v>31</v>
      </c>
      <c r="Q21" s="36" t="s">
        <v>27</v>
      </c>
      <c r="R21" s="34" t="s">
        <v>28</v>
      </c>
      <c r="S21" s="35" t="s">
        <v>31</v>
      </c>
    </row>
    <row r="22" spans="1:19" x14ac:dyDescent="0.2">
      <c r="A22" s="18" t="s">
        <v>24</v>
      </c>
      <c r="B22" s="22">
        <v>500</v>
      </c>
      <c r="C22" s="15">
        <v>500</v>
      </c>
      <c r="D22" s="7">
        <f>C22-B22</f>
        <v>0</v>
      </c>
      <c r="E22" s="22">
        <v>0</v>
      </c>
      <c r="F22" s="15">
        <v>0</v>
      </c>
      <c r="G22" s="7">
        <f>F22-E22</f>
        <v>0</v>
      </c>
      <c r="H22" s="22">
        <v>0</v>
      </c>
      <c r="I22" s="15">
        <v>0</v>
      </c>
      <c r="J22" s="7">
        <f>I22-H22</f>
        <v>0</v>
      </c>
      <c r="K22" s="22">
        <v>0</v>
      </c>
      <c r="L22" s="15">
        <v>0</v>
      </c>
      <c r="M22" s="7">
        <f>L22-K22</f>
        <v>0</v>
      </c>
      <c r="N22" s="22">
        <v>0</v>
      </c>
      <c r="O22" s="15">
        <v>0</v>
      </c>
      <c r="P22" s="7">
        <f>O22-N22</f>
        <v>0</v>
      </c>
      <c r="Q22" s="22">
        <v>0</v>
      </c>
      <c r="R22" s="15">
        <v>0</v>
      </c>
      <c r="S22" s="7">
        <f>R22-Q22</f>
        <v>0</v>
      </c>
    </row>
    <row r="23" spans="1:19" x14ac:dyDescent="0.2">
      <c r="A23" s="18" t="s">
        <v>25</v>
      </c>
      <c r="B23" s="22">
        <v>500</v>
      </c>
      <c r="C23" s="15">
        <v>1000</v>
      </c>
      <c r="D23" s="7">
        <f t="shared" ref="D23:D26" si="6">C23-B23</f>
        <v>500</v>
      </c>
      <c r="E23" s="22">
        <v>0</v>
      </c>
      <c r="F23" s="15">
        <v>0</v>
      </c>
      <c r="G23" s="7">
        <f t="shared" ref="G23:G26" si="7">F23-E23</f>
        <v>0</v>
      </c>
      <c r="H23" s="22">
        <v>0</v>
      </c>
      <c r="I23" s="15">
        <v>0</v>
      </c>
      <c r="J23" s="7">
        <f t="shared" ref="J23:J26" si="8">I23-H23</f>
        <v>0</v>
      </c>
      <c r="K23" s="22">
        <v>0</v>
      </c>
      <c r="L23" s="15">
        <v>0</v>
      </c>
      <c r="M23" s="7">
        <f t="shared" ref="M23:M26" si="9">L23-K23</f>
        <v>0</v>
      </c>
      <c r="N23" s="22">
        <v>0</v>
      </c>
      <c r="O23" s="15">
        <v>0</v>
      </c>
      <c r="P23" s="7">
        <f t="shared" ref="P23:P26" si="10">O23-N23</f>
        <v>0</v>
      </c>
      <c r="Q23" s="22">
        <v>0</v>
      </c>
      <c r="R23" s="15">
        <v>0</v>
      </c>
      <c r="S23" s="7">
        <f t="shared" ref="S23:S26" si="11">R23-Q23</f>
        <v>0</v>
      </c>
    </row>
    <row r="24" spans="1:19" x14ac:dyDescent="0.2">
      <c r="A24" s="18" t="s">
        <v>32</v>
      </c>
      <c r="B24" s="22">
        <v>1000</v>
      </c>
      <c r="C24" s="15">
        <v>1000</v>
      </c>
      <c r="D24" s="7">
        <f t="shared" si="6"/>
        <v>0</v>
      </c>
      <c r="E24" s="22">
        <v>0</v>
      </c>
      <c r="F24" s="15">
        <v>0</v>
      </c>
      <c r="G24" s="7">
        <f t="shared" si="7"/>
        <v>0</v>
      </c>
      <c r="H24" s="22">
        <v>0</v>
      </c>
      <c r="I24" s="15">
        <v>0</v>
      </c>
      <c r="J24" s="7">
        <f t="shared" si="8"/>
        <v>0</v>
      </c>
      <c r="K24" s="22">
        <v>0</v>
      </c>
      <c r="L24" s="15">
        <v>0</v>
      </c>
      <c r="M24" s="7">
        <f t="shared" si="9"/>
        <v>0</v>
      </c>
      <c r="N24" s="22">
        <v>0</v>
      </c>
      <c r="O24" s="15">
        <v>0</v>
      </c>
      <c r="P24" s="7">
        <f t="shared" si="10"/>
        <v>0</v>
      </c>
      <c r="Q24" s="22">
        <v>0</v>
      </c>
      <c r="R24" s="15">
        <v>0</v>
      </c>
      <c r="S24" s="7">
        <f t="shared" si="11"/>
        <v>0</v>
      </c>
    </row>
    <row r="25" spans="1:19" x14ac:dyDescent="0.2">
      <c r="A25" s="18" t="s">
        <v>29</v>
      </c>
      <c r="B25" s="22">
        <v>0</v>
      </c>
      <c r="C25" s="15">
        <v>0</v>
      </c>
      <c r="D25" s="7">
        <f t="shared" si="6"/>
        <v>0</v>
      </c>
      <c r="E25" s="22">
        <v>0</v>
      </c>
      <c r="F25" s="15">
        <v>0</v>
      </c>
      <c r="G25" s="7">
        <f t="shared" si="7"/>
        <v>0</v>
      </c>
      <c r="H25" s="22">
        <v>0</v>
      </c>
      <c r="I25" s="15">
        <v>0</v>
      </c>
      <c r="J25" s="7">
        <f t="shared" si="8"/>
        <v>0</v>
      </c>
      <c r="K25" s="29">
        <f>K39*C42</f>
        <v>106.26</v>
      </c>
      <c r="L25" s="15">
        <f>L39*C42</f>
        <v>106.26</v>
      </c>
      <c r="M25" s="7">
        <f t="shared" si="9"/>
        <v>0</v>
      </c>
      <c r="N25" s="29">
        <f>N39*C42</f>
        <v>212.52</v>
      </c>
      <c r="O25" s="15">
        <f>O39*C42</f>
        <v>212.52</v>
      </c>
      <c r="P25" s="7">
        <f t="shared" si="10"/>
        <v>0</v>
      </c>
      <c r="Q25" s="29">
        <f>Q39*C42</f>
        <v>796.95</v>
      </c>
      <c r="R25" s="15">
        <f>R39*C42</f>
        <v>796.95</v>
      </c>
      <c r="S25" s="7">
        <f t="shared" si="11"/>
        <v>0</v>
      </c>
    </row>
    <row r="26" spans="1:19" x14ac:dyDescent="0.2">
      <c r="A26" s="18" t="s">
        <v>30</v>
      </c>
      <c r="B26" s="22">
        <v>0</v>
      </c>
      <c r="C26" s="15">
        <v>0</v>
      </c>
      <c r="D26" s="7">
        <f t="shared" si="6"/>
        <v>0</v>
      </c>
      <c r="E26" s="22">
        <v>0</v>
      </c>
      <c r="F26" s="15">
        <v>0</v>
      </c>
      <c r="G26" s="7">
        <f t="shared" si="7"/>
        <v>0</v>
      </c>
      <c r="H26" s="22">
        <v>0</v>
      </c>
      <c r="I26" s="15">
        <v>0</v>
      </c>
      <c r="J26" s="7">
        <f t="shared" si="8"/>
        <v>0</v>
      </c>
      <c r="K26" s="29">
        <f>K40*C43</f>
        <v>1078</v>
      </c>
      <c r="L26" s="15">
        <f>L40*C43</f>
        <v>1078</v>
      </c>
      <c r="M26" s="7">
        <f t="shared" si="9"/>
        <v>0</v>
      </c>
      <c r="N26" s="29">
        <f>N40*C43</f>
        <v>2695</v>
      </c>
      <c r="O26" s="15">
        <f>O40*C43</f>
        <v>2695</v>
      </c>
      <c r="P26" s="7">
        <f t="shared" si="10"/>
        <v>0</v>
      </c>
      <c r="Q26" s="29">
        <f>Q40*C43</f>
        <v>4581.5</v>
      </c>
      <c r="R26" s="15">
        <f>R40*C43</f>
        <v>4581.5</v>
      </c>
      <c r="S26" s="7">
        <f t="shared" si="11"/>
        <v>0</v>
      </c>
    </row>
    <row r="27" spans="1:19" ht="17" thickBot="1" x14ac:dyDescent="0.25">
      <c r="A27" s="17"/>
      <c r="B27" s="23"/>
      <c r="C27" s="30"/>
      <c r="D27" s="7"/>
      <c r="E27" s="32"/>
      <c r="F27" s="30"/>
      <c r="G27" s="7"/>
      <c r="H27" s="32"/>
      <c r="I27" s="30"/>
      <c r="J27" s="7"/>
      <c r="K27" s="32"/>
      <c r="L27" s="30"/>
      <c r="M27" s="7"/>
      <c r="N27" s="32"/>
      <c r="O27" s="30"/>
      <c r="P27" s="7"/>
      <c r="Q27" s="32"/>
      <c r="R27" s="30"/>
      <c r="S27" s="7"/>
    </row>
    <row r="28" spans="1:19" ht="17" thickBot="1" x14ac:dyDescent="0.25">
      <c r="A28" s="3" t="s">
        <v>15</v>
      </c>
      <c r="B28" s="4">
        <f>SUM(B22:B27)</f>
        <v>2000</v>
      </c>
      <c r="C28" s="4">
        <f>SUM(C22:C27)</f>
        <v>2500</v>
      </c>
      <c r="D28" s="4">
        <f>SUM(D22:D27)</f>
        <v>500</v>
      </c>
      <c r="E28" s="4">
        <f>SUM(E22:E27)</f>
        <v>0</v>
      </c>
      <c r="F28" s="4">
        <f>SUM(F22:F27)</f>
        <v>0</v>
      </c>
      <c r="G28" s="4">
        <f>SUM(G22:G27)</f>
        <v>0</v>
      </c>
      <c r="H28" s="4">
        <f>SUM(H22:H27)</f>
        <v>0</v>
      </c>
      <c r="I28" s="4">
        <f>SUM(I22:I27)</f>
        <v>0</v>
      </c>
      <c r="J28" s="4">
        <f>SUM(J22:J27)</f>
        <v>0</v>
      </c>
      <c r="K28" s="4">
        <f>SUM(K22:K27)</f>
        <v>1184.26</v>
      </c>
      <c r="L28" s="4">
        <f>SUM(L22:L27)</f>
        <v>1184.26</v>
      </c>
      <c r="M28" s="4">
        <f>SUM(M22:M27)</f>
        <v>0</v>
      </c>
      <c r="N28" s="4">
        <f>SUM(N22:N27)</f>
        <v>2907.52</v>
      </c>
      <c r="O28" s="4">
        <f>SUM(O22:O27)</f>
        <v>2907.52</v>
      </c>
      <c r="P28" s="4">
        <f>SUM(P22:P27)</f>
        <v>0</v>
      </c>
      <c r="Q28" s="4">
        <f>SUM(Q22:Q27)</f>
        <v>5378.45</v>
      </c>
      <c r="R28" s="4">
        <f>SUM(R22:R27)</f>
        <v>5378.45</v>
      </c>
      <c r="S28" s="4">
        <f>SUM(S22:S27)</f>
        <v>0</v>
      </c>
    </row>
    <row r="29" spans="1:19" ht="17" thickBot="1" x14ac:dyDescent="0.25">
      <c r="A29" s="9" t="s">
        <v>26</v>
      </c>
      <c r="B29" s="6">
        <f>B28</f>
        <v>2000</v>
      </c>
      <c r="C29" s="6">
        <f>C28</f>
        <v>2500</v>
      </c>
      <c r="D29" s="6">
        <f>D28</f>
        <v>500</v>
      </c>
      <c r="E29" s="6">
        <f>E28</f>
        <v>0</v>
      </c>
      <c r="F29" s="6">
        <f>F28</f>
        <v>0</v>
      </c>
      <c r="G29" s="6">
        <f>G28</f>
        <v>0</v>
      </c>
      <c r="H29" s="6">
        <f>H28</f>
        <v>0</v>
      </c>
      <c r="I29" s="6">
        <f>I28</f>
        <v>0</v>
      </c>
      <c r="J29" s="6">
        <f>J28</f>
        <v>0</v>
      </c>
      <c r="K29" s="6">
        <f>K28</f>
        <v>1184.26</v>
      </c>
      <c r="L29" s="6">
        <f>L28</f>
        <v>1184.26</v>
      </c>
      <c r="M29" s="6">
        <f>M28</f>
        <v>0</v>
      </c>
      <c r="N29" s="6">
        <f>N28</f>
        <v>2907.52</v>
      </c>
      <c r="O29" s="6">
        <f>O28</f>
        <v>2907.52</v>
      </c>
      <c r="P29" s="6">
        <f>P28</f>
        <v>0</v>
      </c>
      <c r="Q29" s="6">
        <f>Q28</f>
        <v>5378.45</v>
      </c>
      <c r="R29" s="6">
        <f>R28</f>
        <v>5378.45</v>
      </c>
      <c r="S29" s="6">
        <f>S28</f>
        <v>0</v>
      </c>
    </row>
    <row r="31" spans="1:19" ht="17" thickBot="1" x14ac:dyDescent="0.25"/>
    <row r="32" spans="1:19" x14ac:dyDescent="0.2">
      <c r="A32" t="s">
        <v>34</v>
      </c>
      <c r="B32" s="19" t="s">
        <v>17</v>
      </c>
      <c r="C32" s="20"/>
      <c r="D32" s="21"/>
      <c r="E32" s="19" t="s">
        <v>18</v>
      </c>
      <c r="F32" s="20"/>
      <c r="G32" s="21"/>
      <c r="H32" s="19" t="s">
        <v>19</v>
      </c>
      <c r="I32" s="20"/>
      <c r="J32" s="21"/>
      <c r="K32" s="26" t="s">
        <v>20</v>
      </c>
      <c r="L32" s="27"/>
      <c r="M32" s="28"/>
      <c r="N32" s="26" t="s">
        <v>21</v>
      </c>
      <c r="O32" s="27"/>
      <c r="P32" s="28"/>
      <c r="Q32" s="26" t="s">
        <v>22</v>
      </c>
      <c r="R32" s="27"/>
      <c r="S32" s="28"/>
    </row>
    <row r="33" spans="1:19" x14ac:dyDescent="0.2">
      <c r="B33" s="36" t="s">
        <v>27</v>
      </c>
      <c r="C33" s="34" t="s">
        <v>28</v>
      </c>
      <c r="D33" s="35" t="s">
        <v>31</v>
      </c>
      <c r="E33" s="36" t="s">
        <v>27</v>
      </c>
      <c r="F33" s="34" t="s">
        <v>28</v>
      </c>
      <c r="G33" s="35" t="s">
        <v>31</v>
      </c>
      <c r="H33" s="36" t="s">
        <v>27</v>
      </c>
      <c r="I33" s="34" t="s">
        <v>28</v>
      </c>
      <c r="J33" s="35" t="s">
        <v>31</v>
      </c>
      <c r="K33" s="36" t="s">
        <v>27</v>
      </c>
      <c r="L33" s="34" t="s">
        <v>28</v>
      </c>
      <c r="M33" s="35" t="s">
        <v>31</v>
      </c>
      <c r="N33" s="36" t="s">
        <v>27</v>
      </c>
      <c r="O33" s="34" t="s">
        <v>28</v>
      </c>
      <c r="P33" s="35" t="s">
        <v>31</v>
      </c>
      <c r="Q33" s="36" t="s">
        <v>27</v>
      </c>
      <c r="R33" s="34" t="s">
        <v>28</v>
      </c>
      <c r="S33" s="35" t="s">
        <v>31</v>
      </c>
    </row>
    <row r="34" spans="1:19" ht="17" thickBot="1" x14ac:dyDescent="0.25">
      <c r="B34" s="32">
        <f>B29-B17</f>
        <v>451.76099999999997</v>
      </c>
      <c r="C34" s="30">
        <f>C29-C17</f>
        <v>1263.01</v>
      </c>
      <c r="D34" s="31">
        <f>D29-D17</f>
        <v>821.25</v>
      </c>
      <c r="E34" s="32">
        <f>B34+(E29-E17)</f>
        <v>315.37199999999996</v>
      </c>
      <c r="F34" s="30">
        <f>C34+(F29-F17)</f>
        <v>1139.02</v>
      </c>
      <c r="G34" s="31">
        <f>D34+(G29-G17)</f>
        <v>833.649</v>
      </c>
      <c r="H34" s="32">
        <f>E34+(H29-H17)</f>
        <v>95.371999999999957</v>
      </c>
      <c r="I34" s="30">
        <f>F34+(I29-I17)</f>
        <v>939.02</v>
      </c>
      <c r="J34" s="31">
        <f>G34+(J29-J17)</f>
        <v>853.649</v>
      </c>
      <c r="K34" s="32">
        <f>H34+(K29-K17)</f>
        <v>1279.6320000000001</v>
      </c>
      <c r="L34" s="30">
        <f>I34+(L29-L17)</f>
        <v>2123.2799999999997</v>
      </c>
      <c r="M34" s="31">
        <f>J34+(M29-M17)</f>
        <v>853.649</v>
      </c>
      <c r="N34" s="32">
        <f>K34+(N29-N17)</f>
        <v>1437.152</v>
      </c>
      <c r="O34" s="30">
        <f>L34+(O29-O17)</f>
        <v>2530.7999999999997</v>
      </c>
      <c r="P34" s="31">
        <f>M34+(P29-P17)</f>
        <v>1103.6489999999999</v>
      </c>
      <c r="Q34" s="32">
        <f>N34+(Q29-Q17)</f>
        <v>5495.6019999999999</v>
      </c>
      <c r="R34" s="30">
        <f>O34+(R29-R17)</f>
        <v>6709.25</v>
      </c>
      <c r="S34" s="31">
        <f>P34+(S29-S17)</f>
        <v>1223.6489999999999</v>
      </c>
    </row>
    <row r="36" spans="1:19" ht="17" thickBot="1" x14ac:dyDescent="0.25"/>
    <row r="37" spans="1:19" x14ac:dyDescent="0.2">
      <c r="A37" t="s">
        <v>35</v>
      </c>
      <c r="B37" s="19" t="s">
        <v>17</v>
      </c>
      <c r="C37" s="20"/>
      <c r="D37" s="21"/>
      <c r="E37" s="19" t="s">
        <v>18</v>
      </c>
      <c r="F37" s="20"/>
      <c r="G37" s="21"/>
      <c r="H37" s="19" t="s">
        <v>19</v>
      </c>
      <c r="I37" s="20"/>
      <c r="J37" s="21"/>
      <c r="K37" s="26" t="s">
        <v>20</v>
      </c>
      <c r="L37" s="27"/>
      <c r="M37" s="28"/>
      <c r="N37" s="26" t="s">
        <v>21</v>
      </c>
      <c r="O37" s="27"/>
      <c r="P37" s="28"/>
      <c r="Q37" s="26" t="s">
        <v>22</v>
      </c>
      <c r="R37" s="27"/>
      <c r="S37" s="28"/>
    </row>
    <row r="38" spans="1:19" x14ac:dyDescent="0.2">
      <c r="B38" s="36" t="s">
        <v>27</v>
      </c>
      <c r="C38" s="34" t="s">
        <v>28</v>
      </c>
      <c r="D38" s="35" t="s">
        <v>31</v>
      </c>
      <c r="E38" s="36" t="s">
        <v>27</v>
      </c>
      <c r="F38" s="34" t="s">
        <v>28</v>
      </c>
      <c r="G38" s="35" t="s">
        <v>31</v>
      </c>
      <c r="H38" s="36" t="s">
        <v>27</v>
      </c>
      <c r="I38" s="34" t="s">
        <v>28</v>
      </c>
      <c r="J38" s="35" t="s">
        <v>31</v>
      </c>
      <c r="K38" s="36" t="s">
        <v>27</v>
      </c>
      <c r="L38" s="34" t="s">
        <v>28</v>
      </c>
      <c r="M38" s="35" t="s">
        <v>31</v>
      </c>
      <c r="N38" s="36" t="s">
        <v>27</v>
      </c>
      <c r="O38" s="34" t="s">
        <v>28</v>
      </c>
      <c r="P38" s="35" t="s">
        <v>31</v>
      </c>
      <c r="Q38" s="36" t="s">
        <v>27</v>
      </c>
      <c r="R38" s="34" t="s">
        <v>28</v>
      </c>
      <c r="S38" s="35" t="s">
        <v>31</v>
      </c>
    </row>
    <row r="39" spans="1:19" x14ac:dyDescent="0.2">
      <c r="A39" t="s">
        <v>29</v>
      </c>
      <c r="B39" s="18">
        <v>0</v>
      </c>
      <c r="C39" s="14">
        <v>0</v>
      </c>
      <c r="D39" s="8">
        <f>C39-B39</f>
        <v>0</v>
      </c>
      <c r="E39" s="18">
        <v>0</v>
      </c>
      <c r="F39" s="14">
        <v>0</v>
      </c>
      <c r="G39" s="8">
        <f>F39-E39</f>
        <v>0</v>
      </c>
      <c r="H39" s="18">
        <v>0</v>
      </c>
      <c r="I39" s="14">
        <v>0</v>
      </c>
      <c r="J39" s="8">
        <f>I39-H39</f>
        <v>0</v>
      </c>
      <c r="K39" s="18">
        <v>200</v>
      </c>
      <c r="L39" s="14">
        <v>200</v>
      </c>
      <c r="M39" s="8">
        <f>L39-K39</f>
        <v>0</v>
      </c>
      <c r="N39" s="18">
        <v>400</v>
      </c>
      <c r="O39" s="14">
        <v>400</v>
      </c>
      <c r="P39" s="8">
        <f>O39-N39</f>
        <v>0</v>
      </c>
      <c r="Q39" s="18">
        <v>1500</v>
      </c>
      <c r="R39" s="14">
        <v>1500</v>
      </c>
      <c r="S39" s="8">
        <f>R39-Q39</f>
        <v>0</v>
      </c>
    </row>
    <row r="40" spans="1:19" ht="17" thickBot="1" x14ac:dyDescent="0.25">
      <c r="A40" t="s">
        <v>30</v>
      </c>
      <c r="B40" s="25">
        <v>0</v>
      </c>
      <c r="C40" s="2">
        <v>0</v>
      </c>
      <c r="D40" s="24">
        <f>C40-B40</f>
        <v>0</v>
      </c>
      <c r="E40" s="25">
        <v>0</v>
      </c>
      <c r="F40" s="2">
        <v>0</v>
      </c>
      <c r="G40" s="24">
        <f>F40-E40</f>
        <v>0</v>
      </c>
      <c r="H40" s="25">
        <v>0</v>
      </c>
      <c r="I40" s="2">
        <v>0</v>
      </c>
      <c r="J40" s="24">
        <f>I40-H40</f>
        <v>0</v>
      </c>
      <c r="K40" s="25">
        <v>200000</v>
      </c>
      <c r="L40" s="2">
        <v>200000</v>
      </c>
      <c r="M40" s="24">
        <f>L40-K40</f>
        <v>0</v>
      </c>
      <c r="N40" s="25">
        <v>500000</v>
      </c>
      <c r="O40" s="2">
        <v>500000</v>
      </c>
      <c r="P40" s="24">
        <f>O40-N40</f>
        <v>0</v>
      </c>
      <c r="Q40" s="25">
        <v>850000</v>
      </c>
      <c r="R40" s="2">
        <v>850000</v>
      </c>
      <c r="S40" s="24">
        <f>R40-Q40</f>
        <v>0</v>
      </c>
    </row>
    <row r="42" spans="1:19" x14ac:dyDescent="0.2">
      <c r="A42" t="s">
        <v>36</v>
      </c>
      <c r="B42" s="40">
        <v>0.69</v>
      </c>
      <c r="C42" s="41">
        <f>B45*B42</f>
        <v>0.53129999999999999</v>
      </c>
      <c r="E42" t="s">
        <v>39</v>
      </c>
    </row>
    <row r="43" spans="1:19" x14ac:dyDescent="0.2">
      <c r="A43" t="s">
        <v>37</v>
      </c>
      <c r="B43" s="39">
        <v>7.0000000000000001E-3</v>
      </c>
      <c r="C43" s="41">
        <f>B45*B43</f>
        <v>5.3899999999999998E-3</v>
      </c>
      <c r="E43" t="s">
        <v>40</v>
      </c>
    </row>
    <row r="45" spans="1:19" x14ac:dyDescent="0.2">
      <c r="A45" t="s">
        <v>38</v>
      </c>
      <c r="B45">
        <v>0.77</v>
      </c>
      <c r="E45" t="s">
        <v>41</v>
      </c>
    </row>
    <row r="47" spans="1:19" x14ac:dyDescent="0.2">
      <c r="B47" s="38"/>
      <c r="C47" s="10"/>
    </row>
  </sheetData>
  <mergeCells count="24">
    <mergeCell ref="B37:D37"/>
    <mergeCell ref="E37:G37"/>
    <mergeCell ref="H37:J37"/>
    <mergeCell ref="K37:M37"/>
    <mergeCell ref="N37:P37"/>
    <mergeCell ref="Q37:S37"/>
    <mergeCell ref="B32:D32"/>
    <mergeCell ref="E32:G32"/>
    <mergeCell ref="H32:J32"/>
    <mergeCell ref="K32:M32"/>
    <mergeCell ref="N32:P32"/>
    <mergeCell ref="Q32:S32"/>
    <mergeCell ref="B20:D20"/>
    <mergeCell ref="E20:G20"/>
    <mergeCell ref="H20:J20"/>
    <mergeCell ref="K20:M20"/>
    <mergeCell ref="N20:P20"/>
    <mergeCell ref="Q20:S20"/>
    <mergeCell ref="B5:D5"/>
    <mergeCell ref="E5:G5"/>
    <mergeCell ref="H5:J5"/>
    <mergeCell ref="K5:M5"/>
    <mergeCell ref="N5:P5"/>
    <mergeCell ref="Q5:S5"/>
  </mergeCells>
  <conditionalFormatting sqref="D17 G17 J17 M17 P17 S17">
    <cfRule type="cellIs" dxfId="3" priority="4" operator="lessThanOrEqual">
      <formula>0</formula>
    </cfRule>
  </conditionalFormatting>
  <conditionalFormatting sqref="D29 G29 J29 M29 P29 S29 D34 G34 J34 M34 P34 S34">
    <cfRule type="cellIs" dxfId="2" priority="3" operator="greaterThanOrEqual">
      <formula>0</formula>
    </cfRule>
  </conditionalFormatting>
  <conditionalFormatting sqref="D17 G17 M17 P17 S17">
    <cfRule type="cellIs" dxfId="1" priority="2" operator="greaterThan">
      <formula>0</formula>
    </cfRule>
  </conditionalFormatting>
  <conditionalFormatting sqref="B34:C34 E34:F34 H34:I34 K34:L34 N34:O34 Q34:R34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Rockall, Charles</dc:creator>
  <cp:lastModifiedBy>Rockall, Charles</cp:lastModifiedBy>
  <dcterms:created xsi:type="dcterms:W3CDTF">2020-01-15T22:55:12Z</dcterms:created>
  <dcterms:modified xsi:type="dcterms:W3CDTF">2020-01-19T17:59:44Z</dcterms:modified>
</cp:coreProperties>
</file>