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3-2024\Modules\DB BMSP6002\Week 3\"/>
    </mc:Choice>
  </mc:AlternateContent>
  <xr:revisionPtr revIDLastSave="0" documentId="8_{09378563-2AEB-4DDD-88F5-F644F7949CDA}" xr6:coauthVersionLast="47" xr6:coauthVersionMax="47" xr10:uidLastSave="{00000000-0000-0000-0000-000000000000}"/>
  <bookViews>
    <workbookView xWindow="-110" yWindow="-110" windowWidth="22780" windowHeight="14660" xr2:uid="{E8A791FC-A6A1-4103-B817-86DC55E6646A}"/>
  </bookViews>
  <sheets>
    <sheet name="Timeshares sold" sheetId="1" r:id="rId1"/>
  </sheets>
  <definedNames>
    <definedName name="Average_Timeshares_Salesperson">'Timeshares sold'!$H$5:$H$14</definedName>
    <definedName name="Percentage_of_Total_Sales">'Timeshares sold'!$N$5:$O$10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5" i="1"/>
  <c r="J5" i="1" a="1"/>
  <c r="J5" i="1" s="1"/>
  <c r="I15" i="1"/>
  <c r="I6" i="1"/>
  <c r="I7" i="1"/>
  <c r="I8" i="1"/>
  <c r="I9" i="1"/>
  <c r="I10" i="1"/>
  <c r="I11" i="1"/>
  <c r="I12" i="1"/>
  <c r="I13" i="1"/>
  <c r="I14" i="1"/>
  <c r="I5" i="1"/>
  <c r="H1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H5" i="1"/>
  <c r="G5" i="1"/>
  <c r="G15" i="1" s="1"/>
  <c r="D15" i="1"/>
  <c r="E15" i="1"/>
  <c r="F15" i="1"/>
  <c r="D16" i="1"/>
  <c r="E16" i="1"/>
  <c r="F16" i="1"/>
  <c r="C16" i="1"/>
  <c r="C1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<sst xmlns="http://schemas.openxmlformats.org/spreadsheetml/2006/main" count="30" uniqueCount="27">
  <si>
    <t>Timeshares Sold July to October 2023</t>
  </si>
  <si>
    <t>July</t>
  </si>
  <si>
    <t>August</t>
  </si>
  <si>
    <t>September</t>
  </si>
  <si>
    <t>October</t>
  </si>
  <si>
    <t>Roberta Lamb</t>
  </si>
  <si>
    <t>John Smith</t>
  </si>
  <si>
    <t>Sajid Kayani</t>
  </si>
  <si>
    <t>Mary Jones</t>
  </si>
  <si>
    <t>Manesh Patel</t>
  </si>
  <si>
    <t>Peter Lewis</t>
  </si>
  <si>
    <t>Huw Lloyd</t>
  </si>
  <si>
    <t>Tim Stanfield</t>
  </si>
  <si>
    <t>Sarah Warwick</t>
  </si>
  <si>
    <t>Luke Warmwater</t>
  </si>
  <si>
    <t>Total</t>
  </si>
  <si>
    <t>Average</t>
  </si>
  <si>
    <t>Percentage Sales</t>
  </si>
  <si>
    <t>Salesperson Status</t>
  </si>
  <si>
    <t>Percentage of Total Sales</t>
  </si>
  <si>
    <t>Attainment</t>
  </si>
  <si>
    <t>Class 1</t>
  </si>
  <si>
    <t>Class 2</t>
  </si>
  <si>
    <t>Class 3</t>
  </si>
  <si>
    <t>Class 4</t>
  </si>
  <si>
    <t>Class 5</t>
  </si>
  <si>
    <t>Class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</si>
</sst>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0" fillId="2" borderId="1" xfId="0" applyFill="1" applyBorder="1"/>
    <xf numFmtId="0" fontId="2" fillId="2" borderId="2" xfId="0" applyFont="1" applyFill="1" applyBorder="1"/>
    <xf numFmtId="1" fontId="0" fillId="0" borderId="1" xfId="0" applyNumberFormat="1" applyBorder="1"/>
    <xf numFmtId="0" fontId="0" fillId="3" borderId="1" xfId="0" applyFill="1" applyBorder="1"/>
    <xf numFmtId="0" fontId="2" fillId="2" borderId="1" xfId="0" applyFont="1" applyFill="1" applyBorder="1" applyAlignment="1">
      <alignment wrapText="1"/>
    </xf>
    <xf numFmtId="9" fontId="0" fillId="0" borderId="1" xfId="1" applyFont="1" applyBorder="1"/>
    <xf numFmtId="9" fontId="0" fillId="0" borderId="1" xfId="0" applyNumberFormat="1" applyBorder="1"/>
    <xf numFmtId="0" fontId="4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Timeshares Sold</a:t>
            </a:r>
            <a:r>
              <a:rPr lang="en-GB" baseline="0"/>
              <a:t> </a:t>
            </a:r>
          </a:p>
          <a:p>
            <a:pPr>
              <a:defRPr/>
            </a:pPr>
            <a:r>
              <a:rPr lang="en-GB" baseline="0"/>
              <a:t>July - Oc</a:t>
            </a:r>
          </a:p>
          <a:p>
            <a:pPr>
              <a:defRPr/>
            </a:pPr>
            <a:r>
              <a:rPr lang="en-GB" baseline="0"/>
              <a:t>tober </a:t>
            </a:r>
          </a:p>
          <a:p>
            <a:pPr>
              <a:defRPr/>
            </a:pPr>
            <a:r>
              <a:rPr lang="en-GB" baseline="0"/>
              <a:t>2023</a:t>
            </a:r>
            <a:endParaRPr lang="en-GB"/>
          </a:p>
        </c:rich>
      </c:tx>
      <c:layout>
        <c:manualLayout>
          <c:xMode val="edge"/>
          <c:yMode val="edge"/>
          <c:x val="0.43713669694681878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'Timeshares sold'!$C$4</c:f>
              <c:strCache>
                <c:ptCount val="1"/>
                <c:pt idx="0">
                  <c:v>July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'Timeshares sold'!$B$5:$B$14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sold'!$C$5:$C$14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4-43BF-864A-D1485264702C}"/>
            </c:ext>
          </c:extLst>
        </c:ser>
        <c:ser>
          <c:idx val="1"/>
          <c:order val="1"/>
          <c:tx>
            <c:strRef>
              <c:f>'Timeshares sold'!$D$4</c:f>
              <c:strCache>
                <c:ptCount val="1"/>
                <c:pt idx="0">
                  <c:v>August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'Timeshares sold'!$B$5:$B$14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sold'!$D$5:$D$14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C4-43BF-864A-D1485264702C}"/>
            </c:ext>
          </c:extLst>
        </c:ser>
        <c:ser>
          <c:idx val="2"/>
          <c:order val="2"/>
          <c:tx>
            <c:strRef>
              <c:f>'Timeshares sold'!$E$4</c:f>
              <c:strCache>
                <c:ptCount val="1"/>
                <c:pt idx="0">
                  <c:v>September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'Timeshares sold'!$B$5:$B$14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sold'!$E$5:$E$14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C4-43BF-864A-D1485264702C}"/>
            </c:ext>
          </c:extLst>
        </c:ser>
        <c:ser>
          <c:idx val="3"/>
          <c:order val="3"/>
          <c:tx>
            <c:strRef>
              <c:f>'Timeshares sold'!$F$4</c:f>
              <c:strCache>
                <c:ptCount val="1"/>
                <c:pt idx="0">
                  <c:v>October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'Timeshares sold'!$B$5:$B$14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sold'!$F$5:$F$14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C4-43BF-864A-D14852647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1300607"/>
        <c:axId val="1537434223"/>
      </c:barChart>
      <c:catAx>
        <c:axId val="14913006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Sales Persons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434223"/>
        <c:crosses val="autoZero"/>
        <c:auto val="1"/>
        <c:lblAlgn val="ctr"/>
        <c:lblOffset val="100"/>
        <c:noMultiLvlLbl val="0"/>
      </c:catAx>
      <c:valAx>
        <c:axId val="1537434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Timeshares (quantity ) 10's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1300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15874</xdr:colOff>
      <xdr:row>17</xdr:row>
      <xdr:rowOff>9525</xdr:rowOff>
    </xdr:from>
    <xdr:to>
      <xdr:col>14</xdr:col>
      <xdr:colOff>889000</xdr:colOff>
      <xdr:row>31</xdr:row>
      <xdr:rowOff>174625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D2B9E3-FCA3-3D92-C553-DD5218A2F2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C743F-6686-488F-B03E-DA01418F766F}">
  <dimension ref="B2:O16"/>
  <sheetViews>
    <sheetView tabSelected="1" workbookViewId="0">
      <selection activeCell="O14" sqref="O14"/>
    </sheetView>
  </sheetViews>
  <sheetFormatPr defaultRowHeight="14.5" x14ac:dyDescent="0.35"/>
  <cols>
    <col min="2" max="2" width="15.7265625" customWidth="1"/>
    <col min="5" max="5" width="11.54296875" customWidth="1"/>
    <col min="9" max="9" width="10.26953125" customWidth="1"/>
    <col min="10" max="10" width="13.90625" customWidth="1"/>
    <col min="11" max="11" width="11.08984375" customWidth="1"/>
    <col min="14" max="14" width="12.453125" customWidth="1"/>
    <col min="15" max="15" width="13.08984375" customWidth="1"/>
  </cols>
  <sheetData>
    <row r="2" spans="2:15" ht="15.5" customHeight="1" x14ac:dyDescent="0.35">
      <c r="B2" s="3" t="s">
        <v>0</v>
      </c>
      <c r="C2" s="3"/>
      <c r="D2" s="3"/>
      <c r="E2" s="3"/>
      <c r="F2" s="3"/>
      <c r="G2" s="3"/>
      <c r="H2" s="3"/>
      <c r="I2" s="3"/>
      <c r="J2" s="3"/>
    </row>
    <row r="3" spans="2:15" x14ac:dyDescent="0.35">
      <c r="B3" s="3"/>
      <c r="C3" s="3"/>
      <c r="D3" s="3"/>
      <c r="E3" s="3"/>
      <c r="F3" s="3"/>
      <c r="G3" s="3"/>
      <c r="H3" s="3"/>
      <c r="I3" s="3"/>
      <c r="J3" s="3"/>
    </row>
    <row r="4" spans="2:15" ht="45" x14ac:dyDescent="0.35">
      <c r="B4" s="2"/>
      <c r="C4" s="5" t="s">
        <v>1</v>
      </c>
      <c r="D4" s="5" t="s">
        <v>2</v>
      </c>
      <c r="E4" s="5" t="s">
        <v>3</v>
      </c>
      <c r="F4" s="5" t="s">
        <v>4</v>
      </c>
      <c r="G4" s="5" t="s">
        <v>15</v>
      </c>
      <c r="H4" s="5" t="s">
        <v>16</v>
      </c>
      <c r="I4" s="8" t="s">
        <v>17</v>
      </c>
      <c r="J4" s="8" t="s">
        <v>18</v>
      </c>
      <c r="K4" s="14" t="s">
        <v>20</v>
      </c>
      <c r="N4" s="11" t="s">
        <v>19</v>
      </c>
      <c r="O4" s="11" t="s">
        <v>20</v>
      </c>
    </row>
    <row r="5" spans="2:15" ht="15.5" x14ac:dyDescent="0.35">
      <c r="B5" s="7" t="s">
        <v>5</v>
      </c>
      <c r="C5" s="1">
        <v>55</v>
      </c>
      <c r="D5" s="1">
        <v>65</v>
      </c>
      <c r="E5" s="1">
        <v>54</v>
      </c>
      <c r="F5" s="1">
        <v>45</v>
      </c>
      <c r="G5" s="1">
        <f>SUM(C5:F5)</f>
        <v>219</v>
      </c>
      <c r="H5" s="6">
        <f>AVERAGE(C5:F5)</f>
        <v>54.75</v>
      </c>
      <c r="I5" s="9">
        <f>G5/$G$15</f>
        <v>0.11242299794661191</v>
      </c>
      <c r="J5" s="1" t="str" cm="1">
        <f t="array" ref="J5:J14">IF(Average_Timeshares_Salesperson&gt;=50,"Gold Award","Must Improve")</f>
        <v>Gold Award</v>
      </c>
      <c r="K5" s="1" t="str">
        <f>VLOOKUP(I5,Percentage_of_Total_Sales,2)</f>
        <v>Class 2</v>
      </c>
      <c r="N5" s="12">
        <v>0</v>
      </c>
      <c r="O5" s="13" t="s">
        <v>21</v>
      </c>
    </row>
    <row r="6" spans="2:15" ht="15.5" x14ac:dyDescent="0.35">
      <c r="B6" s="7" t="s">
        <v>6</v>
      </c>
      <c r="C6" s="1">
        <v>76</v>
      </c>
      <c r="D6" s="1">
        <v>70</v>
      </c>
      <c r="E6" s="1">
        <v>65</v>
      </c>
      <c r="F6" s="1">
        <v>60</v>
      </c>
      <c r="G6" s="1">
        <f t="shared" ref="G6:G14" si="0">SUM(C6:F6)</f>
        <v>271</v>
      </c>
      <c r="H6" s="6">
        <f t="shared" ref="H6:H14" si="1">AVERAGE(C6:F6)</f>
        <v>67.75</v>
      </c>
      <c r="I6" s="9">
        <f t="shared" ref="I6:I14" si="2">G6/$G$15</f>
        <v>0.13911704312114989</v>
      </c>
      <c r="J6" s="1" t="str">
        <v>Gold Award</v>
      </c>
      <c r="K6" s="1" t="str">
        <f>VLOOKUP(I6,Percentage_of_Total_Sales,2)</f>
        <v>Class 2</v>
      </c>
      <c r="N6" s="12">
        <v>0.1</v>
      </c>
      <c r="O6" s="13" t="s">
        <v>22</v>
      </c>
    </row>
    <row r="7" spans="2:15" ht="15.5" x14ac:dyDescent="0.35">
      <c r="B7" s="7" t="s">
        <v>7</v>
      </c>
      <c r="C7" s="1">
        <v>43</v>
      </c>
      <c r="D7" s="1">
        <v>44</v>
      </c>
      <c r="E7" s="1">
        <v>40</v>
      </c>
      <c r="F7" s="1">
        <v>50</v>
      </c>
      <c r="G7" s="1">
        <f t="shared" si="0"/>
        <v>177</v>
      </c>
      <c r="H7" s="6">
        <f t="shared" si="1"/>
        <v>44.25</v>
      </c>
      <c r="I7" s="9">
        <f t="shared" si="2"/>
        <v>9.0862422997946612E-2</v>
      </c>
      <c r="J7" s="1" t="str">
        <v>Must Improve</v>
      </c>
      <c r="K7" s="1" t="str">
        <f>VLOOKUP(I7,Percentage_of_Total_Sales,2)</f>
        <v>Class 1</v>
      </c>
      <c r="N7" s="12">
        <v>0.2</v>
      </c>
      <c r="O7" s="13" t="s">
        <v>23</v>
      </c>
    </row>
    <row r="8" spans="2:15" ht="15.5" x14ac:dyDescent="0.35">
      <c r="B8" s="7" t="s">
        <v>8</v>
      </c>
      <c r="C8" s="1">
        <v>32</v>
      </c>
      <c r="D8" s="1">
        <v>50</v>
      </c>
      <c r="E8" s="1">
        <v>19</v>
      </c>
      <c r="F8" s="1">
        <v>30</v>
      </c>
      <c r="G8" s="1">
        <f t="shared" si="0"/>
        <v>131</v>
      </c>
      <c r="H8" s="6">
        <f t="shared" si="1"/>
        <v>32.75</v>
      </c>
      <c r="I8" s="9">
        <f t="shared" si="2"/>
        <v>6.7248459958932236E-2</v>
      </c>
      <c r="J8" s="1" t="str">
        <v>Must Improve</v>
      </c>
      <c r="K8" s="1" t="str">
        <f>VLOOKUP(I8,Percentage_of_Total_Sales,2)</f>
        <v>Class 1</v>
      </c>
      <c r="N8" s="12">
        <v>0.3</v>
      </c>
      <c r="O8" s="13" t="s">
        <v>24</v>
      </c>
    </row>
    <row r="9" spans="2:15" ht="15.5" x14ac:dyDescent="0.35">
      <c r="B9" s="7" t="s">
        <v>9</v>
      </c>
      <c r="C9" s="1">
        <v>62</v>
      </c>
      <c r="D9" s="1">
        <v>40</v>
      </c>
      <c r="E9" s="1">
        <v>40</v>
      </c>
      <c r="F9" s="1">
        <v>50</v>
      </c>
      <c r="G9" s="1">
        <f t="shared" si="0"/>
        <v>192</v>
      </c>
      <c r="H9" s="6">
        <f t="shared" si="1"/>
        <v>48</v>
      </c>
      <c r="I9" s="9">
        <f t="shared" si="2"/>
        <v>9.856262833675565E-2</v>
      </c>
      <c r="J9" s="1" t="str">
        <v>Must Improve</v>
      </c>
      <c r="K9" s="1" t="str">
        <f>VLOOKUP(I9,Percentage_of_Total_Sales,2)</f>
        <v>Class 1</v>
      </c>
      <c r="N9" s="12">
        <v>0.4</v>
      </c>
      <c r="O9" s="13" t="s">
        <v>25</v>
      </c>
    </row>
    <row r="10" spans="2:15" ht="15.5" x14ac:dyDescent="0.35">
      <c r="B10" s="7" t="s">
        <v>10</v>
      </c>
      <c r="C10" s="1">
        <v>72</v>
      </c>
      <c r="D10" s="1">
        <v>76</v>
      </c>
      <c r="E10" s="1">
        <v>68</v>
      </c>
      <c r="F10" s="1">
        <v>68</v>
      </c>
      <c r="G10" s="1">
        <f t="shared" si="0"/>
        <v>284</v>
      </c>
      <c r="H10" s="6">
        <f t="shared" si="1"/>
        <v>71</v>
      </c>
      <c r="I10" s="9">
        <f t="shared" si="2"/>
        <v>0.14579055441478439</v>
      </c>
      <c r="J10" s="1" t="str">
        <v>Gold Award</v>
      </c>
      <c r="K10" s="1" t="str">
        <f>VLOOKUP(I10,Percentage_of_Total_Sales,2)</f>
        <v>Class 2</v>
      </c>
      <c r="N10" s="12">
        <v>0.5</v>
      </c>
      <c r="O10" s="13" t="s">
        <v>26</v>
      </c>
    </row>
    <row r="11" spans="2:15" x14ac:dyDescent="0.35">
      <c r="B11" s="7" t="s">
        <v>11</v>
      </c>
      <c r="C11" s="1">
        <v>39</v>
      </c>
      <c r="D11" s="1">
        <v>54</v>
      </c>
      <c r="E11" s="1">
        <v>29</v>
      </c>
      <c r="F11" s="1">
        <v>33</v>
      </c>
      <c r="G11" s="1">
        <f t="shared" si="0"/>
        <v>155</v>
      </c>
      <c r="H11" s="6">
        <f t="shared" si="1"/>
        <v>38.75</v>
      </c>
      <c r="I11" s="9">
        <f t="shared" si="2"/>
        <v>7.9568788501026694E-2</v>
      </c>
      <c r="J11" s="1" t="str">
        <v>Must Improve</v>
      </c>
      <c r="K11" s="1" t="str">
        <f>VLOOKUP(I11,Percentage_of_Total_Sales,2)</f>
        <v>Class 1</v>
      </c>
    </row>
    <row r="12" spans="2:15" x14ac:dyDescent="0.35">
      <c r="B12" s="7" t="s">
        <v>12</v>
      </c>
      <c r="C12" s="1">
        <v>22</v>
      </c>
      <c r="D12" s="1">
        <v>40</v>
      </c>
      <c r="E12" s="1">
        <v>18</v>
      </c>
      <c r="F12" s="1">
        <v>29</v>
      </c>
      <c r="G12" s="1">
        <f t="shared" si="0"/>
        <v>109</v>
      </c>
      <c r="H12" s="6">
        <f t="shared" si="1"/>
        <v>27.25</v>
      </c>
      <c r="I12" s="9">
        <f t="shared" si="2"/>
        <v>5.5954825462012317E-2</v>
      </c>
      <c r="J12" s="1" t="str">
        <v>Must Improve</v>
      </c>
      <c r="K12" s="1" t="str">
        <f>VLOOKUP(I12,Percentage_of_Total_Sales,2)</f>
        <v>Class 1</v>
      </c>
    </row>
    <row r="13" spans="2:15" x14ac:dyDescent="0.35">
      <c r="B13" s="7" t="s">
        <v>13</v>
      </c>
      <c r="C13" s="1">
        <v>71</v>
      </c>
      <c r="D13" s="1">
        <v>72</v>
      </c>
      <c r="E13" s="1">
        <v>78</v>
      </c>
      <c r="F13" s="1">
        <v>58</v>
      </c>
      <c r="G13" s="1">
        <f t="shared" si="0"/>
        <v>279</v>
      </c>
      <c r="H13" s="6">
        <f t="shared" si="1"/>
        <v>69.75</v>
      </c>
      <c r="I13" s="9">
        <f t="shared" si="2"/>
        <v>0.14322381930184805</v>
      </c>
      <c r="J13" s="1" t="str">
        <v>Gold Award</v>
      </c>
      <c r="K13" s="1" t="str">
        <f>VLOOKUP(I13,Percentage_of_Total_Sales,2)</f>
        <v>Class 2</v>
      </c>
    </row>
    <row r="14" spans="2:15" x14ac:dyDescent="0.35">
      <c r="B14" s="7" t="s">
        <v>14</v>
      </c>
      <c r="C14" s="1">
        <v>32</v>
      </c>
      <c r="D14" s="1">
        <v>50</v>
      </c>
      <c r="E14" s="1">
        <v>19</v>
      </c>
      <c r="F14" s="1">
        <v>30</v>
      </c>
      <c r="G14" s="1">
        <f t="shared" si="0"/>
        <v>131</v>
      </c>
      <c r="H14" s="6">
        <f t="shared" si="1"/>
        <v>32.75</v>
      </c>
      <c r="I14" s="9">
        <f t="shared" si="2"/>
        <v>6.7248459958932236E-2</v>
      </c>
      <c r="J14" s="1" t="str">
        <v>Must Improve</v>
      </c>
      <c r="K14" s="1" t="str">
        <f>VLOOKUP(I14,Percentage_of_Total_Sales,2)</f>
        <v>Class 1</v>
      </c>
    </row>
    <row r="15" spans="2:15" x14ac:dyDescent="0.35">
      <c r="B15" s="4" t="s">
        <v>15</v>
      </c>
      <c r="C15" s="1">
        <f>SUM(C5:C14)</f>
        <v>504</v>
      </c>
      <c r="D15" s="1">
        <f t="shared" ref="D15:H15" si="3">SUM(D5:D14)</f>
        <v>561</v>
      </c>
      <c r="E15" s="1">
        <f t="shared" si="3"/>
        <v>430</v>
      </c>
      <c r="F15" s="1">
        <f t="shared" si="3"/>
        <v>453</v>
      </c>
      <c r="G15" s="1">
        <f t="shared" si="3"/>
        <v>1948</v>
      </c>
      <c r="H15" s="1">
        <f t="shared" si="3"/>
        <v>487</v>
      </c>
      <c r="I15" s="10">
        <f>SUM(I5:I14)</f>
        <v>1</v>
      </c>
    </row>
    <row r="16" spans="2:15" x14ac:dyDescent="0.35">
      <c r="B16" s="4" t="s">
        <v>16</v>
      </c>
      <c r="C16" s="6">
        <f>AVERAGE(C5:C14)</f>
        <v>50.4</v>
      </c>
      <c r="D16" s="6">
        <f t="shared" ref="D16:G16" si="4">AVERAGE(D5:D14)</f>
        <v>56.1</v>
      </c>
      <c r="E16" s="6">
        <f t="shared" si="4"/>
        <v>43</v>
      </c>
      <c r="F16" s="6">
        <f t="shared" si="4"/>
        <v>45.3</v>
      </c>
      <c r="G16" s="6"/>
      <c r="H16" s="1"/>
    </row>
  </sheetData>
  <mergeCells count="1">
    <mergeCell ref="B2:J3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Timeshares sold</vt:lpstr>
      <vt:lpstr>Average_Timeshares_Salesperson</vt:lpstr>
      <vt:lpstr>Percentage_of_Total_Sales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2023-10-18T14:18:27Z</dcterms:created>
  <dcterms:modified xsi:type="dcterms:W3CDTF">2023-10-18T14:52:38Z</dcterms:modified>
</cp:coreProperties>
</file>