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yfiles\Work\2025 - 2026\Lectures\L5 Computer Forensics\Assessment\"/>
    </mc:Choice>
  </mc:AlternateContent>
  <xr:revisionPtr revIDLastSave="0" documentId="13_ncr:1_{639B598D-5126-4785-A2CF-A40EC6BB0EF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Sheet1!$A$2:$E$13</definedName>
    <definedName name="_xlnm.Print_Area" localSheetId="0">Sheet1!$A$1:$J$39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E18" i="1"/>
  <c r="E8" i="1"/>
  <c r="E20" i="1"/>
  <c r="E24" i="1"/>
  <c r="E6" i="1"/>
  <c r="E22" i="1"/>
  <c r="E3" i="1"/>
  <c r="E30" i="1"/>
  <c r="E19" i="1"/>
  <c r="E11" i="1"/>
  <c r="E23" i="1"/>
  <c r="E5" i="1"/>
  <c r="E4" i="1"/>
  <c r="E13" i="1"/>
  <c r="E21" i="1"/>
  <c r="E15" i="1"/>
  <c r="E17" i="1"/>
  <c r="E10" i="1"/>
  <c r="E29" i="1"/>
  <c r="E14" i="1"/>
  <c r="E16" i="1"/>
  <c r="E9" i="1"/>
  <c r="E26" i="1"/>
  <c r="E31" i="1"/>
  <c r="E25" i="1"/>
  <c r="E7" i="1"/>
  <c r="E12" i="1"/>
  <c r="E27" i="1"/>
  <c r="H30" i="1" l="1"/>
  <c r="H39" i="1"/>
  <c r="H38" i="1"/>
  <c r="H37" i="1"/>
  <c r="H36" i="1"/>
  <c r="H35" i="1"/>
  <c r="H34" i="1"/>
  <c r="H33" i="1"/>
  <c r="H31" i="1"/>
  <c r="I38" i="1" l="1"/>
  <c r="I30" i="1"/>
  <c r="I33" i="1"/>
  <c r="I36" i="1"/>
  <c r="I37" i="1"/>
  <c r="I31" i="1"/>
  <c r="I39" i="1"/>
  <c r="I35" i="1"/>
  <c r="I3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<sst xmlns="http://schemas.openxmlformats.org/spreadsheetml/2006/main" count="101" uniqueCount="99">
  <si>
    <t>First Name</t>
  </si>
  <si>
    <t>Surname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</si>
  <si>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</si>
  <si>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</si>
  <si>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</si>
  <si>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</si>
  <si>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</si>
  <si>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</si>
  <si>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</si>
  <si>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</si>
  <si>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</si>
  <si>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Overall</t>
  </si>
  <si>
    <t xml:space="preserve"> Assignment</t>
  </si>
  <si>
    <t>Module box</t>
  </si>
  <si>
    <t>JONES</t>
  </si>
  <si>
    <t>AHMED</t>
  </si>
  <si>
    <t>KHAN</t>
  </si>
  <si>
    <t>MOHAMED</t>
  </si>
  <si>
    <t>LONGHURST</t>
  </si>
  <si>
    <t>MCCLENNON</t>
  </si>
  <si>
    <t>LEONE</t>
  </si>
  <si>
    <t>ELONGA</t>
  </si>
  <si>
    <t>AKERMAN</t>
  </si>
  <si>
    <t>ALDRIDGE</t>
  </si>
  <si>
    <t>JOSEPH</t>
  </si>
  <si>
    <t>SCHENKE</t>
  </si>
  <si>
    <t>PETT</t>
  </si>
  <si>
    <t>WILDE</t>
  </si>
  <si>
    <t>YANEZ BAEZ</t>
  </si>
  <si>
    <t>GROVES</t>
  </si>
  <si>
    <t>HALLEY</t>
  </si>
  <si>
    <t>BELL</t>
  </si>
  <si>
    <t>EDWARDS</t>
  </si>
  <si>
    <t>WASZAK</t>
  </si>
  <si>
    <t>RICHARDS</t>
  </si>
  <si>
    <t>STEPHENS</t>
  </si>
  <si>
    <t>YAQOOB</t>
  </si>
  <si>
    <t>SIVAS</t>
  </si>
  <si>
    <t>CURRAN</t>
  </si>
  <si>
    <t>JAMES</t>
  </si>
  <si>
    <t>VUILLEMIN</t>
  </si>
  <si>
    <t xml:space="preserve">DANIEL MARK  </t>
  </si>
  <si>
    <t xml:space="preserve">SANWAR ALI  </t>
  </si>
  <si>
    <t xml:space="preserve">LA-RAIB    </t>
  </si>
  <si>
    <t xml:space="preserve">IBRAHIM YAHIA  </t>
  </si>
  <si>
    <t xml:space="preserve">JOSHUA RHYS  </t>
  </si>
  <si>
    <t xml:space="preserve">DREW DECLAN  </t>
  </si>
  <si>
    <t xml:space="preserve">DANIEL    </t>
  </si>
  <si>
    <t xml:space="preserve">HEAVEN BENI  </t>
  </si>
  <si>
    <t xml:space="preserve">LUKE GAVIN  </t>
  </si>
  <si>
    <t xml:space="preserve">KYLE    </t>
  </si>
  <si>
    <t xml:space="preserve">REHAN    </t>
  </si>
  <si>
    <t xml:space="preserve">BENJAMIN PAUL  </t>
  </si>
  <si>
    <t>SKYLER CHARLES THOMAS</t>
  </si>
  <si>
    <t xml:space="preserve">DAFYDD THOMAS  </t>
  </si>
  <si>
    <t xml:space="preserve">GARETH LLOYD  </t>
  </si>
  <si>
    <t xml:space="preserve">JAC HENRY  </t>
  </si>
  <si>
    <t xml:space="preserve">CARLOS AUGUSTO  </t>
  </si>
  <si>
    <t xml:space="preserve">SHANE ANTHONY  </t>
  </si>
  <si>
    <t xml:space="preserve">NATASHA ANNE  </t>
  </si>
  <si>
    <t xml:space="preserve">DYLAN JAMES  </t>
  </si>
  <si>
    <t xml:space="preserve">DAFYDD IESTYN  </t>
  </si>
  <si>
    <t xml:space="preserve">PAWEL    </t>
  </si>
  <si>
    <t xml:space="preserve">LEO    </t>
  </si>
  <si>
    <t xml:space="preserve">OWEN DAVID  </t>
  </si>
  <si>
    <t xml:space="preserve">MOHAMMAD ASIF  </t>
  </si>
  <si>
    <t xml:space="preserve">HASAN    </t>
  </si>
  <si>
    <t xml:space="preserve">BRANDON LEIGH  </t>
  </si>
  <si>
    <t>LEWIS JOHN ELIAS</t>
  </si>
  <si>
    <t>MADELEINE ESTHER VALENTINE</t>
  </si>
  <si>
    <t>0300760/1</t>
  </si>
  <si>
    <t>1920465/2</t>
  </si>
  <si>
    <t>2005781/1</t>
  </si>
  <si>
    <t>2010957/1</t>
  </si>
  <si>
    <t>2205415/2</t>
  </si>
  <si>
    <t>2312801/1</t>
  </si>
  <si>
    <t>2317483/1</t>
  </si>
  <si>
    <t>2404111/1</t>
  </si>
  <si>
    <t>2404201/2</t>
  </si>
  <si>
    <t>2404215/1</t>
  </si>
  <si>
    <t>2404834/1</t>
  </si>
  <si>
    <t>2405039/1</t>
  </si>
  <si>
    <t>2405518/2</t>
  </si>
  <si>
    <t>2405762/1</t>
  </si>
  <si>
    <t>2405771/1</t>
  </si>
  <si>
    <t>2405772/1</t>
  </si>
  <si>
    <t>2413875/1</t>
  </si>
  <si>
    <t>2413879/1</t>
  </si>
  <si>
    <t>2417049/1</t>
  </si>
  <si>
    <t>2417050/1</t>
  </si>
  <si>
    <t>2417062/1</t>
  </si>
  <si>
    <t>2417221/1</t>
  </si>
  <si>
    <t>2418519/1</t>
  </si>
  <si>
    <t>2418999/1</t>
  </si>
  <si>
    <t>2419891/1</t>
  </si>
  <si>
    <t>2421062/3</t>
  </si>
  <si>
    <t>2427494/1</t>
  </si>
  <si>
    <t>2427497/1</t>
  </si>
  <si>
    <t>2529549/1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</si>
</sst>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Segoe UI"/>
      <family val="2"/>
    </font>
    <font>
      <sz val="8"/>
      <color theme="1"/>
      <name val="Segoe UI"/>
      <family val="2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0" fillId="0" borderId="1" xfId="0" applyBorder="1"/>
    <xf numFmtId="0" fontId="2" fillId="2" borderId="4" xfId="0" applyFont="1" applyFill="1" applyBorder="1"/>
    <xf numFmtId="0" fontId="2" fillId="2" borderId="5" xfId="0" applyFont="1" applyFill="1" applyBorder="1"/>
    <xf numFmtId="1" fontId="0" fillId="0" borderId="0" xfId="0" applyNumberFormat="1"/>
    <xf numFmtId="0" fontId="2" fillId="2" borderId="6" xfId="0" applyFont="1" applyFill="1" applyBorder="1" applyAlignment="1">
      <alignment vertical="center"/>
    </xf>
    <xf numFmtId="15" fontId="3" fillId="2" borderId="2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5" fillId="3" borderId="1" xfId="0" applyFont="1" applyFill="1" applyBorder="1"/>
    <xf numFmtId="1" fontId="5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5" fillId="3" borderId="1" xfId="0" applyFont="1" applyFill="1" applyBorder="1" applyAlignment="1" applyProtection="1">
      <alignment horizontal="right"/>
      <protection locked="0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" fontId="6" fillId="3" borderId="1" xfId="0" applyNumberFormat="1" applyFont="1" applyFill="1" applyBorder="1" applyAlignment="1">
      <alignment wrapText="1"/>
    </xf>
    <xf numFmtId="0" fontId="0" fillId="3" borderId="1" xfId="0" applyFill="1" applyBorder="1"/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4111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05518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13879&amp;ACCESS_LEVEL=N&amp;rs%3AParameterLanguage=" TargetMode="External"/><Relationship Id="rId26" Type="http://schemas.openxmlformats.org/officeDocument/2006/relationships/hyperlink" Target="http://ws106cv.uni.local/ReportServer/?%2FReporting%2FFaculty%20Query%20System%2FStudentDetails&amp;STU_CODE=2421062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005781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417062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317483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405039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13875&amp;ACCESS_LEVEL=N&amp;rs%3AParameterLanguage=" TargetMode="External"/><Relationship Id="rId25" Type="http://schemas.openxmlformats.org/officeDocument/2006/relationships/hyperlink" Target="http://ws106cv.uni.local/ReportServer/?%2FReporting%2FFaculty%20Query%20System%2FStudentDetails&amp;STU_CODE=2419891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1920465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405772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417050&amp;ACCESS_LEVEL=N&amp;rs%3AParameterLanguage=" TargetMode="External"/><Relationship Id="rId29" Type="http://schemas.openxmlformats.org/officeDocument/2006/relationships/hyperlink" Target="http://ws106cv.uni.local/ReportServer/?%2FReporting%2FFaculty%20Query%20System%2FStudentDetails&amp;STU_CODE=2529549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0300760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12801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4834&amp;ACCESS_LEVEL=N&amp;rs%3AParameterLanguage=" TargetMode="External"/><Relationship Id="rId24" Type="http://schemas.openxmlformats.org/officeDocument/2006/relationships/hyperlink" Target="http://ws106cv.uni.local/ReportServer/?%2FReporting%2FFaculty%20Query%20System%2FStudentDetails&amp;STU_CODE=2418999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205415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405771&amp;ACCESS_LEVEL=N&amp;rs%3AParameterLanguage=" TargetMode="External"/><Relationship Id="rId23" Type="http://schemas.openxmlformats.org/officeDocument/2006/relationships/hyperlink" Target="http://ws106cv.uni.local/ReportServer/?%2FReporting%2FFaculty%20Query%20System%2FStudentDetails&amp;STU_CODE=2418519&amp;ACCESS_LEVEL=N&amp;rs%3AParameterLanguage=" TargetMode="External"/><Relationship Id="rId28" Type="http://schemas.openxmlformats.org/officeDocument/2006/relationships/hyperlink" Target="http://ws106cv.uni.local/ReportServer/?%2FReporting%2FFaculty%20Query%20System%2FStudentDetails&amp;STU_CODE=2427497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404215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17049&amp;ACCESS_LEVEL=N&amp;rs%3AParameterLanguage=" TargetMode="External"/><Relationship Id="rId31" Type="http://schemas.openxmlformats.org/officeDocument/2006/relationships/queryTable" Target="../queryTables/queryTable1.xml"/><Relationship Id="rId4" Type="http://schemas.openxmlformats.org/officeDocument/2006/relationships/hyperlink" Target="http://ws106cv.uni.local/ReportServer/?%2FReporting%2FFaculty%20Query%20System%2FStudentDetails&amp;STU_CODE=2010957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4201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05762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2417221&amp;ACCESS_LEVEL=N&amp;rs%3AParameterLanguage=" TargetMode="External"/><Relationship Id="rId27" Type="http://schemas.openxmlformats.org/officeDocument/2006/relationships/hyperlink" Target="http://ws106cv.uni.local/ReportServer/?%2FReporting%2FFaculty%20Query%20System%2FStudentDetails&amp;STU_CODE=2427494&amp;ACCESS_LEVEL=N&amp;rs%3AParameterLanguage=" TargetMode="External"/><Relationship Id="rId3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Layout" zoomScale="130" zoomScalePageLayoutView="130" workbookViewId="0">
      <selection activeCell="D32" sqref="D32"/>
    </sheetView>
  </sheetViews>
  <sheetFormatPr defaultRowHeight="13.2" x14ac:dyDescent="0.25"/>
  <cols>
    <col min="1" max="1" width="15.33203125" customWidth="1"/>
    <col min="2" max="2" width="20.88671875" customWidth="1"/>
    <col min="3" max="3" width="11.44140625" customWidth="1"/>
    <col min="4" max="4" width="10.6640625" customWidth="1"/>
    <col min="5" max="5" width="8.5546875" customWidth="1"/>
    <col min="6" max="6" width="0.33203125" hidden="1" customWidth="1"/>
    <col min="7" max="7" width="12.44140625" customWidth="1"/>
    <col min="8" max="8" width="10.44140625" customWidth="1"/>
    <col min="9" max="9" width="11.109375" customWidth="1"/>
    <col min="10" max="10" width="7.6640625" customWidth="1"/>
  </cols>
  <sheetData>
    <row r="1" spans="1:7" x14ac:dyDescent="0.25">
      <c r="A1" s="3" t="s">
        <v>1</v>
      </c>
      <c r="B1" s="3" t="s">
        <v>0</v>
      </c>
      <c r="C1" s="3" t="s">
        <v>4</v>
      </c>
      <c r="D1" s="10" t="s">
        <v>12</v>
      </c>
      <c r="E1" s="5"/>
      <c r="F1" s="6"/>
      <c r="G1" s="2"/>
    </row>
    <row r="2" spans="1:7" x14ac:dyDescent="0.25">
      <c r="A2" s="8"/>
      <c r="B2" s="8"/>
      <c r="C2" s="8"/>
      <c r="D2" s="9" t="s">
        <v>3</v>
      </c>
      <c r="E2" s="9" t="s">
        <v>2</v>
      </c>
      <c r="F2" s="1"/>
      <c r="G2" t="s">
        <v>13</v>
      </c>
    </row>
    <row r="3" spans="1:7" ht="19.5" customHeight="1" x14ac:dyDescent="0.25">
      <c r="A3" s="25" t="s">
        <v>15</v>
      </c>
      <c r="B3" s="25" t="s">
        <v>42</v>
      </c>
      <c r="C3" s="26" t="s">
        <v>71</v>
      </c>
      <c r="D3" s="11">
        <v>67</v>
      </c>
      <c r="E3" s="12">
        <f>D3</f>
        <v>67</v>
      </c>
    </row>
    <row r="4" spans="1:7" ht="19.5" customHeight="1" x14ac:dyDescent="0.25">
      <c r="A4" s="23" t="s">
        <v>22</v>
      </c>
      <c r="B4" s="23" t="s">
        <v>49</v>
      </c>
      <c r="C4" s="24" t="s">
        <v>78</v>
      </c>
      <c r="D4" s="14">
        <v>65</v>
      </c>
      <c r="E4" s="15">
        <f>D4</f>
        <v>65</v>
      </c>
    </row>
    <row r="5" spans="1:7" ht="19.5" customHeight="1" x14ac:dyDescent="0.25">
      <c r="A5" s="25" t="s">
        <v>23</v>
      </c>
      <c r="B5" s="25" t="s">
        <v>50</v>
      </c>
      <c r="C5" s="26" t="s">
        <v>79</v>
      </c>
      <c r="D5" s="14">
        <v>92</v>
      </c>
      <c r="E5" s="15">
        <f>D5</f>
        <v>92</v>
      </c>
    </row>
    <row r="6" spans="1:7" ht="25.5" customHeight="1" x14ac:dyDescent="0.25">
      <c r="A6" s="25" t="s">
        <v>31</v>
      </c>
      <c r="B6" s="25" t="s">
        <v>60</v>
      </c>
      <c r="C6" s="26" t="s">
        <v>89</v>
      </c>
      <c r="D6" s="14">
        <v>72</v>
      </c>
      <c r="E6" s="15">
        <f>D6</f>
        <v>72</v>
      </c>
    </row>
    <row r="7" spans="1:7" ht="25.5" customHeight="1" x14ac:dyDescent="0.25">
      <c r="A7" s="23" t="s">
        <v>38</v>
      </c>
      <c r="B7" s="23" t="s">
        <v>67</v>
      </c>
      <c r="C7" s="24" t="s">
        <v>96</v>
      </c>
      <c r="D7" s="14">
        <v>88</v>
      </c>
      <c r="E7" s="12">
        <f>+D7</f>
        <v>88</v>
      </c>
    </row>
    <row r="8" spans="1:7" ht="19.5" customHeight="1" x14ac:dyDescent="0.25">
      <c r="A8" s="23" t="s">
        <v>32</v>
      </c>
      <c r="B8" s="23" t="s">
        <v>61</v>
      </c>
      <c r="C8" s="24" t="s">
        <v>90</v>
      </c>
      <c r="D8" s="11">
        <v>70</v>
      </c>
      <c r="E8" s="12">
        <f>D8</f>
        <v>70</v>
      </c>
    </row>
    <row r="9" spans="1:7" ht="19.5" customHeight="1" x14ac:dyDescent="0.25">
      <c r="A9" s="25" t="s">
        <v>21</v>
      </c>
      <c r="B9" s="25" t="s">
        <v>48</v>
      </c>
      <c r="C9" s="26" t="s">
        <v>77</v>
      </c>
      <c r="D9" s="11">
        <v>52</v>
      </c>
      <c r="E9" s="12">
        <f>+D9</f>
        <v>52</v>
      </c>
    </row>
    <row r="10" spans="1:7" ht="31.95" customHeight="1" x14ac:dyDescent="0.25">
      <c r="A10" s="25" t="s">
        <v>29</v>
      </c>
      <c r="B10" s="25" t="s">
        <v>58</v>
      </c>
      <c r="C10" s="26" t="s">
        <v>87</v>
      </c>
      <c r="D10" s="14">
        <v>65</v>
      </c>
      <c r="E10" s="15">
        <f>D10</f>
        <v>65</v>
      </c>
    </row>
    <row r="11" spans="1:7" ht="19.5" customHeight="1" x14ac:dyDescent="0.25">
      <c r="A11" s="23" t="s">
        <v>30</v>
      </c>
      <c r="B11" s="23" t="s">
        <v>59</v>
      </c>
      <c r="C11" s="24" t="s">
        <v>88</v>
      </c>
      <c r="D11" s="18">
        <v>80</v>
      </c>
      <c r="E11" s="15">
        <f>D11</f>
        <v>80</v>
      </c>
    </row>
    <row r="12" spans="1:7" ht="19.5" customHeight="1" x14ac:dyDescent="0.25">
      <c r="A12" s="25" t="s">
        <v>39</v>
      </c>
      <c r="B12" s="25" t="s">
        <v>68</v>
      </c>
      <c r="C12" s="26" t="s">
        <v>97</v>
      </c>
      <c r="D12" s="14">
        <v>66</v>
      </c>
      <c r="E12" s="12">
        <f>+D12</f>
        <v>66</v>
      </c>
    </row>
    <row r="13" spans="1:7" ht="23.25" customHeight="1" x14ac:dyDescent="0.25">
      <c r="A13" s="23" t="s">
        <v>14</v>
      </c>
      <c r="B13" s="23" t="s">
        <v>41</v>
      </c>
      <c r="C13" s="24" t="s">
        <v>70</v>
      </c>
      <c r="D13" s="14">
        <v>89</v>
      </c>
      <c r="E13" s="12">
        <f>D13</f>
        <v>89</v>
      </c>
    </row>
    <row r="14" spans="1:7" x14ac:dyDescent="0.25">
      <c r="A14" s="25" t="s">
        <v>14</v>
      </c>
      <c r="B14" s="25" t="s">
        <v>52</v>
      </c>
      <c r="C14" s="26" t="s">
        <v>81</v>
      </c>
      <c r="D14" s="11">
        <v>68</v>
      </c>
      <c r="E14" s="12">
        <f>+D14</f>
        <v>68</v>
      </c>
    </row>
    <row r="15" spans="1:7" x14ac:dyDescent="0.25">
      <c r="A15" s="23" t="s">
        <v>14</v>
      </c>
      <c r="B15" s="23" t="s">
        <v>55</v>
      </c>
      <c r="C15" s="24" t="s">
        <v>84</v>
      </c>
      <c r="D15" s="14">
        <v>66</v>
      </c>
      <c r="E15" s="12">
        <f>D15</f>
        <v>66</v>
      </c>
    </row>
    <row r="16" spans="1:7" x14ac:dyDescent="0.25">
      <c r="A16" s="23" t="s">
        <v>24</v>
      </c>
      <c r="B16" s="23" t="s">
        <v>51</v>
      </c>
      <c r="C16" s="24" t="s">
        <v>80</v>
      </c>
      <c r="D16" s="14">
        <v>89</v>
      </c>
      <c r="E16" s="15">
        <f>D16</f>
        <v>89</v>
      </c>
    </row>
    <row r="17" spans="1:9" x14ac:dyDescent="0.25">
      <c r="A17" s="23" t="s">
        <v>16</v>
      </c>
      <c r="B17" s="23" t="s">
        <v>43</v>
      </c>
      <c r="C17" s="24" t="s">
        <v>72</v>
      </c>
      <c r="D17" s="18">
        <v>87</v>
      </c>
      <c r="E17" s="15">
        <f>D17</f>
        <v>87</v>
      </c>
    </row>
    <row r="18" spans="1:9" x14ac:dyDescent="0.25">
      <c r="A18" s="23" t="s">
        <v>20</v>
      </c>
      <c r="B18" s="23" t="s">
        <v>47</v>
      </c>
      <c r="C18" s="24" t="s">
        <v>76</v>
      </c>
      <c r="D18" s="14">
        <v>79</v>
      </c>
      <c r="E18" s="15">
        <f>D18</f>
        <v>79</v>
      </c>
    </row>
    <row r="19" spans="1:9" x14ac:dyDescent="0.25">
      <c r="A19" s="23" t="s">
        <v>18</v>
      </c>
      <c r="B19" s="23" t="s">
        <v>45</v>
      </c>
      <c r="C19" s="24" t="s">
        <v>74</v>
      </c>
      <c r="D19" s="14">
        <v>78</v>
      </c>
      <c r="E19" s="12">
        <f>D19</f>
        <v>78</v>
      </c>
    </row>
    <row r="20" spans="1:9" x14ac:dyDescent="0.25">
      <c r="A20" s="25" t="s">
        <v>19</v>
      </c>
      <c r="B20" s="25" t="s">
        <v>46</v>
      </c>
      <c r="C20" s="26" t="s">
        <v>75</v>
      </c>
      <c r="D20" s="14">
        <v>51</v>
      </c>
      <c r="E20" s="12">
        <f>D20</f>
        <v>51</v>
      </c>
    </row>
    <row r="21" spans="1:9" ht="16.95" customHeight="1" x14ac:dyDescent="0.25">
      <c r="A21" s="25" t="s">
        <v>17</v>
      </c>
      <c r="B21" s="25" t="s">
        <v>44</v>
      </c>
      <c r="C21" s="26" t="s">
        <v>73</v>
      </c>
      <c r="D21" s="14">
        <v>65</v>
      </c>
      <c r="E21" s="15">
        <f>D21</f>
        <v>65</v>
      </c>
    </row>
    <row r="22" spans="1:9" ht="16.95" customHeight="1" x14ac:dyDescent="0.25">
      <c r="A22" s="25" t="s">
        <v>26</v>
      </c>
      <c r="B22" s="25" t="s">
        <v>54</v>
      </c>
      <c r="C22" s="26" t="s">
        <v>83</v>
      </c>
      <c r="D22" s="11">
        <v>76</v>
      </c>
      <c r="E22" s="12">
        <f>D22</f>
        <v>76</v>
      </c>
    </row>
    <row r="23" spans="1:9" ht="16.5" customHeight="1" x14ac:dyDescent="0.25">
      <c r="A23" s="23" t="s">
        <v>34</v>
      </c>
      <c r="B23" s="23" t="s">
        <v>63</v>
      </c>
      <c r="C23" s="24" t="s">
        <v>92</v>
      </c>
      <c r="D23" s="11">
        <v>66</v>
      </c>
      <c r="E23" s="12">
        <f>D23</f>
        <v>66</v>
      </c>
    </row>
    <row r="24" spans="1:9" ht="24" customHeight="1" x14ac:dyDescent="0.25">
      <c r="A24" s="23" t="s">
        <v>25</v>
      </c>
      <c r="B24" s="23" t="s">
        <v>53</v>
      </c>
      <c r="C24" s="24" t="s">
        <v>82</v>
      </c>
      <c r="D24" s="11">
        <v>72</v>
      </c>
      <c r="E24" s="12">
        <f>D24</f>
        <v>72</v>
      </c>
    </row>
    <row r="25" spans="1:9" x14ac:dyDescent="0.25">
      <c r="A25" s="25" t="s">
        <v>37</v>
      </c>
      <c r="B25" s="25" t="s">
        <v>66</v>
      </c>
      <c r="C25" s="26" t="s">
        <v>95</v>
      </c>
      <c r="D25" s="14">
        <v>73</v>
      </c>
      <c r="E25" s="12">
        <f>+D25</f>
        <v>73</v>
      </c>
    </row>
    <row r="26" spans="1:9" x14ac:dyDescent="0.25">
      <c r="A26" s="25" t="s">
        <v>35</v>
      </c>
      <c r="B26" s="25" t="s">
        <v>64</v>
      </c>
      <c r="C26" s="26" t="s">
        <v>93</v>
      </c>
      <c r="D26" s="14">
        <v>90</v>
      </c>
      <c r="E26" s="12">
        <f>+D26</f>
        <v>90</v>
      </c>
    </row>
    <row r="27" spans="1:9" x14ac:dyDescent="0.25">
      <c r="A27" s="23" t="s">
        <v>40</v>
      </c>
      <c r="B27" s="23" t="s">
        <v>69</v>
      </c>
      <c r="C27" s="24" t="s">
        <v>98</v>
      </c>
      <c r="D27" s="17">
        <v>69</v>
      </c>
      <c r="E27" s="12">
        <f>+D27</f>
        <v>69</v>
      </c>
    </row>
    <row r="28" spans="1:9" x14ac:dyDescent="0.25">
      <c r="A28" s="25" t="s">
        <v>33</v>
      </c>
      <c r="B28" s="25" t="s">
        <v>62</v>
      </c>
      <c r="C28" s="26" t="s">
        <v>91</v>
      </c>
      <c r="D28" s="11">
        <v>90</v>
      </c>
      <c r="E28" s="12">
        <f>D28</f>
        <v>90</v>
      </c>
      <c r="H28" t="s">
        <v>10</v>
      </c>
      <c r="I28" t="s">
        <v>11</v>
      </c>
    </row>
    <row r="29" spans="1:9" x14ac:dyDescent="0.25">
      <c r="A29" s="25" t="s">
        <v>27</v>
      </c>
      <c r="B29" s="25" t="s">
        <v>56</v>
      </c>
      <c r="C29" s="26" t="s">
        <v>85</v>
      </c>
      <c r="D29" s="14">
        <v>80</v>
      </c>
      <c r="E29" s="12">
        <f>D29</f>
        <v>80</v>
      </c>
    </row>
    <row r="30" spans="1:9" x14ac:dyDescent="0.25">
      <c r="A30" s="23" t="s">
        <v>28</v>
      </c>
      <c r="B30" s="23" t="s">
        <v>57</v>
      </c>
      <c r="C30" s="24" t="s">
        <v>86</v>
      </c>
      <c r="D30" s="14">
        <v>80</v>
      </c>
      <c r="E30" s="15">
        <f>D30</f>
        <v>80</v>
      </c>
      <c r="G30" t="s">
        <v>5</v>
      </c>
      <c r="H30" s="7">
        <f>SUMIF(D3:D34,"&lt;&gt;0")/COUNTIF(D3:D34,"&lt;&gt;0")</f>
        <v>67.4375</v>
      </c>
      <c r="I30" s="7">
        <f>SUMIF(E3:E34,"&lt;&gt;0")/COUNTIF(E3:E34,"&lt;&gt;0")</f>
        <v>67.4375</v>
      </c>
    </row>
    <row r="31" spans="1:9" ht="22.8" x14ac:dyDescent="0.25">
      <c r="A31" s="23" t="s">
        <v>36</v>
      </c>
      <c r="B31" s="23" t="s">
        <v>65</v>
      </c>
      <c r="C31" s="24" t="s">
        <v>94</v>
      </c>
      <c r="D31" s="14">
        <v>73</v>
      </c>
      <c r="E31" s="12">
        <f>+D31</f>
        <v>73</v>
      </c>
      <c r="G31" t="s">
        <v>6</v>
      </c>
      <c r="H31" s="7">
        <f>STDEV(D3:D34)</f>
        <v>10.991936139667194</v>
      </c>
      <c r="I31" s="7">
        <f>STDEV(E3:E34)</f>
        <v>10.991936139667194</v>
      </c>
    </row>
    <row r="32" spans="1:9" x14ac:dyDescent="0.25">
      <c r="A32" s="25"/>
      <c r="B32" s="25"/>
      <c r="C32" s="27"/>
      <c r="D32" s="14"/>
      <c r="E32" s="12"/>
      <c r="H32" s="7"/>
      <c r="I32" s="7"/>
    </row>
    <row r="33" spans="1:9" x14ac:dyDescent="0.25">
      <c r="A33" s="13"/>
      <c r="B33" s="13"/>
      <c r="C33" s="16"/>
      <c r="D33" s="14"/>
      <c r="E33" s="15"/>
      <c r="G33" t="s">
        <v>7</v>
      </c>
      <c r="H33" s="7">
        <f>MAX(D3:D34)</f>
        <v>92</v>
      </c>
      <c r="I33" s="7">
        <f>MAX(E3:E34)</f>
        <v>92</v>
      </c>
    </row>
    <row r="34" spans="1:9" x14ac:dyDescent="0.25">
      <c r="A34" s="23"/>
      <c r="B34" s="23"/>
      <c r="C34" s="24"/>
      <c r="D34" s="14"/>
      <c r="E34" s="15"/>
      <c r="G34" t="s">
        <v>8</v>
      </c>
      <c r="H34">
        <f>COUNTIF(D3:D34,"&gt;=70")</f>
        <v>18</v>
      </c>
      <c r="I34" s="7">
        <f>MIN(E3:E34)</f>
        <v>51</v>
      </c>
    </row>
    <row r="35" spans="1:9" x14ac:dyDescent="0.25">
      <c r="A35" s="19"/>
      <c r="B35" s="19"/>
      <c r="C35" s="20"/>
      <c r="D35" s="19"/>
      <c r="E35" s="21"/>
      <c r="G35">
        <v>1</v>
      </c>
      <c r="H35">
        <f>COUNTIF(D3:D34,"&gt;=70")</f>
        <v>18</v>
      </c>
      <c r="I35">
        <f>COUNTIF(E3:E34,"&gt;=70")</f>
        <v>18</v>
      </c>
    </row>
    <row r="36" spans="1:9" x14ac:dyDescent="0.25">
      <c r="A36" s="22"/>
      <c r="B36" s="22"/>
      <c r="C36" s="22"/>
      <c r="D36" s="22"/>
      <c r="E36" s="22"/>
      <c r="G36">
        <v>2.1</v>
      </c>
      <c r="H36">
        <f>COUNTIF(D3:D34,"&gt;=70")</f>
        <v>18</v>
      </c>
      <c r="I36" s="7">
        <f>COUNTIF(E3:E34,"&gt;59")-COUNTIF(E3:E34,"&gt;=70")</f>
        <v>9</v>
      </c>
    </row>
    <row r="37" spans="1:9" x14ac:dyDescent="0.25">
      <c r="A37" s="22"/>
      <c r="B37" s="22"/>
      <c r="C37" s="22"/>
      <c r="D37" s="22"/>
      <c r="E37" s="22"/>
      <c r="G37">
        <v>2.2000000000000002</v>
      </c>
      <c r="H37">
        <f>COUNTIF(D3:D34,"&gt;=70")</f>
        <v>18</v>
      </c>
      <c r="I37" s="7">
        <f>COUNTIF(E3:E34,"&gt;=50")-COUNTIF(E3:E34,"&gt;=59")</f>
        <v>2</v>
      </c>
    </row>
    <row r="38" spans="1:9" x14ac:dyDescent="0.25">
      <c r="A38" s="22"/>
      <c r="B38" s="22"/>
      <c r="C38" s="22"/>
      <c r="D38" s="22"/>
      <c r="E38" s="22"/>
      <c r="G38">
        <v>3</v>
      </c>
      <c r="H38">
        <f>COUNTIF(D3:D34,"&gt;=70")</f>
        <v>18</v>
      </c>
      <c r="I38" s="7">
        <f>COUNTIF(E3:E34,"&gt;=40")-COUNTIF(E3:E34,"&gt;=50")</f>
        <v>0</v>
      </c>
    </row>
    <row r="39" spans="1:9" x14ac:dyDescent="0.25">
      <c r="A39" s="4"/>
      <c r="B39" s="4"/>
      <c r="C39" s="4"/>
      <c r="D39" s="4"/>
      <c r="E39" s="4"/>
      <c r="G39" t="s">
        <v>9</v>
      </c>
      <c r="H39">
        <f>COUNTIF(D3:D34,"&lt;40")</f>
        <v>0</v>
      </c>
      <c r="I39">
        <f>COUNTIF(E3:E34,"&lt;40")</f>
        <v>0</v>
      </c>
    </row>
  </sheetData>
  <sortState xmlns:xlrd2="http://schemas.microsoft.com/office/spreadsheetml/2017/richdata2" ref="A3:E31">
    <sortCondition ref="A3:A31"/>
  </sortState>
  <hyperlinks>
    <hyperlink ref="C13" r:id="rId1" xr:uid="{B0E5064A-D8F0-468C-8AFF-C2AB2B2FCC4A}"/>
    <hyperlink ref="C3" r:id="rId2" xr:uid="{CF8A0CBF-E2C5-4A14-AAC4-980360CE6684}"/>
    <hyperlink ref="C17" r:id="rId3" xr:uid="{E2041B59-4E74-4A94-BEFE-1A76CE74C96F}"/>
    <hyperlink ref="C21" r:id="rId4" xr:uid="{6C7418FC-0681-49FB-BF1C-893BEE54A1F3}"/>
    <hyperlink ref="C19" r:id="rId5" xr:uid="{3562D210-1CA1-4019-8643-15346E66AE84}"/>
    <hyperlink ref="C20" r:id="rId6" xr:uid="{D3CC226C-52DB-4B3C-BDB8-50DAB6C9BF37}"/>
    <hyperlink ref="C18" r:id="rId7" xr:uid="{023A49C3-E164-4DCD-AFCA-67B5D004C82A}"/>
    <hyperlink ref="C9" r:id="rId8" xr:uid="{1E9D222D-5356-4EA1-A704-3B4DBEBBD14C}"/>
    <hyperlink ref="C4" r:id="rId9" xr:uid="{3ACC83E8-BA75-4292-9D23-961EDFAF070B}"/>
    <hyperlink ref="C5" r:id="rId10" xr:uid="{4D064BC9-0700-4E95-99CF-24E5AD0FFA84}"/>
    <hyperlink ref="C16" r:id="rId11" xr:uid="{CA815950-3763-4ACC-B8E4-C6B8CEC9A710}"/>
    <hyperlink ref="C14" r:id="rId12" xr:uid="{241F196B-56E7-4C63-B8E3-EAC4DE1F5991}"/>
    <hyperlink ref="C24" r:id="rId13" xr:uid="{F3E3B81E-D9F4-4E3F-B3A0-FB2F5F4C6789}"/>
    <hyperlink ref="C22" r:id="rId14" xr:uid="{14899F97-FBC1-47B4-9F96-F387110DCC61}"/>
    <hyperlink ref="C15" r:id="rId15" xr:uid="{6AAE5BEE-EFD7-438C-9AB3-1F4743E0FB83}"/>
    <hyperlink ref="C29" r:id="rId16" xr:uid="{784C0B89-A711-4FB0-A6EA-25661CD08769}"/>
    <hyperlink ref="C30" r:id="rId17" xr:uid="{BAFFF836-794B-415D-9089-0E8980FE0108}"/>
    <hyperlink ref="C10" r:id="rId18" xr:uid="{E64ECAB2-232F-4D93-81FA-3D263CC377AC}"/>
    <hyperlink ref="C11" r:id="rId19" xr:uid="{5ABB9166-7509-4BF6-9C32-C8B04D728668}"/>
    <hyperlink ref="C6" r:id="rId20" xr:uid="{49ECFE9C-8047-4DAD-BE21-A2218B07BE5A}"/>
    <hyperlink ref="C8" r:id="rId21" xr:uid="{C0BCB697-A00F-4807-83F5-8F34D5F30BD2}"/>
    <hyperlink ref="C28" r:id="rId22" xr:uid="{5E88FAAD-22CA-4DA0-96F2-AFF0D71F7F21}"/>
    <hyperlink ref="C23" r:id="rId23" xr:uid="{CB0404B5-D445-41B0-8311-8C5F4F9F7653}"/>
    <hyperlink ref="C26" r:id="rId24" xr:uid="{9FBF61B6-0F3F-43D2-8619-E9DF308ECEC1}"/>
    <hyperlink ref="C31" r:id="rId25" xr:uid="{69C525E3-FEF1-439A-8C2F-06DBBCD9A973}"/>
    <hyperlink ref="C25" r:id="rId26" xr:uid="{471A20F2-2F02-4297-94B8-93C00E0BBAFC}"/>
    <hyperlink ref="C7" r:id="rId27" xr:uid="{A114BB51-1D0A-4046-B13E-FE2321E316A2}"/>
    <hyperlink ref="C12" r:id="rId28" xr:uid="{637FF70A-869C-4114-A557-EBC66AAE696B}"/>
    <hyperlink ref="C27" r:id="rId29" xr:uid="{B4755D3C-1A35-42CE-AE4C-12238AD15AF6}"/>
  </hyperlinks>
  <pageMargins left="0.70866141732283472" right="0.70866141732283472" top="0.94488188976377963" bottom="0.74803149606299213" header="0.19685039370078741" footer="0.31496062992125984"/>
  <pageSetup paperSize="9" orientation="landscape" r:id="rId30"/>
  <headerFooter>
    <oddHeader xml:space="preserve">&amp;CComputer Forensics
HN/BSc (Hons) Computer Networks &amp; Cybersecurity
ACCD5000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2013-05-30T08:21:21Z</cp:lastPrinted>
  <dcterms:created xsi:type="dcterms:W3CDTF">2011-10-03T16:29:17Z</dcterms:created>
  <dcterms:modified xsi:type="dcterms:W3CDTF">2026-05-13T16:48:49Z</dcterms:modified>
</cp:coreProperties>
</file>