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5c8ca9116460d80a/Documents/UNI ASSIGNMENTS/Finance/"/>
    </mc:Choice>
  </mc:AlternateContent>
  <xr:revisionPtr revIDLastSave="0" documentId="14_{D6015ED8-4D97-4565-98C0-24BEC15F754C}" xr6:coauthVersionLast="47" xr6:coauthVersionMax="47" xr10:uidLastSave="{00000000-0000-0000-0000-000000000000}"/>
  <bookViews>
    <workbookView xWindow="-110" yWindow="-110" windowWidth="19420" windowHeight="12420" xr2:uid="{00000000-000D-0000-FFFF-FFFF00000000}"/>
  </bookViews>
  <sheets>
    <sheet name="Carfactory" sheetId="8" r:id="rId1"/>
    <sheet name="SDB" sheetId="3" r:id="rId2"/>
    <sheet name="PDB" sheetId="4" r:id="rId3"/>
    <sheet name="CBR" sheetId="5" r:id="rId4"/>
    <sheet name="CBP" sheetId="6" r:id="rId5"/>
    <sheet name="PCB" sheetId="7" r:id="rId6"/>
    <sheet name="Accounts" sheetId="2" r:id="rId7"/>
    <sheet name="Workings" sheetId="9" r:id="rId8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31" i="5" l="1"/>
  <c r="G31" i="5"/>
  <c r="G31" i="2"/>
  <c r="I12" i="9"/>
  <c r="D30" i="9"/>
  <c r="I5" i="9"/>
  <c r="Q51" i="8"/>
  <c r="S45" i="8"/>
  <c r="T45" i="8"/>
  <c r="T51" i="8" s="1"/>
  <c r="U51" i="8"/>
  <c r="R51" i="8"/>
  <c r="H10" i="2"/>
  <c r="V13" i="8"/>
  <c r="V11" i="8"/>
  <c r="H9" i="2"/>
  <c r="D20" i="4"/>
  <c r="E20" i="4"/>
  <c r="F20" i="4"/>
  <c r="H38" i="6"/>
  <c r="G38" i="6"/>
  <c r="O17" i="8"/>
  <c r="O51" i="8" s="1"/>
  <c r="P51" i="8"/>
  <c r="F22" i="6"/>
  <c r="E22" i="6"/>
  <c r="D22" i="6"/>
  <c r="L51" i="8"/>
  <c r="K51" i="8"/>
  <c r="N51" i="8"/>
  <c r="M51" i="8"/>
  <c r="J51" i="8"/>
  <c r="I51" i="8"/>
  <c r="H51" i="8"/>
  <c r="G51" i="8"/>
  <c r="F51" i="8"/>
  <c r="E51" i="8"/>
  <c r="G15" i="7"/>
  <c r="F15" i="7"/>
  <c r="D15" i="7"/>
  <c r="H20" i="4"/>
  <c r="H44" i="2"/>
  <c r="G20" i="2"/>
  <c r="H66" i="2"/>
  <c r="G22" i="6"/>
  <c r="H22" i="6"/>
  <c r="M22" i="6"/>
  <c r="E19" i="5"/>
  <c r="F19" i="5"/>
  <c r="G19" i="5"/>
  <c r="H19" i="5"/>
  <c r="J19" i="5"/>
  <c r="L19" i="5"/>
  <c r="G20" i="4"/>
  <c r="E16" i="3"/>
  <c r="F16" i="3"/>
  <c r="G16" i="3"/>
  <c r="E15" i="7"/>
  <c r="D51" i="8"/>
  <c r="C51" i="8"/>
  <c r="S47" i="8" l="1"/>
  <c r="S51" i="8" s="1"/>
  <c r="H32" i="2"/>
  <c r="H11" i="2"/>
  <c r="H83" i="2"/>
  <c r="H87" i="2" s="1"/>
  <c r="H36" i="2" l="1"/>
  <c r="V51" i="8"/>
</calcChain>
</file>

<file path=xl/sharedStrings.xml><?xml version="1.0" encoding="utf-8"?>
<sst xmlns="http://schemas.openxmlformats.org/spreadsheetml/2006/main" count="355" uniqueCount="175">
  <si>
    <t>Trade Debtors</t>
  </si>
  <si>
    <t>Trade Creditors</t>
  </si>
  <si>
    <t>Cash in Hand</t>
  </si>
  <si>
    <t>Capital</t>
  </si>
  <si>
    <t>DR</t>
  </si>
  <si>
    <t>CR</t>
  </si>
  <si>
    <t xml:space="preserve">Opening </t>
  </si>
  <si>
    <t>Balances</t>
  </si>
  <si>
    <t>Sales Day</t>
  </si>
  <si>
    <t>Book</t>
  </si>
  <si>
    <t>Account Name</t>
  </si>
  <si>
    <t>Sales</t>
  </si>
  <si>
    <t>Purchase</t>
  </si>
  <si>
    <t>Day Book</t>
  </si>
  <si>
    <t>Purchases</t>
  </si>
  <si>
    <t>Receipts</t>
  </si>
  <si>
    <t>Cash</t>
  </si>
  <si>
    <t>Payments</t>
  </si>
  <si>
    <t>Disposal of Fixed Assets</t>
  </si>
  <si>
    <t>Discount Allowed</t>
  </si>
  <si>
    <t>Discount Received</t>
  </si>
  <si>
    <t>Petty Cash</t>
  </si>
  <si>
    <t>Advertising</t>
  </si>
  <si>
    <t xml:space="preserve">Draft </t>
  </si>
  <si>
    <t>Adjustments</t>
  </si>
  <si>
    <t>Dep'n Exp(MV)</t>
  </si>
  <si>
    <t>Closing Stock (B/S)</t>
  </si>
  <si>
    <t>Closing Stock (P&amp;L)</t>
  </si>
  <si>
    <t>Accruals</t>
  </si>
  <si>
    <t>Profit and Loss</t>
  </si>
  <si>
    <t>Balance Sheet</t>
  </si>
  <si>
    <t>B</t>
  </si>
  <si>
    <t>P</t>
  </si>
  <si>
    <t>Prepayments</t>
  </si>
  <si>
    <t>Profit for the Period</t>
  </si>
  <si>
    <t>Rates</t>
  </si>
  <si>
    <t>Accrued Telephone</t>
  </si>
  <si>
    <t>Provision</t>
  </si>
  <si>
    <t xml:space="preserve">  Cost</t>
  </si>
  <si>
    <t>for Dep'n</t>
  </si>
  <si>
    <t xml:space="preserve">     NBV</t>
  </si>
  <si>
    <t xml:space="preserve">     £</t>
  </si>
  <si>
    <t xml:space="preserve">      £</t>
  </si>
  <si>
    <t xml:space="preserve">          £</t>
  </si>
  <si>
    <t>Fixed Assets</t>
  </si>
  <si>
    <t>Current Assets</t>
  </si>
  <si>
    <t xml:space="preserve">    Stock</t>
  </si>
  <si>
    <t xml:space="preserve">    Trade Debtors</t>
  </si>
  <si>
    <t xml:space="preserve">    Prepayments</t>
  </si>
  <si>
    <t xml:space="preserve">    Bank Current Account</t>
  </si>
  <si>
    <t xml:space="preserve">    Cash in Hand</t>
  </si>
  <si>
    <t>Current Liabilities</t>
  </si>
  <si>
    <t xml:space="preserve">    Trade Creditors</t>
  </si>
  <si>
    <t xml:space="preserve">    Accruals</t>
  </si>
  <si>
    <t>Net Current Assets</t>
  </si>
  <si>
    <t>Represented by :</t>
  </si>
  <si>
    <t>Profit for the year</t>
  </si>
  <si>
    <t xml:space="preserve"> Sales   </t>
  </si>
  <si>
    <t>less : cost of goods sold</t>
  </si>
  <si>
    <t xml:space="preserve">    Opening Stock</t>
  </si>
  <si>
    <t xml:space="preserve">    Purchases </t>
  </si>
  <si>
    <t xml:space="preserve">    less : Closing Stock</t>
  </si>
  <si>
    <t>Gross Profit</t>
  </si>
  <si>
    <t>Sundry Income</t>
  </si>
  <si>
    <t xml:space="preserve">    Discount Received</t>
  </si>
  <si>
    <t>Less : expenses</t>
  </si>
  <si>
    <t xml:space="preserve">    Telephone</t>
  </si>
  <si>
    <t xml:space="preserve">    Discount Allowed</t>
  </si>
  <si>
    <t xml:space="preserve">    Advertising</t>
  </si>
  <si>
    <t>Net Profit</t>
  </si>
  <si>
    <t>SALES DAY BOOK</t>
  </si>
  <si>
    <t>Date</t>
  </si>
  <si>
    <t>Customer</t>
  </si>
  <si>
    <t>Total</t>
  </si>
  <si>
    <t>VAT</t>
  </si>
  <si>
    <t>Net</t>
  </si>
  <si>
    <t>£</t>
  </si>
  <si>
    <t>PURCHASE DAY BOOK</t>
  </si>
  <si>
    <t>Narrative</t>
  </si>
  <si>
    <t>Telephone</t>
  </si>
  <si>
    <t>CASH BOOK (Receipts)</t>
  </si>
  <si>
    <t xml:space="preserve">From </t>
  </si>
  <si>
    <t>Debtors</t>
  </si>
  <si>
    <t>CASH BOOK (Payments)</t>
  </si>
  <si>
    <t xml:space="preserve">        Narrative</t>
  </si>
  <si>
    <t>To</t>
  </si>
  <si>
    <t>Petty</t>
  </si>
  <si>
    <t>Creditors</t>
  </si>
  <si>
    <t>PETTY CASH BOOK</t>
  </si>
  <si>
    <t>Discount</t>
  </si>
  <si>
    <t>Received</t>
  </si>
  <si>
    <t>Allowed</t>
  </si>
  <si>
    <t>Disposals</t>
  </si>
  <si>
    <t>VAT a/c</t>
  </si>
  <si>
    <t xml:space="preserve">DR </t>
  </si>
  <si>
    <t>Bank</t>
  </si>
  <si>
    <t>Cash Sales</t>
  </si>
  <si>
    <t>HM Customs</t>
  </si>
  <si>
    <t>Cash sales</t>
  </si>
  <si>
    <t>Bal b/f</t>
  </si>
  <si>
    <t>Bal c/f</t>
  </si>
  <si>
    <t>less : Drawings</t>
  </si>
  <si>
    <t>Bank Account (DR balance)</t>
  </si>
  <si>
    <t>Motor Vehicles - cost</t>
  </si>
  <si>
    <t>Fixtures and Equiptment - cost</t>
  </si>
  <si>
    <t>Bank Loan</t>
  </si>
  <si>
    <t>VAT Control Account (Cr Balance)</t>
  </si>
  <si>
    <t xml:space="preserve">Accured Electricity </t>
  </si>
  <si>
    <t>Accured Gas</t>
  </si>
  <si>
    <t>Black</t>
  </si>
  <si>
    <t>White</t>
  </si>
  <si>
    <t>Stamps</t>
  </si>
  <si>
    <t>Claret</t>
  </si>
  <si>
    <t>Grey</t>
  </si>
  <si>
    <t>Insurance Premium</t>
  </si>
  <si>
    <t>Orange</t>
  </si>
  <si>
    <t>Motor Vehicles - provision for depreciation 1.10.21</t>
  </si>
  <si>
    <t>Fixtures and Equiptment -provision for depreciation 1.10.21</t>
  </si>
  <si>
    <t>Stock at 1.10.21</t>
  </si>
  <si>
    <t>Gas</t>
  </si>
  <si>
    <t>Electricity</t>
  </si>
  <si>
    <t>Legal Fees</t>
  </si>
  <si>
    <t>Yellow</t>
  </si>
  <si>
    <t>Silver</t>
  </si>
  <si>
    <t>Delivery Vehicle</t>
  </si>
  <si>
    <t>New Equiptment</t>
  </si>
  <si>
    <t>Depn Charge =</t>
  </si>
  <si>
    <t xml:space="preserve">for </t>
  </si>
  <si>
    <t>Motor  Vehicles</t>
  </si>
  <si>
    <t>for</t>
  </si>
  <si>
    <t>Fixtures &amp; Equiptment</t>
  </si>
  <si>
    <t xml:space="preserve">Insurance </t>
  </si>
  <si>
    <t>Premium</t>
  </si>
  <si>
    <t>Hm Customs</t>
  </si>
  <si>
    <t xml:space="preserve">Gas </t>
  </si>
  <si>
    <t xml:space="preserve">Capital </t>
  </si>
  <si>
    <t>Debtors Credit</t>
  </si>
  <si>
    <t>Discount Creditors</t>
  </si>
  <si>
    <t>Motor Vehicle</t>
  </si>
  <si>
    <t>Equiptment</t>
  </si>
  <si>
    <t>o</t>
  </si>
  <si>
    <t>Drawings</t>
  </si>
  <si>
    <t>Liabilities</t>
  </si>
  <si>
    <t>Motor Vehicles</t>
  </si>
  <si>
    <t>Fixtures and Equipment</t>
  </si>
  <si>
    <t>Balance Sheet at 31st March 2021</t>
  </si>
  <si>
    <t>Trading and Profit and Loss Account for the</t>
  </si>
  <si>
    <t>month ending 31st March 2021</t>
  </si>
  <si>
    <t>Add 220 to Drawings (NO VAT)</t>
  </si>
  <si>
    <t>Electric</t>
  </si>
  <si>
    <t>Stock Held at 31st March 2020 is valued at £15840</t>
  </si>
  <si>
    <t>Annuan Insurance premium paid on 13 January for £2200</t>
  </si>
  <si>
    <t>Rent</t>
  </si>
  <si>
    <t>20% x 14,850/12 =</t>
  </si>
  <si>
    <t xml:space="preserve">10% x 6400/12= </t>
  </si>
  <si>
    <t>Dep'n Exp(F&amp;E)</t>
  </si>
  <si>
    <t xml:space="preserve">    Stamps</t>
  </si>
  <si>
    <t xml:space="preserve">    Gas</t>
  </si>
  <si>
    <t xml:space="preserve">    Electricity</t>
  </si>
  <si>
    <t xml:space="preserve">    Insurance Premium</t>
  </si>
  <si>
    <t xml:space="preserve">    Legal Fees</t>
  </si>
  <si>
    <t xml:space="preserve"> </t>
  </si>
  <si>
    <t>Long Term Liabilities</t>
  </si>
  <si>
    <t xml:space="preserve">  Vat Control Account</t>
  </si>
  <si>
    <t>Rent 1800 / 4 = £450</t>
  </si>
  <si>
    <t>240 + 119 =</t>
  </si>
  <si>
    <t>120+111=</t>
  </si>
  <si>
    <t>60+134=</t>
  </si>
  <si>
    <t>10% x 15816 = 1,581.60/12 =131.80 x 3 =</t>
  </si>
  <si>
    <t>25394 - 9578 = 15816</t>
  </si>
  <si>
    <t>20%x27,176/12x3 =</t>
  </si>
  <si>
    <t>2200/4 = 550</t>
  </si>
  <si>
    <t xml:space="preserve">Drawings </t>
  </si>
  <si>
    <t>Depreaciation (MV)</t>
  </si>
  <si>
    <t>Depreactiation (F&amp;E)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</si>
</sst>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£&quot;#,##0;[Red]\-&quot;£&quot;#,##0"/>
    <numFmt numFmtId="8" formatCode="&quot;£&quot;#,##0.00;[Red]\-&quot;£&quot;#,##0.00"/>
  </numFmts>
  <fonts count="17" x14ac:knownFonts="1">
    <font>
      <sz val="10"/>
      <name val="Arial"/>
    </font>
    <font>
      <sz val="14"/>
      <name val="Arial"/>
      <family val="2"/>
    </font>
    <font>
      <b/>
      <i/>
      <sz val="16"/>
      <name val="Arial"/>
    </font>
    <font>
      <b/>
      <i/>
      <sz val="16"/>
      <name val="Arial"/>
      <family val="2"/>
    </font>
    <font>
      <b/>
      <i/>
      <sz val="18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sz val="8"/>
      <name val="Arial"/>
    </font>
    <font>
      <sz val="14"/>
      <color theme="1"/>
      <name val="Arial"/>
      <family val="2"/>
    </font>
    <font>
      <sz val="14"/>
      <color rgb="FF00B050"/>
      <name val="Arial"/>
      <family val="2"/>
    </font>
    <font>
      <sz val="10"/>
      <color rgb="FF00B050"/>
      <name val="Arial"/>
      <family val="2"/>
    </font>
    <font>
      <sz val="18"/>
      <name val="Arial"/>
      <family val="2"/>
    </font>
    <font>
      <b/>
      <sz val="10"/>
      <color rgb="FFFF0000"/>
      <name val="Arial"/>
      <family val="2"/>
    </font>
    <font>
      <b/>
      <sz val="14"/>
      <color rgb="FF00B050"/>
      <name val="Arial"/>
      <family val="2"/>
    </font>
    <font>
      <b/>
      <sz val="16"/>
      <color rgb="FF00B050"/>
      <name val="Arial"/>
      <family val="2"/>
    </font>
    <font>
      <b/>
      <sz val="16"/>
      <color rgb="FFFF0000"/>
      <name val="Arial"/>
      <family val="2"/>
    </font>
    <font>
      <b/>
      <sz val="14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1" fontId="0" fillId="0" borderId="1" xfId="0" applyNumberFormat="1" applyBorder="1"/>
    <xf numFmtId="0" fontId="0" fillId="0" borderId="3" xfId="0" applyBorder="1"/>
    <xf numFmtId="0" fontId="0" fillId="0" borderId="5" xfId="0" applyBorder="1"/>
    <xf numFmtId="0" fontId="0" fillId="0" borderId="5" xfId="0" applyBorder="1" applyAlignment="1">
      <alignment horizontal="center"/>
    </xf>
    <xf numFmtId="1" fontId="0" fillId="0" borderId="0" xfId="0" applyNumberFormat="1" applyBorder="1"/>
    <xf numFmtId="1" fontId="0" fillId="0" borderId="4" xfId="0" applyNumberFormat="1" applyBorder="1"/>
    <xf numFmtId="1" fontId="0" fillId="0" borderId="6" xfId="0" applyNumberFormat="1" applyBorder="1"/>
    <xf numFmtId="1" fontId="0" fillId="0" borderId="7" xfId="0" applyNumberFormat="1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37" fontId="1" fillId="0" borderId="0" xfId="0" applyNumberFormat="1" applyFont="1"/>
    <xf numFmtId="37" fontId="1" fillId="0" borderId="0" xfId="0" applyNumberFormat="1" applyFont="1" applyBorder="1"/>
    <xf numFmtId="37" fontId="2" fillId="0" borderId="0" xfId="0" applyNumberFormat="1" applyFont="1"/>
    <xf numFmtId="37" fontId="0" fillId="0" borderId="0" xfId="0" applyNumberFormat="1"/>
    <xf numFmtId="37" fontId="1" fillId="0" borderId="8" xfId="0" applyNumberFormat="1" applyFont="1" applyBorder="1"/>
    <xf numFmtId="37" fontId="1" fillId="0" borderId="2" xfId="0" applyNumberFormat="1" applyFont="1" applyBorder="1"/>
    <xf numFmtId="37" fontId="3" fillId="0" borderId="0" xfId="0" applyNumberFormat="1" applyFont="1"/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/>
    <xf numFmtId="16" fontId="1" fillId="0" borderId="0" xfId="0" applyNumberFormat="1" applyFont="1"/>
    <xf numFmtId="0" fontId="1" fillId="0" borderId="0" xfId="0" applyFont="1" applyAlignment="1"/>
    <xf numFmtId="0" fontId="5" fillId="0" borderId="0" xfId="0" applyFont="1"/>
    <xf numFmtId="16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0" fontId="6" fillId="0" borderId="0" xfId="0" applyFont="1" applyBorder="1"/>
    <xf numFmtId="0" fontId="1" fillId="0" borderId="2" xfId="0" applyFont="1" applyBorder="1"/>
    <xf numFmtId="0" fontId="0" fillId="0" borderId="0" xfId="0" applyAlignment="1"/>
    <xf numFmtId="0" fontId="1" fillId="0" borderId="0" xfId="0" applyFont="1" applyAlignment="1">
      <alignment horizontal="center"/>
    </xf>
    <xf numFmtId="0" fontId="0" fillId="0" borderId="0" xfId="0" applyFill="1" applyBorder="1"/>
    <xf numFmtId="4" fontId="0" fillId="0" borderId="0" xfId="0" applyNumberFormat="1"/>
    <xf numFmtId="4" fontId="0" fillId="0" borderId="1" xfId="0" applyNumberFormat="1" applyBorder="1"/>
    <xf numFmtId="3" fontId="0" fillId="2" borderId="1" xfId="0" applyNumberFormat="1" applyFill="1" applyBorder="1"/>
    <xf numFmtId="14" fontId="1" fillId="0" borderId="0" xfId="0" applyNumberFormat="1" applyFont="1"/>
    <xf numFmtId="0" fontId="0" fillId="0" borderId="0" xfId="0" applyFill="1"/>
    <xf numFmtId="16" fontId="1" fillId="0" borderId="0" xfId="0" applyNumberFormat="1" applyFont="1" applyFill="1"/>
    <xf numFmtId="0" fontId="1" fillId="0" borderId="0" xfId="0" applyFont="1" applyFill="1"/>
    <xf numFmtId="0" fontId="1" fillId="0" borderId="0" xfId="0" applyFont="1" applyAlignment="1">
      <alignment horizontal="center"/>
    </xf>
    <xf numFmtId="9" fontId="0" fillId="0" borderId="0" xfId="0" applyNumberFormat="1"/>
    <xf numFmtId="0" fontId="1" fillId="3" borderId="0" xfId="0" applyFont="1" applyFill="1"/>
    <xf numFmtId="0" fontId="0" fillId="3" borderId="0" xfId="0" applyFill="1"/>
    <xf numFmtId="0" fontId="0" fillId="3" borderId="1" xfId="0" applyFill="1" applyBorder="1"/>
    <xf numFmtId="0" fontId="1" fillId="4" borderId="0" xfId="0" applyFont="1" applyFill="1"/>
    <xf numFmtId="0" fontId="0" fillId="4" borderId="1" xfId="0" applyFill="1" applyBorder="1"/>
    <xf numFmtId="0" fontId="0" fillId="4" borderId="0" xfId="0" applyFill="1"/>
    <xf numFmtId="0" fontId="1" fillId="5" borderId="0" xfId="0" applyFont="1" applyFill="1"/>
    <xf numFmtId="0" fontId="8" fillId="5" borderId="0" xfId="0" applyFont="1" applyFill="1"/>
    <xf numFmtId="0" fontId="0" fillId="5" borderId="1" xfId="0" applyFill="1" applyBorder="1"/>
    <xf numFmtId="0" fontId="0" fillId="5" borderId="0" xfId="0" applyFill="1"/>
    <xf numFmtId="0" fontId="0" fillId="0" borderId="1" xfId="0" applyFill="1" applyBorder="1"/>
    <xf numFmtId="0" fontId="1" fillId="6" borderId="0" xfId="0" applyFont="1" applyFill="1"/>
    <xf numFmtId="0" fontId="0" fillId="6" borderId="0" xfId="0" applyFill="1"/>
    <xf numFmtId="0" fontId="0" fillId="6" borderId="1" xfId="0" applyFill="1" applyBorder="1"/>
    <xf numFmtId="0" fontId="1" fillId="7" borderId="0" xfId="0" applyFont="1" applyFill="1"/>
    <xf numFmtId="0" fontId="0" fillId="7" borderId="1" xfId="0" applyFill="1" applyBorder="1"/>
    <xf numFmtId="0" fontId="0" fillId="7" borderId="0" xfId="0" applyFill="1"/>
    <xf numFmtId="8" fontId="0" fillId="0" borderId="0" xfId="0" applyNumberFormat="1"/>
    <xf numFmtId="0" fontId="0" fillId="0" borderId="2" xfId="0" applyFill="1" applyBorder="1"/>
    <xf numFmtId="0" fontId="1" fillId="0" borderId="10" xfId="0" applyFont="1" applyBorder="1"/>
    <xf numFmtId="0" fontId="6" fillId="0" borderId="0" xfId="0" applyFont="1" applyFill="1" applyBorder="1"/>
    <xf numFmtId="0" fontId="0" fillId="0" borderId="0" xfId="0" applyFont="1" applyFill="1" applyBorder="1"/>
    <xf numFmtId="3" fontId="0" fillId="0" borderId="1" xfId="0" applyNumberFormat="1" applyBorder="1"/>
    <xf numFmtId="0" fontId="1" fillId="0" borderId="2" xfId="0" applyFont="1" applyFill="1" applyBorder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/>
    <xf numFmtId="0" fontId="0" fillId="0" borderId="5" xfId="0" applyFill="1" applyBorder="1"/>
    <xf numFmtId="0" fontId="0" fillId="8" borderId="1" xfId="0" applyFill="1" applyBorder="1"/>
    <xf numFmtId="0" fontId="6" fillId="0" borderId="0" xfId="0" applyFont="1"/>
    <xf numFmtId="6" fontId="0" fillId="0" borderId="0" xfId="0" applyNumberFormat="1"/>
    <xf numFmtId="1" fontId="6" fillId="9" borderId="4" xfId="0" applyNumberFormat="1" applyFont="1" applyFill="1" applyBorder="1"/>
    <xf numFmtId="1" fontId="0" fillId="9" borderId="1" xfId="0" applyNumberFormat="1" applyFill="1" applyBorder="1"/>
    <xf numFmtId="4" fontId="0" fillId="0" borderId="1" xfId="0" applyNumberFormat="1" applyFill="1" applyBorder="1"/>
    <xf numFmtId="3" fontId="0" fillId="0" borderId="1" xfId="0" applyNumberFormat="1" applyFill="1" applyBorder="1"/>
    <xf numFmtId="37" fontId="1" fillId="2" borderId="0" xfId="0" applyNumberFormat="1" applyFont="1" applyFill="1" applyBorder="1"/>
    <xf numFmtId="6" fontId="0" fillId="0" borderId="0" xfId="0" applyNumberFormat="1" applyFill="1"/>
    <xf numFmtId="37" fontId="1" fillId="0" borderId="0" xfId="0" applyNumberFormat="1" applyFont="1" applyFill="1"/>
    <xf numFmtId="37" fontId="1" fillId="0" borderId="0" xfId="0" applyNumberFormat="1" applyFont="1" applyFill="1" applyBorder="1"/>
    <xf numFmtId="37" fontId="9" fillId="0" borderId="0" xfId="0" applyNumberFormat="1" applyFont="1"/>
    <xf numFmtId="0" fontId="10" fillId="0" borderId="0" xfId="0" applyFont="1"/>
    <xf numFmtId="6" fontId="0" fillId="0" borderId="0" xfId="0" applyNumberFormat="1" applyBorder="1"/>
    <xf numFmtId="37" fontId="1" fillId="0" borderId="8" xfId="0" applyNumberFormat="1" applyFont="1" applyFill="1" applyBorder="1"/>
    <xf numFmtId="3" fontId="0" fillId="0" borderId="0" xfId="0" applyNumberFormat="1" applyFill="1"/>
    <xf numFmtId="4" fontId="0" fillId="0" borderId="0" xfId="0" applyNumberFormat="1" applyFill="1"/>
    <xf numFmtId="0" fontId="6" fillId="0" borderId="1" xfId="0" applyFont="1" applyFill="1" applyBorder="1"/>
    <xf numFmtId="0" fontId="0" fillId="0" borderId="4" xfId="0" applyFill="1" applyBorder="1"/>
    <xf numFmtId="1" fontId="0" fillId="0" borderId="0" xfId="0" applyNumberFormat="1" applyFill="1" applyBorder="1"/>
    <xf numFmtId="1" fontId="0" fillId="0" borderId="2" xfId="0" applyNumberFormat="1" applyFill="1" applyBorder="1"/>
    <xf numFmtId="0" fontId="11" fillId="0" borderId="0" xfId="0" applyFont="1"/>
    <xf numFmtId="37" fontId="1" fillId="0" borderId="9" xfId="0" applyNumberFormat="1" applyFont="1" applyFill="1" applyBorder="1"/>
    <xf numFmtId="37" fontId="11" fillId="2" borderId="2" xfId="0" applyNumberFormat="1" applyFont="1" applyFill="1" applyBorder="1"/>
    <xf numFmtId="0" fontId="12" fillId="0" borderId="0" xfId="0" applyFont="1"/>
    <xf numFmtId="3" fontId="13" fillId="0" borderId="0" xfId="0" applyNumberFormat="1" applyFont="1"/>
    <xf numFmtId="0" fontId="14" fillId="0" borderId="0" xfId="0" applyFont="1"/>
    <xf numFmtId="0" fontId="15" fillId="0" borderId="0" xfId="0" applyFont="1"/>
    <xf numFmtId="3" fontId="16" fillId="0" borderId="0" xfId="0" applyNumberFormat="1" applyFont="1"/>
    <xf numFmtId="0" fontId="16" fillId="0" borderId="0" xfId="0" applyFont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center"/>
    </xf>
    <xf numFmtId="37" fontId="1" fillId="0" borderId="2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BY58"/>
  <sheetViews>
    <sheetView tabSelected="1" zoomScale="70" zoomScaleNormal="70" workbookViewId="0">
      <pane xSplit="1" topLeftCell="D1" activePane="topRight" state="frozen"/>
      <selection pane="topRight" activeCell="V51" sqref="V51"/>
    </sheetView>
  </sheetViews>
  <sheetFormatPr defaultRowHeight="12.5" x14ac:dyDescent="0.25"/>
  <cols>
    <col min="1" max="1" width="48.6328125" bestFit="1" customWidth="1"/>
    <col min="2" max="2" width="4" customWidth="1"/>
    <col min="3" max="4" width="8.90625" bestFit="1" customWidth="1"/>
    <col min="12" max="12" width="9.453125" bestFit="1" customWidth="1"/>
    <col min="13" max="13" width="10.36328125" bestFit="1" customWidth="1"/>
    <col min="15" max="16" width="9.08984375" bestFit="1" customWidth="1"/>
    <col min="21" max="22" width="8.90625" bestFit="1" customWidth="1"/>
  </cols>
  <sheetData>
    <row r="2" spans="1:22" x14ac:dyDescent="0.25">
      <c r="A2" s="2" t="s">
        <v>10</v>
      </c>
      <c r="B2" s="6"/>
      <c r="C2" s="13" t="s">
        <v>6</v>
      </c>
      <c r="D2" s="15" t="s">
        <v>7</v>
      </c>
      <c r="E2" s="13" t="s">
        <v>8</v>
      </c>
      <c r="F2" s="15" t="s">
        <v>9</v>
      </c>
      <c r="G2" t="s">
        <v>12</v>
      </c>
      <c r="H2" s="1" t="s">
        <v>13</v>
      </c>
      <c r="I2" s="13" t="s">
        <v>16</v>
      </c>
      <c r="J2" s="15" t="s">
        <v>15</v>
      </c>
      <c r="K2" s="13" t="s">
        <v>16</v>
      </c>
      <c r="L2" s="15" t="s">
        <v>17</v>
      </c>
      <c r="M2" s="13" t="s">
        <v>21</v>
      </c>
      <c r="N2" s="15" t="s">
        <v>9</v>
      </c>
      <c r="O2" s="13" t="s">
        <v>23</v>
      </c>
      <c r="P2" s="15" t="s">
        <v>7</v>
      </c>
      <c r="Q2" s="103" t="s">
        <v>24</v>
      </c>
      <c r="R2" s="104"/>
      <c r="S2" s="105" t="s">
        <v>29</v>
      </c>
      <c r="T2" s="106"/>
      <c r="U2" s="103" t="s">
        <v>30</v>
      </c>
      <c r="V2" s="106"/>
    </row>
    <row r="3" spans="1:22" x14ac:dyDescent="0.25">
      <c r="A3" s="2"/>
      <c r="B3" s="6"/>
      <c r="C3" s="13"/>
      <c r="D3" s="15"/>
      <c r="E3" s="13"/>
      <c r="F3" s="15"/>
      <c r="H3" s="1"/>
      <c r="I3" s="13"/>
      <c r="J3" s="15"/>
      <c r="K3" s="13"/>
      <c r="L3" s="15"/>
      <c r="M3" s="13"/>
      <c r="N3" s="15"/>
      <c r="O3" s="13"/>
      <c r="P3" s="15"/>
      <c r="Q3" s="12"/>
      <c r="R3" s="13"/>
      <c r="S3" s="14"/>
      <c r="T3" s="15"/>
      <c r="U3" s="12"/>
      <c r="V3" s="15"/>
    </row>
    <row r="4" spans="1:22" x14ac:dyDescent="0.25">
      <c r="A4" s="12"/>
      <c r="B4" s="7"/>
      <c r="C4" s="13" t="s">
        <v>4</v>
      </c>
      <c r="D4" s="15" t="s">
        <v>5</v>
      </c>
      <c r="E4" s="13" t="s">
        <v>4</v>
      </c>
      <c r="F4" s="15" t="s">
        <v>5</v>
      </c>
      <c r="G4" s="13" t="s">
        <v>4</v>
      </c>
      <c r="H4" s="15" t="s">
        <v>5</v>
      </c>
      <c r="I4" s="13" t="s">
        <v>4</v>
      </c>
      <c r="J4" s="15" t="s">
        <v>5</v>
      </c>
      <c r="K4" s="13" t="s">
        <v>4</v>
      </c>
      <c r="L4" s="15" t="s">
        <v>5</v>
      </c>
      <c r="M4" s="13" t="s">
        <v>4</v>
      </c>
      <c r="N4" s="15" t="s">
        <v>5</v>
      </c>
      <c r="O4" s="13" t="s">
        <v>4</v>
      </c>
      <c r="P4" s="15" t="s">
        <v>5</v>
      </c>
      <c r="Q4" s="13" t="s">
        <v>4</v>
      </c>
      <c r="R4" s="15" t="s">
        <v>5</v>
      </c>
      <c r="S4" s="13" t="s">
        <v>4</v>
      </c>
      <c r="T4" s="15" t="s">
        <v>5</v>
      </c>
      <c r="U4" s="13" t="s">
        <v>4</v>
      </c>
      <c r="V4" s="15" t="s">
        <v>5</v>
      </c>
    </row>
    <row r="5" spans="1:22" x14ac:dyDescent="0.25">
      <c r="A5" s="12"/>
      <c r="B5" s="7"/>
      <c r="C5" s="13"/>
      <c r="D5" s="15"/>
      <c r="E5" s="13"/>
      <c r="F5" s="15"/>
      <c r="G5" s="13"/>
      <c r="H5" s="15"/>
      <c r="I5" s="13"/>
      <c r="J5" s="15"/>
      <c r="K5" s="13"/>
      <c r="L5" s="15"/>
      <c r="M5" s="13"/>
      <c r="N5" s="15"/>
      <c r="O5" s="13"/>
      <c r="P5" s="15"/>
      <c r="Q5" s="13"/>
      <c r="R5" s="15"/>
      <c r="S5" s="13"/>
      <c r="T5" s="15"/>
      <c r="U5" s="13"/>
      <c r="V5" s="15"/>
    </row>
    <row r="6" spans="1:22" x14ac:dyDescent="0.25">
      <c r="A6" s="2"/>
      <c r="B6" s="6"/>
      <c r="D6" s="1"/>
      <c r="F6" s="1"/>
      <c r="H6" s="1"/>
      <c r="J6" s="1"/>
      <c r="L6" s="1"/>
      <c r="N6" s="1"/>
      <c r="P6" s="1"/>
      <c r="R6" s="1"/>
      <c r="T6" s="1"/>
      <c r="V6" s="1"/>
    </row>
    <row r="7" spans="1:22" x14ac:dyDescent="0.25">
      <c r="A7" s="2" t="s">
        <v>3</v>
      </c>
      <c r="B7" s="6" t="s">
        <v>31</v>
      </c>
      <c r="D7" s="38">
        <v>44161</v>
      </c>
      <c r="F7" s="1"/>
      <c r="H7" s="1"/>
      <c r="J7" s="58">
        <v>12000</v>
      </c>
      <c r="L7" s="1"/>
      <c r="N7" s="1"/>
      <c r="P7" s="1">
        <v>56161</v>
      </c>
      <c r="R7" s="1"/>
      <c r="T7" s="1"/>
      <c r="V7" s="1">
        <v>56161</v>
      </c>
    </row>
    <row r="8" spans="1:22" x14ac:dyDescent="0.25">
      <c r="A8" s="2" t="s">
        <v>102</v>
      </c>
      <c r="B8" s="6" t="s">
        <v>31</v>
      </c>
      <c r="C8" s="36">
        <v>4010</v>
      </c>
      <c r="D8" s="1"/>
      <c r="F8" s="1"/>
      <c r="H8" s="1"/>
      <c r="I8" s="57">
        <v>34240</v>
      </c>
      <c r="J8" s="55"/>
      <c r="L8" s="53">
        <v>9486</v>
      </c>
      <c r="N8" s="1"/>
      <c r="O8">
        <v>28764</v>
      </c>
      <c r="P8" s="1"/>
      <c r="R8" s="4"/>
      <c r="T8" s="1"/>
      <c r="U8">
        <v>28764</v>
      </c>
      <c r="V8" s="1"/>
    </row>
    <row r="9" spans="1:22" x14ac:dyDescent="0.25">
      <c r="A9" s="2" t="s">
        <v>2</v>
      </c>
      <c r="B9" s="6" t="s">
        <v>31</v>
      </c>
      <c r="C9">
        <v>675</v>
      </c>
      <c r="D9" s="1"/>
      <c r="F9" s="1"/>
      <c r="H9" s="1"/>
      <c r="I9" s="40"/>
      <c r="J9" s="1"/>
      <c r="K9" s="54">
        <v>308</v>
      </c>
      <c r="L9" s="1"/>
      <c r="N9" s="60">
        <v>308</v>
      </c>
      <c r="O9">
        <v>675</v>
      </c>
      <c r="P9" s="1"/>
      <c r="R9" s="1"/>
      <c r="T9" s="1"/>
      <c r="U9">
        <v>675</v>
      </c>
      <c r="V9" s="1"/>
    </row>
    <row r="10" spans="1:22" x14ac:dyDescent="0.25">
      <c r="A10" s="2" t="s">
        <v>103</v>
      </c>
      <c r="B10" s="6" t="s">
        <v>31</v>
      </c>
      <c r="C10" s="36">
        <v>27176</v>
      </c>
      <c r="D10" s="1"/>
      <c r="F10" s="1"/>
      <c r="G10" s="50">
        <v>14850</v>
      </c>
      <c r="H10" s="1"/>
      <c r="J10" s="1"/>
      <c r="L10" s="1"/>
      <c r="N10" s="1"/>
      <c r="O10" s="36">
        <v>42026</v>
      </c>
      <c r="P10" s="1"/>
      <c r="R10" s="4"/>
      <c r="T10" s="1"/>
      <c r="U10" s="36">
        <v>42026</v>
      </c>
      <c r="V10" s="1"/>
    </row>
    <row r="11" spans="1:22" x14ac:dyDescent="0.25">
      <c r="A11" s="31" t="s">
        <v>116</v>
      </c>
      <c r="B11" s="6" t="s">
        <v>32</v>
      </c>
      <c r="D11" s="37">
        <v>7574</v>
      </c>
      <c r="F11" s="1"/>
      <c r="H11" s="1"/>
      <c r="J11" s="1"/>
      <c r="L11" s="1"/>
      <c r="N11" s="1"/>
      <c r="P11" s="37">
        <v>7574</v>
      </c>
      <c r="R11" s="55">
        <v>1605</v>
      </c>
      <c r="T11" s="1"/>
      <c r="U11" s="36"/>
      <c r="V11" s="37">
        <f>P11+R11</f>
        <v>9179</v>
      </c>
    </row>
    <row r="12" spans="1:22" x14ac:dyDescent="0.25">
      <c r="A12" s="2" t="s">
        <v>104</v>
      </c>
      <c r="B12" s="6" t="s">
        <v>31</v>
      </c>
      <c r="C12" s="36">
        <v>25394</v>
      </c>
      <c r="D12" s="1"/>
      <c r="F12" s="1"/>
      <c r="G12" s="50">
        <v>6400</v>
      </c>
      <c r="H12" s="1"/>
      <c r="J12" s="1"/>
      <c r="L12" s="1"/>
      <c r="N12" s="1"/>
      <c r="O12" s="36">
        <v>31794</v>
      </c>
      <c r="P12" s="37"/>
      <c r="R12" s="1"/>
      <c r="T12" s="1"/>
      <c r="U12" s="36">
        <v>31794</v>
      </c>
      <c r="V12" s="1"/>
    </row>
    <row r="13" spans="1:22" x14ac:dyDescent="0.25">
      <c r="A13" s="2" t="s">
        <v>117</v>
      </c>
      <c r="B13" s="6" t="s">
        <v>31</v>
      </c>
      <c r="D13" s="37">
        <v>9578</v>
      </c>
      <c r="F13" s="1"/>
      <c r="H13" s="1"/>
      <c r="J13" s="1"/>
      <c r="L13" s="1"/>
      <c r="N13" s="1"/>
      <c r="O13" s="36"/>
      <c r="P13" s="37">
        <v>9578</v>
      </c>
      <c r="R13" s="55">
        <v>448</v>
      </c>
      <c r="T13" s="1"/>
      <c r="V13" s="37">
        <f>P13+R13</f>
        <v>10026</v>
      </c>
    </row>
    <row r="14" spans="1:22" x14ac:dyDescent="0.25">
      <c r="A14" s="2" t="s">
        <v>0</v>
      </c>
      <c r="B14" s="6" t="s">
        <v>31</v>
      </c>
      <c r="C14" s="36">
        <v>11583</v>
      </c>
      <c r="D14" s="1"/>
      <c r="E14" s="46">
        <v>25914</v>
      </c>
      <c r="F14" s="1"/>
      <c r="H14" s="1"/>
      <c r="J14" s="58">
        <v>11583</v>
      </c>
      <c r="L14" s="1"/>
      <c r="N14" s="1"/>
      <c r="O14" s="88">
        <v>25914</v>
      </c>
      <c r="P14" s="37"/>
      <c r="R14" s="1"/>
      <c r="T14" s="1"/>
      <c r="U14">
        <v>25914</v>
      </c>
      <c r="V14" s="1"/>
    </row>
    <row r="15" spans="1:22" x14ac:dyDescent="0.25">
      <c r="A15" s="2" t="s">
        <v>1</v>
      </c>
      <c r="B15" s="6" t="s">
        <v>31</v>
      </c>
      <c r="D15" s="37">
        <v>2896</v>
      </c>
      <c r="F15" s="1"/>
      <c r="H15" s="49">
        <v>21000</v>
      </c>
      <c r="I15" s="40"/>
      <c r="J15" s="1"/>
      <c r="K15" s="54">
        <v>2896</v>
      </c>
      <c r="L15" s="1"/>
      <c r="N15" s="1"/>
      <c r="O15" s="36"/>
      <c r="P15" s="67">
        <v>21000</v>
      </c>
      <c r="R15" s="1"/>
      <c r="T15" s="1"/>
      <c r="V15" s="1">
        <v>21000</v>
      </c>
    </row>
    <row r="16" spans="1:22" x14ac:dyDescent="0.25">
      <c r="A16" s="35" t="s">
        <v>105</v>
      </c>
      <c r="B16" s="72" t="s">
        <v>31</v>
      </c>
      <c r="C16" s="40"/>
      <c r="D16" s="78">
        <v>15741</v>
      </c>
      <c r="E16" s="40"/>
      <c r="F16" s="55"/>
      <c r="G16" s="40"/>
      <c r="H16" s="55"/>
      <c r="I16" s="40"/>
      <c r="J16" s="55"/>
      <c r="K16" s="40"/>
      <c r="L16" s="55"/>
      <c r="M16" s="40"/>
      <c r="N16" s="55"/>
      <c r="O16" s="40"/>
      <c r="P16" s="79">
        <v>15741</v>
      </c>
      <c r="Q16" s="40"/>
      <c r="R16" s="55"/>
      <c r="S16" s="40"/>
      <c r="T16" s="55"/>
      <c r="U16" s="40"/>
      <c r="V16" s="78">
        <v>15741</v>
      </c>
    </row>
    <row r="17" spans="1:77" x14ac:dyDescent="0.25">
      <c r="A17" s="2" t="s">
        <v>106</v>
      </c>
      <c r="B17" s="6" t="s">
        <v>31</v>
      </c>
      <c r="D17" s="37">
        <v>2005</v>
      </c>
      <c r="F17" s="47">
        <v>4319</v>
      </c>
      <c r="G17" s="50">
        <v>7750</v>
      </c>
      <c r="H17" s="1"/>
      <c r="I17" s="40"/>
      <c r="J17" s="58">
        <v>1990</v>
      </c>
      <c r="K17" s="54">
        <v>2338</v>
      </c>
      <c r="L17" s="1"/>
      <c r="M17" s="61">
        <v>28</v>
      </c>
      <c r="N17" s="1"/>
      <c r="O17" s="89">
        <f>SUM(G17+K17+M17-J17-F17-D17)</f>
        <v>1802</v>
      </c>
      <c r="P17" s="1"/>
      <c r="R17" s="1"/>
      <c r="T17" s="1"/>
      <c r="U17" s="36">
        <v>1802</v>
      </c>
      <c r="V17" s="1"/>
    </row>
    <row r="18" spans="1:77" s="40" customFormat="1" x14ac:dyDescent="0.25">
      <c r="A18" s="35" t="s">
        <v>36</v>
      </c>
      <c r="B18" s="72" t="s">
        <v>32</v>
      </c>
      <c r="D18" s="55">
        <v>134</v>
      </c>
      <c r="F18" s="55"/>
      <c r="H18" s="55"/>
      <c r="J18" s="55"/>
      <c r="K18" s="40">
        <v>440</v>
      </c>
      <c r="L18" s="55"/>
      <c r="N18" s="55"/>
      <c r="O18" s="89">
        <v>440</v>
      </c>
      <c r="P18" s="55">
        <v>134</v>
      </c>
      <c r="Q18" s="40">
        <v>60</v>
      </c>
      <c r="R18" s="55"/>
      <c r="S18" s="40">
        <v>500</v>
      </c>
      <c r="T18" s="55"/>
      <c r="V18" s="55">
        <v>134</v>
      </c>
    </row>
    <row r="19" spans="1:77" s="40" customFormat="1" x14ac:dyDescent="0.25">
      <c r="A19" s="35" t="s">
        <v>107</v>
      </c>
      <c r="B19" s="72"/>
      <c r="D19" s="55">
        <v>111</v>
      </c>
      <c r="F19" s="55"/>
      <c r="H19" s="55"/>
      <c r="J19" s="55"/>
      <c r="K19" s="40">
        <v>400</v>
      </c>
      <c r="L19" s="55"/>
      <c r="N19" s="55"/>
      <c r="O19" s="89">
        <v>400</v>
      </c>
      <c r="P19" s="55">
        <v>111</v>
      </c>
      <c r="Q19" s="40">
        <v>120</v>
      </c>
      <c r="R19" s="55"/>
      <c r="S19" s="40">
        <v>520</v>
      </c>
      <c r="T19" s="55"/>
      <c r="V19" s="55">
        <v>111</v>
      </c>
    </row>
    <row r="20" spans="1:77" s="40" customFormat="1" x14ac:dyDescent="0.25">
      <c r="A20" s="35" t="s">
        <v>108</v>
      </c>
      <c r="B20" s="72"/>
      <c r="D20" s="55">
        <v>119</v>
      </c>
      <c r="F20" s="55"/>
      <c r="H20" s="55"/>
      <c r="J20" s="55"/>
      <c r="K20" s="40">
        <v>300</v>
      </c>
      <c r="L20" s="55"/>
      <c r="N20" s="55"/>
      <c r="O20" s="89">
        <v>300</v>
      </c>
      <c r="P20" s="55">
        <v>119</v>
      </c>
      <c r="Q20" s="40">
        <v>240</v>
      </c>
      <c r="R20" s="55"/>
      <c r="S20" s="40">
        <v>540</v>
      </c>
      <c r="T20" s="55"/>
      <c r="V20" s="55">
        <v>119</v>
      </c>
    </row>
    <row r="21" spans="1:77" x14ac:dyDescent="0.25">
      <c r="A21" s="35" t="s">
        <v>118</v>
      </c>
      <c r="B21" s="72"/>
      <c r="C21" s="89">
        <v>13481</v>
      </c>
      <c r="D21" s="78"/>
      <c r="E21" s="40"/>
      <c r="F21" s="55"/>
      <c r="G21" s="40"/>
      <c r="H21" s="55"/>
      <c r="I21" s="40"/>
      <c r="J21" s="55"/>
      <c r="K21" s="40"/>
      <c r="L21" s="55"/>
      <c r="M21" s="40"/>
      <c r="N21" s="55"/>
      <c r="O21" s="88">
        <v>13481</v>
      </c>
      <c r="P21" s="55"/>
      <c r="Q21" s="40"/>
      <c r="R21" s="55"/>
      <c r="S21" s="40">
        <v>13481</v>
      </c>
      <c r="T21" s="1"/>
      <c r="V21" s="1"/>
    </row>
    <row r="22" spans="1:77" x14ac:dyDescent="0.25">
      <c r="A22" s="66" t="s">
        <v>121</v>
      </c>
      <c r="B22" s="6"/>
      <c r="C22" s="36"/>
      <c r="D22" s="37"/>
      <c r="F22" s="1"/>
      <c r="H22" s="1"/>
      <c r="J22" s="1"/>
      <c r="K22" s="54">
        <v>1050</v>
      </c>
      <c r="L22" s="1"/>
      <c r="N22" s="1"/>
      <c r="O22" s="36">
        <v>1050</v>
      </c>
      <c r="P22" s="1"/>
      <c r="R22" s="1"/>
      <c r="S22" s="36">
        <v>1050</v>
      </c>
      <c r="T22" s="1"/>
      <c r="V22" s="1"/>
    </row>
    <row r="23" spans="1:77" x14ac:dyDescent="0.25">
      <c r="A23" s="65" t="s">
        <v>133</v>
      </c>
      <c r="B23" s="6"/>
      <c r="D23" s="1"/>
      <c r="F23" s="1"/>
      <c r="H23" s="1"/>
      <c r="J23" s="1"/>
      <c r="L23" s="1"/>
      <c r="N23" s="1"/>
      <c r="P23" s="1"/>
      <c r="R23" s="1"/>
      <c r="T23" s="1"/>
      <c r="V23" s="1"/>
    </row>
    <row r="24" spans="1:77" x14ac:dyDescent="0.25">
      <c r="A24" s="65" t="s">
        <v>114</v>
      </c>
      <c r="B24" s="72"/>
      <c r="C24" s="40"/>
      <c r="D24" s="55"/>
      <c r="E24" s="40"/>
      <c r="F24" s="55"/>
      <c r="G24" s="40"/>
      <c r="H24" s="55"/>
      <c r="I24" s="40"/>
      <c r="J24" s="55"/>
      <c r="K24" s="40">
        <v>2200</v>
      </c>
      <c r="L24" s="55"/>
      <c r="M24" s="40"/>
      <c r="N24" s="55"/>
      <c r="O24" s="89">
        <v>2200</v>
      </c>
      <c r="P24" s="55"/>
      <c r="Q24" s="40"/>
      <c r="R24" s="55">
        <v>1650</v>
      </c>
      <c r="S24" s="89">
        <v>550</v>
      </c>
      <c r="T24" s="55"/>
      <c r="U24" s="40"/>
      <c r="V24" s="55"/>
    </row>
    <row r="25" spans="1:77" x14ac:dyDescent="0.25">
      <c r="A25" s="2"/>
      <c r="B25" s="6"/>
      <c r="D25" s="1"/>
      <c r="F25" s="1"/>
      <c r="H25" s="1"/>
      <c r="J25" s="1"/>
      <c r="L25" s="1"/>
      <c r="N25" s="1"/>
      <c r="P25" s="1"/>
      <c r="R25" s="1"/>
      <c r="T25" s="1"/>
      <c r="V25" s="1"/>
    </row>
    <row r="26" spans="1:77" x14ac:dyDescent="0.25">
      <c r="A26" s="2" t="s">
        <v>11</v>
      </c>
      <c r="B26" s="6" t="s">
        <v>32</v>
      </c>
      <c r="D26" s="1"/>
      <c r="F26" s="47">
        <v>21595</v>
      </c>
      <c r="H26" s="1"/>
      <c r="J26" s="58">
        <v>9950</v>
      </c>
      <c r="L26" s="1"/>
      <c r="N26" s="1"/>
      <c r="P26" s="1">
        <v>31545</v>
      </c>
      <c r="R26" s="1"/>
      <c r="T26" s="1">
        <v>31545</v>
      </c>
      <c r="V26" s="1"/>
    </row>
    <row r="27" spans="1:77" x14ac:dyDescent="0.25">
      <c r="A27" s="65" t="s">
        <v>142</v>
      </c>
      <c r="B27" s="72"/>
      <c r="C27" s="40"/>
      <c r="D27" s="55"/>
      <c r="E27" s="40"/>
      <c r="F27" s="55"/>
      <c r="G27" s="40"/>
      <c r="H27" s="55">
        <v>25500</v>
      </c>
      <c r="I27" s="40"/>
      <c r="J27" s="55"/>
      <c r="K27" s="40"/>
      <c r="L27" s="55"/>
      <c r="M27" s="40"/>
      <c r="N27" s="55"/>
      <c r="O27" s="40"/>
      <c r="P27" s="55">
        <v>25500</v>
      </c>
      <c r="Q27" s="40"/>
      <c r="R27" s="55">
        <v>450</v>
      </c>
      <c r="S27" s="40"/>
      <c r="T27" s="55"/>
      <c r="U27" s="40"/>
      <c r="V27" s="55">
        <v>25500</v>
      </c>
    </row>
    <row r="28" spans="1:77" x14ac:dyDescent="0.25">
      <c r="A28" s="2" t="s">
        <v>14</v>
      </c>
      <c r="B28" s="6" t="s">
        <v>32</v>
      </c>
      <c r="D28" s="1"/>
      <c r="F28" s="1"/>
      <c r="G28" s="50">
        <v>17500</v>
      </c>
      <c r="H28" s="1"/>
      <c r="J28" s="1"/>
      <c r="L28" s="1"/>
      <c r="N28" s="1"/>
      <c r="O28">
        <v>17500</v>
      </c>
      <c r="P28" s="1"/>
      <c r="R28" s="1">
        <v>220</v>
      </c>
      <c r="S28">
        <v>17280</v>
      </c>
      <c r="T28" s="1"/>
      <c r="V28" s="1"/>
    </row>
    <row r="29" spans="1:77" x14ac:dyDescent="0.25">
      <c r="A29" s="2" t="s">
        <v>18</v>
      </c>
      <c r="B29" s="6" t="s">
        <v>32</v>
      </c>
      <c r="D29" s="1"/>
      <c r="F29" s="1"/>
      <c r="H29" s="1"/>
      <c r="J29" s="1"/>
      <c r="L29" s="1"/>
      <c r="N29" s="1"/>
      <c r="P29" s="1"/>
      <c r="R29" s="1"/>
      <c r="T29" s="1"/>
      <c r="V29" s="1"/>
    </row>
    <row r="30" spans="1:77" x14ac:dyDescent="0.25">
      <c r="A30" s="2" t="s">
        <v>19</v>
      </c>
      <c r="B30" s="6" t="s">
        <v>32</v>
      </c>
      <c r="D30" s="1"/>
      <c r="F30" s="1"/>
      <c r="H30" s="1"/>
      <c r="I30" s="57">
        <v>1283</v>
      </c>
      <c r="J30" s="1"/>
      <c r="L30" s="1"/>
      <c r="N30" s="1"/>
      <c r="O30">
        <v>1283</v>
      </c>
      <c r="P30" s="1"/>
      <c r="R30" s="1"/>
      <c r="S30">
        <v>1283</v>
      </c>
      <c r="T30" s="1"/>
      <c r="V30" s="1"/>
    </row>
    <row r="31" spans="1:77" x14ac:dyDescent="0.25">
      <c r="A31" s="35" t="s">
        <v>35</v>
      </c>
      <c r="B31" s="72" t="s">
        <v>32</v>
      </c>
      <c r="C31" s="40"/>
      <c r="D31" s="55"/>
      <c r="E31" s="40"/>
      <c r="F31" s="55"/>
      <c r="G31" s="40"/>
      <c r="H31" s="55"/>
      <c r="I31" s="40"/>
      <c r="J31" s="55"/>
      <c r="K31" s="40"/>
      <c r="L31" s="55"/>
      <c r="M31" s="40"/>
      <c r="N31" s="55"/>
      <c r="O31" s="40"/>
      <c r="P31" s="55"/>
      <c r="Q31" s="40"/>
      <c r="R31" s="55"/>
      <c r="S31" s="40"/>
      <c r="T31" s="55"/>
      <c r="U31" s="40"/>
      <c r="V31" s="55"/>
    </row>
    <row r="32" spans="1:77" s="71" customFormat="1" x14ac:dyDescent="0.25">
      <c r="A32" s="35" t="s">
        <v>20</v>
      </c>
      <c r="B32" s="72" t="s">
        <v>32</v>
      </c>
      <c r="C32" s="40"/>
      <c r="D32" s="55"/>
      <c r="E32" s="40"/>
      <c r="F32" s="55"/>
      <c r="G32" s="40"/>
      <c r="H32" s="55"/>
      <c r="I32" s="40"/>
      <c r="J32" s="55"/>
      <c r="K32" s="40"/>
      <c r="L32" s="73">
        <v>446</v>
      </c>
      <c r="M32" s="40"/>
      <c r="N32" s="55"/>
      <c r="O32" s="40"/>
      <c r="P32" s="55">
        <v>446</v>
      </c>
      <c r="Q32" s="40"/>
      <c r="R32" s="55"/>
      <c r="S32" s="40"/>
      <c r="T32" s="55">
        <v>446</v>
      </c>
      <c r="U32" s="40"/>
      <c r="V32" s="55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0"/>
      <c r="AM32" s="40"/>
      <c r="AN32" s="40"/>
      <c r="AO32" s="40"/>
      <c r="AP32" s="40"/>
      <c r="AQ32" s="40"/>
      <c r="AR32" s="40"/>
      <c r="AS32" s="40"/>
      <c r="AT32" s="40"/>
      <c r="AU32" s="40"/>
      <c r="AV32" s="40"/>
      <c r="AW32" s="40"/>
      <c r="AX32" s="40"/>
      <c r="AY32" s="40"/>
      <c r="AZ32" s="40"/>
      <c r="BA32" s="40"/>
      <c r="BB32" s="40"/>
      <c r="BC32" s="40"/>
      <c r="BD32" s="40"/>
      <c r="BE32" s="40"/>
      <c r="BF32" s="40"/>
      <c r="BG32" s="40"/>
      <c r="BH32" s="40"/>
      <c r="BI32" s="40"/>
      <c r="BJ32" s="40"/>
      <c r="BK32" s="40"/>
      <c r="BL32" s="40"/>
      <c r="BM32" s="40"/>
      <c r="BN32" s="40"/>
      <c r="BO32" s="40"/>
      <c r="BP32" s="40"/>
      <c r="BQ32" s="40"/>
      <c r="BR32" s="40"/>
      <c r="BS32" s="40"/>
      <c r="BT32" s="40"/>
      <c r="BU32" s="40"/>
      <c r="BV32" s="40"/>
      <c r="BW32" s="40"/>
      <c r="BX32" s="40"/>
      <c r="BY32" s="40"/>
    </row>
    <row r="33" spans="1:76" x14ac:dyDescent="0.25">
      <c r="A33" s="2" t="s">
        <v>22</v>
      </c>
      <c r="B33" s="6" t="s">
        <v>32</v>
      </c>
      <c r="D33" s="1"/>
      <c r="F33" s="1"/>
      <c r="H33" s="1"/>
      <c r="J33" s="1"/>
      <c r="L33" s="1"/>
      <c r="M33" s="61">
        <v>140</v>
      </c>
      <c r="N33" s="1"/>
      <c r="O33">
        <v>140</v>
      </c>
      <c r="P33" s="1"/>
      <c r="Q33" s="40"/>
      <c r="R33" s="55"/>
      <c r="S33" s="40">
        <v>140</v>
      </c>
      <c r="T33" s="55"/>
      <c r="U33" s="40"/>
      <c r="V33" s="55"/>
      <c r="W33" s="40"/>
      <c r="X33" s="40"/>
      <c r="Y33" s="40"/>
      <c r="Z33" s="40"/>
      <c r="AA33" s="40"/>
      <c r="AB33" s="40"/>
      <c r="AC33" s="40"/>
      <c r="AD33" s="40"/>
      <c r="AE33" s="40"/>
      <c r="AF33" s="40"/>
      <c r="AG33" s="40"/>
      <c r="AH33" s="40"/>
      <c r="AI33" s="40"/>
      <c r="AJ33" s="40"/>
      <c r="AK33" s="40"/>
      <c r="AL33" s="40"/>
      <c r="AM33" s="40"/>
      <c r="AN33" s="40"/>
      <c r="AO33" s="40"/>
      <c r="AP33" s="40"/>
      <c r="AQ33" s="40"/>
      <c r="AR33" s="40"/>
      <c r="AS33" s="40"/>
      <c r="AT33" s="40"/>
      <c r="AU33" s="40"/>
      <c r="AV33" s="40"/>
      <c r="AW33" s="40"/>
      <c r="AX33" s="40"/>
      <c r="AY33" s="40"/>
      <c r="AZ33" s="40"/>
      <c r="BA33" s="40"/>
      <c r="BB33" s="40"/>
      <c r="BC33" s="40"/>
      <c r="BD33" s="40"/>
      <c r="BE33" s="40"/>
      <c r="BF33" s="40"/>
      <c r="BG33" s="40"/>
      <c r="BH33" s="40"/>
      <c r="BI33" s="40"/>
      <c r="BJ33" s="40"/>
      <c r="BK33" s="40"/>
      <c r="BL33" s="40"/>
      <c r="BM33" s="40"/>
      <c r="BN33" s="40"/>
      <c r="BO33" s="40"/>
      <c r="BP33" s="40"/>
      <c r="BQ33" s="40"/>
      <c r="BR33" s="40"/>
      <c r="BS33" s="40"/>
      <c r="BT33" s="40"/>
      <c r="BU33" s="40"/>
      <c r="BV33" s="40"/>
      <c r="BW33" s="40"/>
      <c r="BX33" s="40"/>
    </row>
    <row r="34" spans="1:76" x14ac:dyDescent="0.25">
      <c r="A34" s="2" t="s">
        <v>111</v>
      </c>
      <c r="B34" s="6"/>
      <c r="D34" s="1"/>
      <c r="F34" s="1"/>
      <c r="H34" s="1"/>
      <c r="J34" s="1"/>
      <c r="L34" s="1"/>
      <c r="M34" s="61">
        <v>140</v>
      </c>
      <c r="N34" s="1"/>
      <c r="O34">
        <v>140</v>
      </c>
      <c r="P34" s="1"/>
      <c r="R34" s="1"/>
      <c r="S34">
        <v>140</v>
      </c>
      <c r="T34" s="1"/>
      <c r="V34" s="1"/>
    </row>
    <row r="35" spans="1:76" x14ac:dyDescent="0.25">
      <c r="A35" s="2"/>
      <c r="B35" s="6"/>
      <c r="D35" s="1"/>
      <c r="F35" s="1"/>
      <c r="H35" s="1"/>
      <c r="J35" s="1"/>
      <c r="L35" s="1"/>
      <c r="N35" s="1"/>
      <c r="P35" s="1"/>
      <c r="R35" s="1"/>
      <c r="T35" s="1"/>
      <c r="V35" s="1"/>
    </row>
    <row r="36" spans="1:76" x14ac:dyDescent="0.25">
      <c r="A36" s="2" t="s">
        <v>155</v>
      </c>
      <c r="B36" s="6" t="s">
        <v>32</v>
      </c>
      <c r="D36" s="1"/>
      <c r="F36" s="1"/>
      <c r="H36" s="1"/>
      <c r="J36" s="1"/>
      <c r="L36" s="1"/>
      <c r="N36" s="1"/>
      <c r="P36" s="1"/>
      <c r="Q36">
        <v>448</v>
      </c>
      <c r="R36" s="1"/>
      <c r="S36">
        <v>448</v>
      </c>
      <c r="T36" s="1"/>
      <c r="V36" s="1"/>
    </row>
    <row r="37" spans="1:76" x14ac:dyDescent="0.25">
      <c r="A37" s="2" t="s">
        <v>25</v>
      </c>
      <c r="B37" s="6" t="s">
        <v>32</v>
      </c>
      <c r="D37" s="1"/>
      <c r="F37" s="1"/>
      <c r="H37" s="1"/>
      <c r="J37" s="1"/>
      <c r="L37" s="1"/>
      <c r="N37" s="1"/>
      <c r="P37" s="1"/>
      <c r="Q37">
        <v>1605</v>
      </c>
      <c r="R37" s="1"/>
      <c r="S37">
        <v>1605</v>
      </c>
      <c r="T37" s="1"/>
      <c r="V37" s="1"/>
    </row>
    <row r="38" spans="1:76" x14ac:dyDescent="0.25">
      <c r="A38" s="2" t="s">
        <v>26</v>
      </c>
      <c r="B38" s="6" t="s">
        <v>31</v>
      </c>
      <c r="D38" s="1"/>
      <c r="F38" s="1"/>
      <c r="H38" s="1"/>
      <c r="J38" s="1"/>
      <c r="L38" s="1"/>
      <c r="N38" s="1"/>
      <c r="P38" s="1"/>
      <c r="Q38">
        <v>15840</v>
      </c>
      <c r="R38" s="1"/>
      <c r="T38" s="1"/>
      <c r="U38">
        <v>15840</v>
      </c>
      <c r="V38" s="1"/>
    </row>
    <row r="39" spans="1:76" x14ac:dyDescent="0.25">
      <c r="A39" s="2" t="s">
        <v>27</v>
      </c>
      <c r="B39" s="6" t="s">
        <v>32</v>
      </c>
      <c r="D39" s="1"/>
      <c r="F39" s="1"/>
      <c r="H39" s="1"/>
      <c r="J39" s="1"/>
      <c r="L39" s="1"/>
      <c r="N39" s="1"/>
      <c r="P39" s="1"/>
      <c r="R39" s="1">
        <v>15840</v>
      </c>
      <c r="T39" s="1">
        <v>15840</v>
      </c>
      <c r="V39" s="1"/>
    </row>
    <row r="40" spans="1:76" s="40" customFormat="1" x14ac:dyDescent="0.25">
      <c r="A40" s="35" t="s">
        <v>28</v>
      </c>
      <c r="B40" s="72" t="s">
        <v>31</v>
      </c>
      <c r="D40" s="55"/>
      <c r="F40" s="55"/>
      <c r="H40" s="55"/>
      <c r="J40" s="55"/>
      <c r="L40" s="55"/>
      <c r="N40" s="55"/>
      <c r="P40" s="55"/>
      <c r="R40" s="55">
        <v>420</v>
      </c>
      <c r="T40" s="55"/>
      <c r="V40" s="55">
        <v>420</v>
      </c>
    </row>
    <row r="41" spans="1:76" x14ac:dyDescent="0.25">
      <c r="A41" s="1" t="s">
        <v>33</v>
      </c>
      <c r="B41" s="1" t="s">
        <v>31</v>
      </c>
      <c r="D41" s="1"/>
      <c r="F41" s="1"/>
      <c r="H41" s="1"/>
      <c r="J41" s="1"/>
      <c r="L41" s="1"/>
      <c r="N41" s="1"/>
      <c r="P41" s="1"/>
      <c r="Q41">
        <v>1650</v>
      </c>
      <c r="R41" s="1"/>
      <c r="T41" s="1"/>
      <c r="U41">
        <v>1650</v>
      </c>
      <c r="V41" s="1"/>
    </row>
    <row r="42" spans="1:76" x14ac:dyDescent="0.25">
      <c r="A42" s="90" t="s">
        <v>141</v>
      </c>
      <c r="B42" s="55"/>
      <c r="C42" s="40"/>
      <c r="D42" s="55"/>
      <c r="E42" s="40"/>
      <c r="F42" s="55"/>
      <c r="G42" s="40"/>
      <c r="H42" s="55"/>
      <c r="I42" s="40"/>
      <c r="J42" s="55"/>
      <c r="K42" s="40"/>
      <c r="L42" s="55"/>
      <c r="M42" s="40"/>
      <c r="N42" s="55"/>
      <c r="O42" s="40"/>
      <c r="P42" s="55"/>
      <c r="Q42" s="91">
        <v>220</v>
      </c>
      <c r="R42" s="92"/>
      <c r="S42" s="92">
        <v>220</v>
      </c>
      <c r="T42" s="92"/>
      <c r="U42" s="40"/>
      <c r="V42" s="55"/>
    </row>
    <row r="43" spans="1:76" x14ac:dyDescent="0.25">
      <c r="A43" s="1" t="s">
        <v>152</v>
      </c>
      <c r="B43" s="1"/>
      <c r="D43" s="1"/>
      <c r="F43" s="1"/>
      <c r="H43" s="1"/>
      <c r="J43" s="1"/>
      <c r="L43" s="1"/>
      <c r="N43" s="1"/>
      <c r="P43" s="1"/>
      <c r="Q43" s="2">
        <v>450</v>
      </c>
      <c r="R43" s="4"/>
      <c r="S43" s="9">
        <v>450</v>
      </c>
      <c r="T43" s="4"/>
      <c r="V43" s="1">
        <v>450</v>
      </c>
      <c r="W43" s="74"/>
    </row>
    <row r="44" spans="1:76" x14ac:dyDescent="0.25">
      <c r="A44" s="1"/>
      <c r="B44" s="1"/>
      <c r="D44" s="1"/>
      <c r="F44" s="1"/>
      <c r="H44" s="1"/>
      <c r="J44" s="1"/>
      <c r="L44" s="1"/>
      <c r="N44" s="1"/>
      <c r="P44" s="1"/>
      <c r="Q44" s="2"/>
      <c r="R44" s="4"/>
      <c r="S44" s="8"/>
      <c r="T44" s="4"/>
      <c r="V44" s="1"/>
    </row>
    <row r="45" spans="1:76" x14ac:dyDescent="0.25">
      <c r="A45" s="1"/>
      <c r="B45" s="1"/>
      <c r="D45" s="1"/>
      <c r="F45" s="1"/>
      <c r="H45" s="1"/>
      <c r="J45" s="1"/>
      <c r="L45" s="1"/>
      <c r="N45" s="1"/>
      <c r="P45" s="1"/>
      <c r="Q45" s="2"/>
      <c r="R45" s="4"/>
      <c r="S45" s="10">
        <f>SUM(S18:S44)</f>
        <v>38207</v>
      </c>
      <c r="T45" s="11">
        <f>SUM(T18:T44)</f>
        <v>47831</v>
      </c>
      <c r="V45" s="1"/>
    </row>
    <row r="46" spans="1:76" x14ac:dyDescent="0.25">
      <c r="A46" s="1"/>
      <c r="B46" s="1"/>
      <c r="D46" s="1"/>
      <c r="F46" s="1"/>
      <c r="H46" s="1"/>
      <c r="J46" s="1"/>
      <c r="L46" s="1"/>
      <c r="N46" s="1"/>
      <c r="P46" s="1"/>
      <c r="Q46" s="2"/>
      <c r="R46" s="4"/>
      <c r="S46" s="9"/>
      <c r="T46" s="4"/>
      <c r="V46" s="1"/>
    </row>
    <row r="47" spans="1:76" ht="13" x14ac:dyDescent="0.3">
      <c r="A47" s="1" t="s">
        <v>34</v>
      </c>
      <c r="B47" s="1"/>
      <c r="D47" s="1"/>
      <c r="F47" s="1"/>
      <c r="H47" s="1"/>
      <c r="J47" s="1"/>
      <c r="L47" s="1"/>
      <c r="N47" s="1"/>
      <c r="P47" s="1"/>
      <c r="Q47" s="2"/>
      <c r="R47" s="4"/>
      <c r="S47" s="76">
        <f>T45-S45</f>
        <v>9624</v>
      </c>
      <c r="T47" s="4"/>
      <c r="V47" s="77">
        <v>9624</v>
      </c>
      <c r="W47" s="97"/>
      <c r="X47" s="97"/>
    </row>
    <row r="48" spans="1:76" x14ac:dyDescent="0.25">
      <c r="A48" s="1"/>
      <c r="B48" s="1"/>
      <c r="D48" s="1"/>
      <c r="F48" s="1"/>
      <c r="H48" s="1"/>
      <c r="J48" s="1"/>
      <c r="L48" s="1"/>
      <c r="N48" s="1"/>
      <c r="P48" s="1"/>
      <c r="R48" s="1"/>
      <c r="T48" s="1"/>
      <c r="V48" s="1"/>
    </row>
    <row r="49" spans="1:22" x14ac:dyDescent="0.25">
      <c r="A49" s="1"/>
      <c r="B49" s="1"/>
      <c r="D49" s="1"/>
      <c r="F49" s="1"/>
      <c r="H49" s="1"/>
      <c r="J49" s="1"/>
      <c r="L49" s="1"/>
      <c r="N49" s="1"/>
      <c r="P49" s="1"/>
      <c r="R49" s="1"/>
      <c r="T49" s="1"/>
      <c r="V49" s="1"/>
    </row>
    <row r="50" spans="1:22" x14ac:dyDescent="0.25">
      <c r="A50" s="1"/>
      <c r="B50" s="1"/>
      <c r="D50" s="1"/>
      <c r="F50" s="1"/>
      <c r="H50" s="1"/>
      <c r="J50" s="1"/>
      <c r="L50" s="1"/>
      <c r="N50" s="1"/>
      <c r="P50" s="1"/>
      <c r="R50" s="5"/>
      <c r="T50" s="1"/>
      <c r="V50" s="1"/>
    </row>
    <row r="51" spans="1:22" ht="13" thickBot="1" x14ac:dyDescent="0.3">
      <c r="A51" s="2"/>
      <c r="B51" s="2"/>
      <c r="C51" s="3">
        <f>SUM(C7:C50)</f>
        <v>82319</v>
      </c>
      <c r="D51" s="3">
        <f>SUM(D7:D50)</f>
        <v>82319</v>
      </c>
      <c r="E51" s="63">
        <f>SUM(E5:E50)</f>
        <v>25914</v>
      </c>
      <c r="F51" s="63">
        <f>SUM(F6:F50)</f>
        <v>25914</v>
      </c>
      <c r="G51" s="63">
        <f>SUM(G5:G50)</f>
        <v>46500</v>
      </c>
      <c r="H51" s="63">
        <f>SUM(H7:H50)</f>
        <v>46500</v>
      </c>
      <c r="I51" s="3">
        <f>SUM(I6:I50)</f>
        <v>35523</v>
      </c>
      <c r="J51" s="3">
        <f>SUM(J6:J50)</f>
        <v>35523</v>
      </c>
      <c r="K51" s="63">
        <f>SUM(K7:K50)</f>
        <v>9932</v>
      </c>
      <c r="L51" s="63">
        <f>SUM(L7:L50)</f>
        <v>9932</v>
      </c>
      <c r="M51" s="3">
        <f>SUM(M17:M50)</f>
        <v>308</v>
      </c>
      <c r="N51" s="3">
        <f>SUM(N9:N50)</f>
        <v>308</v>
      </c>
      <c r="O51" s="63">
        <f>SUM(O6:O50)</f>
        <v>167909</v>
      </c>
      <c r="P51" s="63">
        <f>SUM(P6:P50)</f>
        <v>167909</v>
      </c>
      <c r="Q51" s="63">
        <f>SUM(Q7:Q50)</f>
        <v>20633</v>
      </c>
      <c r="R51" s="93">
        <f>SUM(R6:R50)</f>
        <v>20633</v>
      </c>
      <c r="S51" s="93">
        <f>S45+S47</f>
        <v>47831</v>
      </c>
      <c r="T51" s="93">
        <f>SUM(T45:T50)</f>
        <v>47831</v>
      </c>
      <c r="U51" s="93">
        <f>SUM(U6:U50)</f>
        <v>148465</v>
      </c>
      <c r="V51" s="93">
        <f>SUM(V7:V50)</f>
        <v>148465</v>
      </c>
    </row>
    <row r="52" spans="1:22" ht="20.5" thickTop="1" x14ac:dyDescent="0.4">
      <c r="E52" s="62"/>
      <c r="G52" s="62"/>
      <c r="K52" s="62"/>
      <c r="O52" s="101"/>
      <c r="P52" s="102"/>
      <c r="V52" s="100"/>
    </row>
    <row r="58" spans="1:22" x14ac:dyDescent="0.25">
      <c r="E58" s="44"/>
    </row>
  </sheetData>
  <mergeCells count="3">
    <mergeCell ref="Q2:R2"/>
    <mergeCell ref="S2:T2"/>
    <mergeCell ref="U2:V2"/>
  </mergeCells>
  <phoneticPr fontId="7" type="noConversion"/>
  <pageMargins left="0.7" right="0.7" top="0.75" bottom="0.75" header="0.3" footer="0.3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4"/>
  <sheetViews>
    <sheetView workbookViewId="0">
      <selection activeCell="M23" sqref="M23"/>
    </sheetView>
  </sheetViews>
  <sheetFormatPr defaultRowHeight="12.5" x14ac:dyDescent="0.25"/>
  <cols>
    <col min="1" max="1" width="10.54296875" customWidth="1"/>
  </cols>
  <sheetData>
    <row r="1" spans="1:7" ht="22.5" x14ac:dyDescent="0.45">
      <c r="A1" s="23" t="s">
        <v>70</v>
      </c>
      <c r="B1" s="23"/>
      <c r="C1" s="23"/>
      <c r="D1" s="23"/>
    </row>
    <row r="6" spans="1:7" ht="17.5" x14ac:dyDescent="0.35">
      <c r="A6" s="24" t="s">
        <v>71</v>
      </c>
      <c r="B6" s="107" t="s">
        <v>72</v>
      </c>
      <c r="C6" s="107"/>
      <c r="D6" s="107"/>
      <c r="E6" s="24" t="s">
        <v>73</v>
      </c>
      <c r="F6" s="24" t="s">
        <v>74</v>
      </c>
      <c r="G6" s="24" t="s">
        <v>75</v>
      </c>
    </row>
    <row r="7" spans="1:7" ht="17.5" x14ac:dyDescent="0.35">
      <c r="A7" s="13"/>
      <c r="B7" s="13"/>
      <c r="C7" s="13"/>
      <c r="D7" s="13"/>
      <c r="E7" s="13"/>
      <c r="F7" s="24"/>
      <c r="G7" s="24"/>
    </row>
    <row r="8" spans="1:7" ht="17.5" x14ac:dyDescent="0.35">
      <c r="A8" s="13"/>
      <c r="B8" s="13"/>
      <c r="C8" s="13"/>
      <c r="D8" s="13"/>
      <c r="E8" s="24" t="s">
        <v>76</v>
      </c>
      <c r="F8" s="24" t="s">
        <v>76</v>
      </c>
      <c r="G8" s="24" t="s">
        <v>76</v>
      </c>
    </row>
    <row r="9" spans="1:7" ht="17.5" x14ac:dyDescent="0.35">
      <c r="A9" s="13"/>
      <c r="B9" s="13"/>
      <c r="C9" s="13"/>
      <c r="D9" s="13"/>
      <c r="E9" s="13"/>
      <c r="F9" s="24"/>
      <c r="G9" s="24"/>
    </row>
    <row r="10" spans="1:7" ht="17.5" x14ac:dyDescent="0.35">
      <c r="A10" s="26">
        <v>41280</v>
      </c>
      <c r="B10" s="25" t="s">
        <v>109</v>
      </c>
      <c r="C10" s="25"/>
      <c r="D10" s="25"/>
      <c r="E10" s="25">
        <v>12474</v>
      </c>
      <c r="F10" s="25">
        <v>2079</v>
      </c>
      <c r="G10" s="25">
        <v>10395</v>
      </c>
    </row>
    <row r="11" spans="1:7" ht="17.5" x14ac:dyDescent="0.35">
      <c r="A11" s="26">
        <v>44209</v>
      </c>
      <c r="B11" s="25" t="s">
        <v>115</v>
      </c>
      <c r="C11" s="25"/>
      <c r="D11" s="25"/>
      <c r="E11" s="25">
        <v>5568</v>
      </c>
      <c r="F11" s="25">
        <v>928</v>
      </c>
      <c r="G11" s="25">
        <v>4640</v>
      </c>
    </row>
    <row r="12" spans="1:7" s="40" customFormat="1" ht="17.5" x14ac:dyDescent="0.35">
      <c r="A12" s="41">
        <v>44255</v>
      </c>
      <c r="B12" s="42" t="s">
        <v>123</v>
      </c>
      <c r="C12" s="42"/>
      <c r="D12" s="42"/>
      <c r="E12" s="42">
        <v>1440</v>
      </c>
      <c r="F12" s="42">
        <v>240</v>
      </c>
      <c r="G12" s="42">
        <v>1200</v>
      </c>
    </row>
    <row r="13" spans="1:7" s="40" customFormat="1" ht="17.5" x14ac:dyDescent="0.35">
      <c r="A13" s="41">
        <v>44255</v>
      </c>
      <c r="B13" s="42" t="s">
        <v>115</v>
      </c>
      <c r="C13" s="42"/>
      <c r="D13" s="42"/>
      <c r="E13" s="42">
        <v>2940</v>
      </c>
      <c r="F13" s="42">
        <v>490</v>
      </c>
      <c r="G13" s="42">
        <v>2450</v>
      </c>
    </row>
    <row r="14" spans="1:7" s="40" customFormat="1" ht="17.5" x14ac:dyDescent="0.35">
      <c r="A14" s="41">
        <v>44278</v>
      </c>
      <c r="B14" s="42" t="s">
        <v>109</v>
      </c>
      <c r="C14" s="42"/>
      <c r="D14" s="42"/>
      <c r="E14" s="42">
        <v>3492</v>
      </c>
      <c r="F14" s="42">
        <v>582</v>
      </c>
      <c r="G14" s="42">
        <v>2910</v>
      </c>
    </row>
    <row r="15" spans="1:7" ht="17.5" x14ac:dyDescent="0.35">
      <c r="A15" s="25"/>
      <c r="B15" s="25"/>
      <c r="C15" s="25"/>
      <c r="D15" s="25"/>
      <c r="E15" s="25"/>
      <c r="F15" s="25"/>
      <c r="G15" s="25"/>
    </row>
    <row r="16" spans="1:7" ht="18" thickBot="1" x14ac:dyDescent="0.4">
      <c r="A16" s="25"/>
      <c r="B16" s="25"/>
      <c r="C16" s="25"/>
      <c r="D16" s="25"/>
      <c r="E16" s="32">
        <f>SUM(E10:E15)</f>
        <v>25914</v>
      </c>
      <c r="F16" s="32">
        <f>SUM(F10:F15)</f>
        <v>4319</v>
      </c>
      <c r="G16" s="32">
        <f>SUM(G10:G15)</f>
        <v>21595</v>
      </c>
    </row>
    <row r="17" spans="1:10" ht="18" thickTop="1" x14ac:dyDescent="0.35">
      <c r="A17" s="25"/>
      <c r="B17" s="25"/>
      <c r="C17" s="25"/>
      <c r="D17" s="25"/>
      <c r="E17" s="25"/>
      <c r="F17" s="25"/>
      <c r="G17" s="25"/>
    </row>
    <row r="18" spans="1:10" x14ac:dyDescent="0.25">
      <c r="H18" t="s">
        <v>4</v>
      </c>
      <c r="I18" t="s">
        <v>5</v>
      </c>
    </row>
    <row r="19" spans="1:10" ht="17.5" x14ac:dyDescent="0.35">
      <c r="E19" s="25" t="s">
        <v>4</v>
      </c>
      <c r="F19" s="25" t="s">
        <v>82</v>
      </c>
      <c r="G19" s="25"/>
      <c r="H19" s="45">
        <v>25914</v>
      </c>
      <c r="I19" s="25"/>
      <c r="J19" s="25"/>
    </row>
    <row r="20" spans="1:10" ht="17.5" x14ac:dyDescent="0.35">
      <c r="E20" s="25"/>
      <c r="F20" s="25"/>
      <c r="G20" s="25"/>
      <c r="H20" s="25"/>
      <c r="I20" s="25"/>
      <c r="J20" s="25"/>
    </row>
    <row r="21" spans="1:10" ht="17.5" x14ac:dyDescent="0.35">
      <c r="E21" s="25" t="s">
        <v>5</v>
      </c>
      <c r="F21" s="25" t="s">
        <v>11</v>
      </c>
      <c r="G21" s="25"/>
      <c r="H21" s="25"/>
      <c r="I21" s="45">
        <v>21595</v>
      </c>
      <c r="J21" s="25"/>
    </row>
    <row r="22" spans="1:10" ht="17.5" x14ac:dyDescent="0.35">
      <c r="E22" s="25"/>
      <c r="F22" s="25" t="s">
        <v>93</v>
      </c>
      <c r="G22" s="25"/>
      <c r="H22" s="25"/>
      <c r="I22" s="45">
        <v>4319</v>
      </c>
      <c r="J22" s="25"/>
    </row>
    <row r="24" spans="1:10" x14ac:dyDescent="0.25">
      <c r="H24" s="40"/>
      <c r="I24" s="40"/>
    </row>
  </sheetData>
  <mergeCells count="1">
    <mergeCell ref="B6:D6"/>
  </mergeCells>
  <pageMargins left="0.75" right="0.75" top="1" bottom="1" header="0.5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N33"/>
  <sheetViews>
    <sheetView workbookViewId="0">
      <selection activeCell="D13" sqref="D13"/>
    </sheetView>
  </sheetViews>
  <sheetFormatPr defaultRowHeight="12.5" x14ac:dyDescent="0.25"/>
  <cols>
    <col min="1" max="1" width="10.54296875" customWidth="1"/>
    <col min="3" max="3" width="10.90625" customWidth="1"/>
    <col min="4" max="4" width="11.08984375" customWidth="1"/>
    <col min="5" max="5" width="10.54296875" customWidth="1"/>
    <col min="6" max="7" width="14" customWidth="1"/>
    <col min="9" max="9" width="17.54296875" customWidth="1"/>
    <col min="10" max="10" width="16.26953125" customWidth="1"/>
  </cols>
  <sheetData>
    <row r="1" spans="1:10" ht="22.5" x14ac:dyDescent="0.45">
      <c r="A1" s="23" t="s">
        <v>77</v>
      </c>
      <c r="B1" s="23"/>
      <c r="C1" s="23"/>
    </row>
    <row r="6" spans="1:10" ht="17.5" x14ac:dyDescent="0.35">
      <c r="A6" s="24" t="s">
        <v>71</v>
      </c>
      <c r="B6" s="107" t="s">
        <v>78</v>
      </c>
      <c r="C6" s="107"/>
      <c r="D6" s="24" t="s">
        <v>73</v>
      </c>
      <c r="E6" s="24" t="s">
        <v>74</v>
      </c>
      <c r="F6" s="24" t="s">
        <v>14</v>
      </c>
      <c r="G6" s="24" t="s">
        <v>79</v>
      </c>
      <c r="H6" s="34" t="s">
        <v>119</v>
      </c>
      <c r="I6" s="70" t="s">
        <v>138</v>
      </c>
      <c r="J6" s="70" t="s">
        <v>139</v>
      </c>
    </row>
    <row r="7" spans="1:10" ht="17.5" x14ac:dyDescent="0.35">
      <c r="A7" s="13"/>
      <c r="B7" s="13"/>
      <c r="C7" s="13"/>
      <c r="D7" s="13"/>
      <c r="E7" s="13"/>
      <c r="F7" s="13"/>
      <c r="G7" s="24"/>
    </row>
    <row r="8" spans="1:10" ht="17.5" x14ac:dyDescent="0.35">
      <c r="A8" s="13"/>
      <c r="B8" s="13"/>
      <c r="C8" s="13"/>
      <c r="D8" s="24" t="s">
        <v>76</v>
      </c>
      <c r="E8" s="24" t="s">
        <v>76</v>
      </c>
      <c r="F8" s="24" t="s">
        <v>76</v>
      </c>
      <c r="G8" s="24" t="s">
        <v>76</v>
      </c>
    </row>
    <row r="9" spans="1:10" ht="17.5" x14ac:dyDescent="0.35">
      <c r="A9" s="25"/>
      <c r="B9" s="25"/>
      <c r="C9" s="25"/>
      <c r="D9" s="25"/>
      <c r="E9" s="25"/>
      <c r="F9" s="25"/>
      <c r="G9" s="25"/>
    </row>
    <row r="10" spans="1:10" ht="17.5" x14ac:dyDescent="0.35">
      <c r="A10" s="26">
        <v>44202</v>
      </c>
      <c r="B10" s="25" t="s">
        <v>110</v>
      </c>
      <c r="C10" s="25"/>
      <c r="D10" s="25">
        <v>7488</v>
      </c>
      <c r="E10" s="25">
        <v>1248</v>
      </c>
      <c r="F10" s="25">
        <v>6240</v>
      </c>
      <c r="G10" s="25"/>
    </row>
    <row r="11" spans="1:10" ht="17.5" x14ac:dyDescent="0.35">
      <c r="A11" s="26">
        <v>44227</v>
      </c>
      <c r="B11" s="25" t="s">
        <v>79</v>
      </c>
      <c r="C11" s="25"/>
      <c r="D11" s="25">
        <v>528</v>
      </c>
      <c r="E11" s="25"/>
      <c r="F11" s="25"/>
      <c r="G11" s="25">
        <v>440</v>
      </c>
    </row>
    <row r="12" spans="1:10" ht="17.5" x14ac:dyDescent="0.35">
      <c r="A12" s="26">
        <v>44227</v>
      </c>
      <c r="B12" s="25" t="s">
        <v>119</v>
      </c>
      <c r="C12" s="25"/>
      <c r="D12" s="25">
        <v>315</v>
      </c>
      <c r="E12" s="25"/>
      <c r="F12" s="25"/>
      <c r="G12" s="25"/>
      <c r="H12" s="25">
        <v>300</v>
      </c>
    </row>
    <row r="13" spans="1:10" ht="17.5" x14ac:dyDescent="0.35">
      <c r="A13" s="41">
        <v>44264</v>
      </c>
      <c r="B13" s="42" t="s">
        <v>125</v>
      </c>
      <c r="C13" s="42"/>
      <c r="D13" s="42">
        <v>7680</v>
      </c>
      <c r="E13" s="42">
        <v>1280</v>
      </c>
      <c r="F13" s="42"/>
      <c r="G13" s="25"/>
      <c r="H13" s="25"/>
      <c r="J13" s="25">
        <v>6400</v>
      </c>
    </row>
    <row r="14" spans="1:10" ht="17.5" x14ac:dyDescent="0.35">
      <c r="A14" s="26">
        <v>44268</v>
      </c>
      <c r="B14" s="25" t="s">
        <v>122</v>
      </c>
      <c r="C14" s="25"/>
      <c r="D14" s="25">
        <v>5736</v>
      </c>
      <c r="E14" s="25">
        <v>956</v>
      </c>
      <c r="F14" s="25">
        <v>4780</v>
      </c>
      <c r="G14" s="25"/>
      <c r="H14" s="25"/>
    </row>
    <row r="15" spans="1:10" ht="17.5" x14ac:dyDescent="0.35">
      <c r="A15" s="26">
        <v>44271</v>
      </c>
      <c r="B15" s="25" t="s">
        <v>110</v>
      </c>
      <c r="C15" s="25"/>
      <c r="D15" s="25">
        <v>7776</v>
      </c>
      <c r="E15" s="25">
        <v>1296</v>
      </c>
      <c r="F15" s="25">
        <v>6480</v>
      </c>
      <c r="G15" s="25"/>
      <c r="H15" s="25"/>
    </row>
    <row r="16" spans="1:10" ht="17.5" x14ac:dyDescent="0.35">
      <c r="A16" s="41">
        <v>44281</v>
      </c>
      <c r="B16" s="42" t="s">
        <v>124</v>
      </c>
      <c r="C16" s="42"/>
      <c r="D16" s="42">
        <v>17820</v>
      </c>
      <c r="E16" s="42">
        <v>2970</v>
      </c>
      <c r="F16" s="42"/>
      <c r="G16" s="25"/>
      <c r="H16" s="25"/>
      <c r="I16" s="25">
        <v>14850</v>
      </c>
    </row>
    <row r="17" spans="1:14" ht="17.5" x14ac:dyDescent="0.35">
      <c r="A17" s="26"/>
      <c r="B17" s="25"/>
      <c r="C17" s="25"/>
      <c r="D17" s="25"/>
      <c r="E17" s="25"/>
      <c r="F17" s="25"/>
      <c r="G17" s="25"/>
      <c r="H17" s="25"/>
    </row>
    <row r="18" spans="1:14" ht="17.5" x14ac:dyDescent="0.35">
      <c r="A18" s="39"/>
      <c r="B18" s="25"/>
      <c r="C18" s="25"/>
      <c r="D18" s="25"/>
      <c r="E18" s="25"/>
      <c r="F18" s="25"/>
      <c r="G18" s="25"/>
    </row>
    <row r="20" spans="1:14" ht="18" thickBot="1" x14ac:dyDescent="0.4">
      <c r="D20" s="32">
        <f>SUM(D10:D19)</f>
        <v>47343</v>
      </c>
      <c r="E20" s="32">
        <f>SUM(E10:E19)</f>
        <v>7750</v>
      </c>
      <c r="F20" s="32">
        <f>SUM(F10:F19)</f>
        <v>17500</v>
      </c>
      <c r="G20" s="32">
        <f>SUM(G10:G19)</f>
        <v>440</v>
      </c>
      <c r="H20" s="68">
        <f>SUM(H8:H19)</f>
        <v>300</v>
      </c>
      <c r="I20" s="32">
        <v>14850</v>
      </c>
      <c r="J20" s="32">
        <v>6400</v>
      </c>
      <c r="N20" s="74" t="s">
        <v>140</v>
      </c>
    </row>
    <row r="21" spans="1:14" ht="13" thickTop="1" x14ac:dyDescent="0.25"/>
    <row r="23" spans="1:14" x14ac:dyDescent="0.25">
      <c r="G23" t="s">
        <v>4</v>
      </c>
      <c r="H23" t="s">
        <v>5</v>
      </c>
    </row>
    <row r="24" spans="1:14" ht="17.5" x14ac:dyDescent="0.35">
      <c r="D24" s="25" t="s">
        <v>4</v>
      </c>
      <c r="E24" s="25" t="s">
        <v>14</v>
      </c>
      <c r="F24" s="25"/>
      <c r="G24" s="48">
        <v>17500</v>
      </c>
      <c r="H24" s="25"/>
    </row>
    <row r="25" spans="1:14" ht="17.5" x14ac:dyDescent="0.35">
      <c r="D25" s="25"/>
      <c r="E25" s="25" t="s">
        <v>119</v>
      </c>
      <c r="F25" s="25"/>
      <c r="G25" s="48">
        <v>300</v>
      </c>
      <c r="H25" s="25"/>
    </row>
    <row r="26" spans="1:14" ht="17.5" x14ac:dyDescent="0.35">
      <c r="D26" s="25"/>
      <c r="E26" s="25" t="s">
        <v>79</v>
      </c>
      <c r="F26" s="25"/>
      <c r="G26" s="48">
        <v>440</v>
      </c>
      <c r="H26" s="25"/>
    </row>
    <row r="27" spans="1:14" ht="17.5" x14ac:dyDescent="0.35">
      <c r="D27" s="25"/>
      <c r="E27" s="25" t="s">
        <v>138</v>
      </c>
      <c r="F27" s="25"/>
      <c r="G27" s="48">
        <v>14850</v>
      </c>
      <c r="H27" s="25"/>
    </row>
    <row r="28" spans="1:14" ht="17.5" x14ac:dyDescent="0.35">
      <c r="D28" s="25"/>
      <c r="E28" s="25" t="s">
        <v>125</v>
      </c>
      <c r="F28" s="25"/>
      <c r="G28" s="48">
        <v>6400</v>
      </c>
      <c r="H28" s="25"/>
    </row>
    <row r="29" spans="1:14" ht="17.5" x14ac:dyDescent="0.35">
      <c r="D29" s="25"/>
      <c r="E29" s="25" t="s">
        <v>93</v>
      </c>
      <c r="F29" s="25"/>
      <c r="G29" s="48">
        <v>7750</v>
      </c>
      <c r="H29" s="25"/>
    </row>
    <row r="30" spans="1:14" ht="17.5" x14ac:dyDescent="0.35">
      <c r="D30" s="25"/>
      <c r="E30" s="25"/>
      <c r="F30" s="25"/>
      <c r="G30" s="25"/>
      <c r="H30" s="25"/>
    </row>
    <row r="31" spans="1:14" ht="17.5" x14ac:dyDescent="0.35">
      <c r="D31" s="25" t="s">
        <v>5</v>
      </c>
      <c r="E31" s="25" t="s">
        <v>87</v>
      </c>
      <c r="F31" s="25"/>
      <c r="G31" s="25"/>
      <c r="H31" s="48">
        <v>47343</v>
      </c>
    </row>
    <row r="33" spans="7:8" x14ac:dyDescent="0.25">
      <c r="G33" s="40"/>
      <c r="H33" s="40"/>
    </row>
  </sheetData>
  <mergeCells count="1">
    <mergeCell ref="B6:C6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Q31"/>
  <sheetViews>
    <sheetView zoomScale="81" workbookViewId="0">
      <selection activeCell="P10" sqref="P10"/>
    </sheetView>
  </sheetViews>
  <sheetFormatPr defaultRowHeight="12.5" x14ac:dyDescent="0.25"/>
  <cols>
    <col min="1" max="1" width="12.36328125" customWidth="1"/>
    <col min="2" max="2" width="13.90625" customWidth="1"/>
    <col min="5" max="5" width="10.90625" customWidth="1"/>
    <col min="6" max="6" width="11.08984375" customWidth="1"/>
    <col min="7" max="7" width="11.6328125" customWidth="1"/>
    <col min="8" max="9" width="10.54296875" customWidth="1"/>
    <col min="10" max="10" width="13.90625" customWidth="1"/>
    <col min="12" max="12" width="11.90625" customWidth="1"/>
  </cols>
  <sheetData>
    <row r="1" spans="1:12" ht="22.5" x14ac:dyDescent="0.45">
      <c r="A1" s="23" t="s">
        <v>80</v>
      </c>
    </row>
    <row r="6" spans="1:12" ht="17.5" x14ac:dyDescent="0.35">
      <c r="A6" s="24" t="s">
        <v>71</v>
      </c>
      <c r="B6" s="107" t="s">
        <v>78</v>
      </c>
      <c r="C6" s="107"/>
      <c r="D6" s="107"/>
      <c r="E6" s="24" t="s">
        <v>73</v>
      </c>
      <c r="F6" s="24" t="s">
        <v>74</v>
      </c>
      <c r="G6" s="24" t="s">
        <v>81</v>
      </c>
      <c r="H6" s="24" t="s">
        <v>11</v>
      </c>
      <c r="I6" s="70" t="s">
        <v>3</v>
      </c>
      <c r="J6" s="24" t="s">
        <v>92</v>
      </c>
      <c r="L6" s="24" t="s">
        <v>89</v>
      </c>
    </row>
    <row r="7" spans="1:12" ht="17.5" x14ac:dyDescent="0.35">
      <c r="A7" s="13"/>
      <c r="B7" s="13"/>
      <c r="C7" s="13"/>
      <c r="D7" s="13"/>
      <c r="E7" s="13"/>
      <c r="F7" s="13"/>
      <c r="G7" s="24" t="s">
        <v>82</v>
      </c>
      <c r="H7" s="13"/>
      <c r="I7" s="69"/>
      <c r="L7" s="24" t="s">
        <v>91</v>
      </c>
    </row>
    <row r="8" spans="1:12" ht="17.5" x14ac:dyDescent="0.35">
      <c r="A8" s="13"/>
      <c r="B8" s="13"/>
      <c r="C8" s="13"/>
      <c r="D8" s="13"/>
      <c r="E8" s="24" t="s">
        <v>76</v>
      </c>
      <c r="F8" s="24" t="s">
        <v>76</v>
      </c>
      <c r="G8" s="24" t="s">
        <v>76</v>
      </c>
      <c r="H8" s="24" t="s">
        <v>76</v>
      </c>
      <c r="I8" s="70"/>
      <c r="J8" s="24" t="s">
        <v>76</v>
      </c>
      <c r="L8" s="24" t="s">
        <v>76</v>
      </c>
    </row>
    <row r="9" spans="1:12" ht="17.5" x14ac:dyDescent="0.35">
      <c r="A9" s="13"/>
      <c r="B9" s="13"/>
      <c r="C9" s="13"/>
      <c r="D9" s="13"/>
      <c r="E9" s="24"/>
      <c r="F9" s="24"/>
      <c r="G9" s="24"/>
      <c r="H9" s="24"/>
      <c r="I9" s="70"/>
      <c r="J9" s="24"/>
      <c r="L9" s="24"/>
    </row>
    <row r="10" spans="1:12" ht="17.5" x14ac:dyDescent="0.35">
      <c r="A10" s="29">
        <v>41280</v>
      </c>
      <c r="B10" s="24" t="s">
        <v>96</v>
      </c>
      <c r="D10" s="24"/>
      <c r="E10" s="30">
        <v>4812</v>
      </c>
      <c r="F10" s="30">
        <v>802</v>
      </c>
      <c r="G10" s="24"/>
      <c r="H10" s="25">
        <v>4010</v>
      </c>
      <c r="I10" s="25"/>
      <c r="L10" s="25"/>
    </row>
    <row r="11" spans="1:12" ht="17.5" x14ac:dyDescent="0.35">
      <c r="A11" s="26">
        <v>43839</v>
      </c>
      <c r="B11" s="27" t="s">
        <v>112</v>
      </c>
      <c r="C11" s="33"/>
      <c r="D11" s="27"/>
      <c r="E11" s="25">
        <v>2900</v>
      </c>
      <c r="F11" s="25"/>
      <c r="G11" s="25">
        <v>2900</v>
      </c>
      <c r="H11" s="25"/>
      <c r="I11" s="25"/>
      <c r="L11" s="25">
        <v>218</v>
      </c>
    </row>
    <row r="12" spans="1:12" s="40" customFormat="1" ht="17.5" x14ac:dyDescent="0.35">
      <c r="A12" s="41">
        <v>43840</v>
      </c>
      <c r="B12" s="42" t="s">
        <v>109</v>
      </c>
      <c r="C12" s="42"/>
      <c r="D12" s="42"/>
      <c r="E12" s="42">
        <v>2400</v>
      </c>
      <c r="F12" s="42"/>
      <c r="G12" s="42">
        <v>2400</v>
      </c>
      <c r="H12" s="42"/>
      <c r="I12" s="42"/>
      <c r="L12" s="42">
        <v>125</v>
      </c>
    </row>
    <row r="13" spans="1:12" s="40" customFormat="1" ht="17.5" x14ac:dyDescent="0.35">
      <c r="A13" s="41">
        <v>44255</v>
      </c>
      <c r="B13" s="42" t="s">
        <v>3</v>
      </c>
      <c r="C13" s="42"/>
      <c r="D13" s="42"/>
      <c r="E13" s="42">
        <v>12000</v>
      </c>
      <c r="F13" s="42"/>
      <c r="G13" s="42"/>
      <c r="H13" s="42"/>
      <c r="I13" s="42">
        <v>12000</v>
      </c>
      <c r="L13" s="42"/>
    </row>
    <row r="14" spans="1:12" s="40" customFormat="1" ht="17.5" x14ac:dyDescent="0.35">
      <c r="A14" s="41">
        <v>44257</v>
      </c>
      <c r="B14" s="42" t="s">
        <v>115</v>
      </c>
      <c r="C14" s="42"/>
      <c r="D14" s="42"/>
      <c r="E14" s="42">
        <v>5000</v>
      </c>
      <c r="F14" s="42"/>
      <c r="G14" s="42">
        <v>5940</v>
      </c>
      <c r="H14" s="42"/>
      <c r="I14" s="42"/>
      <c r="L14" s="42">
        <v>940</v>
      </c>
    </row>
    <row r="15" spans="1:12" s="40" customFormat="1" ht="17.5" x14ac:dyDescent="0.35">
      <c r="A15" s="41">
        <v>44257</v>
      </c>
      <c r="B15" s="42" t="s">
        <v>96</v>
      </c>
      <c r="C15" s="42"/>
      <c r="D15" s="42"/>
      <c r="E15" s="42">
        <v>5346</v>
      </c>
      <c r="F15" s="42">
        <v>891</v>
      </c>
      <c r="G15" s="42"/>
      <c r="H15" s="42">
        <v>4455</v>
      </c>
      <c r="I15" s="42"/>
      <c r="L15" s="42"/>
    </row>
    <row r="16" spans="1:12" ht="17.5" x14ac:dyDescent="0.35">
      <c r="A16" s="26">
        <v>44264</v>
      </c>
      <c r="B16" s="25" t="s">
        <v>98</v>
      </c>
      <c r="C16" s="25"/>
      <c r="D16" s="25"/>
      <c r="E16" s="25">
        <v>1782</v>
      </c>
      <c r="F16" s="25">
        <v>297</v>
      </c>
      <c r="G16" s="25"/>
      <c r="H16" s="25">
        <v>1485</v>
      </c>
      <c r="I16" s="25"/>
      <c r="J16" s="25"/>
      <c r="L16" s="25"/>
    </row>
    <row r="17" spans="1:17" ht="17.5" x14ac:dyDescent="0.35">
      <c r="A17" s="26"/>
      <c r="B17" s="25"/>
      <c r="C17" s="25"/>
      <c r="D17" s="25"/>
      <c r="E17" s="25"/>
      <c r="F17" s="25"/>
      <c r="G17" s="25"/>
      <c r="H17" s="25"/>
      <c r="I17" s="25"/>
      <c r="J17" s="25"/>
      <c r="L17" s="25"/>
    </row>
    <row r="18" spans="1:17" ht="17.5" x14ac:dyDescent="0.35">
      <c r="A18" s="25"/>
      <c r="B18" s="25"/>
      <c r="C18" s="25"/>
      <c r="D18" s="25"/>
      <c r="E18" s="25"/>
      <c r="F18" s="25"/>
      <c r="G18" s="25"/>
      <c r="H18" s="25"/>
      <c r="I18" s="25"/>
      <c r="L18" s="25"/>
    </row>
    <row r="19" spans="1:17" ht="18" thickBot="1" x14ac:dyDescent="0.4">
      <c r="A19" s="25"/>
      <c r="B19" s="25"/>
      <c r="C19" s="25"/>
      <c r="D19" s="25"/>
      <c r="E19" s="32">
        <f>SUM(E10:E18)</f>
        <v>34240</v>
      </c>
      <c r="F19" s="32">
        <f>SUM(F10:F18)</f>
        <v>1990</v>
      </c>
      <c r="G19" s="32">
        <f>SUM(G10:G18)</f>
        <v>11240</v>
      </c>
      <c r="H19" s="32">
        <f>SUM(H10:H18)</f>
        <v>9950</v>
      </c>
      <c r="I19" s="32"/>
      <c r="J19" s="32">
        <f>SUM(J10:J18)</f>
        <v>0</v>
      </c>
      <c r="K19" s="25"/>
      <c r="L19" s="32">
        <f>SUM(L10:L18)</f>
        <v>1283</v>
      </c>
    </row>
    <row r="20" spans="1:17" ht="13" thickTop="1" x14ac:dyDescent="0.25"/>
    <row r="21" spans="1:17" x14ac:dyDescent="0.25">
      <c r="G21" t="s">
        <v>4</v>
      </c>
      <c r="H21" t="s">
        <v>5</v>
      </c>
      <c r="P21" t="s">
        <v>4</v>
      </c>
      <c r="Q21" t="s">
        <v>5</v>
      </c>
    </row>
    <row r="22" spans="1:17" ht="17.5" x14ac:dyDescent="0.35">
      <c r="E22" s="25" t="s">
        <v>94</v>
      </c>
      <c r="F22" s="25" t="s">
        <v>95</v>
      </c>
      <c r="G22" s="56">
        <v>34240</v>
      </c>
      <c r="H22" s="25"/>
      <c r="I22" s="25"/>
      <c r="J22" s="25"/>
      <c r="K22" s="25"/>
      <c r="L22" s="25" t="s">
        <v>4</v>
      </c>
      <c r="M22" s="25" t="s">
        <v>19</v>
      </c>
      <c r="N22" s="25"/>
      <c r="O22" s="25"/>
      <c r="P22" s="56">
        <v>1283</v>
      </c>
      <c r="Q22" s="25"/>
    </row>
    <row r="23" spans="1:17" ht="17.5" x14ac:dyDescent="0.35">
      <c r="E23" s="25"/>
      <c r="F23" s="25" t="s">
        <v>89</v>
      </c>
      <c r="G23" s="56">
        <v>1283</v>
      </c>
      <c r="H23" s="25"/>
      <c r="I23" s="25"/>
      <c r="J23" s="25"/>
      <c r="K23" s="25"/>
      <c r="L23" s="25"/>
      <c r="M23" s="25"/>
      <c r="N23" s="25"/>
      <c r="O23" s="25"/>
      <c r="P23" s="42"/>
      <c r="Q23" s="25"/>
    </row>
    <row r="24" spans="1:17" ht="17.5" x14ac:dyDescent="0.35"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</row>
    <row r="25" spans="1:17" ht="17.5" x14ac:dyDescent="0.35">
      <c r="E25" s="25" t="s">
        <v>5</v>
      </c>
      <c r="F25" s="25" t="s">
        <v>93</v>
      </c>
      <c r="G25" s="25"/>
      <c r="H25" s="56">
        <v>1990</v>
      </c>
      <c r="I25" s="42"/>
      <c r="J25" s="25"/>
      <c r="K25" s="25"/>
      <c r="L25" s="25" t="s">
        <v>5</v>
      </c>
      <c r="M25" s="25" t="s">
        <v>82</v>
      </c>
      <c r="N25" s="25"/>
      <c r="O25" s="25"/>
      <c r="P25" s="25"/>
      <c r="Q25" s="56">
        <v>1283</v>
      </c>
    </row>
    <row r="26" spans="1:17" ht="17.5" x14ac:dyDescent="0.35">
      <c r="E26" s="25"/>
      <c r="F26" s="25" t="s">
        <v>82</v>
      </c>
      <c r="G26" s="25"/>
      <c r="H26" s="56">
        <v>10300</v>
      </c>
      <c r="I26" s="42"/>
      <c r="J26" s="25"/>
      <c r="K26" s="25"/>
      <c r="L26" s="25"/>
      <c r="M26" s="25"/>
      <c r="N26" s="25"/>
      <c r="O26" s="25"/>
    </row>
    <row r="27" spans="1:17" ht="17.5" x14ac:dyDescent="0.35">
      <c r="E27" s="25"/>
      <c r="F27" s="25" t="s">
        <v>11</v>
      </c>
      <c r="G27" s="25"/>
      <c r="H27" s="56">
        <v>9950</v>
      </c>
      <c r="I27" s="42"/>
      <c r="J27" s="25"/>
      <c r="K27" s="25"/>
      <c r="L27" s="25"/>
      <c r="M27" s="25"/>
      <c r="N27" s="25"/>
      <c r="O27" s="25"/>
    </row>
    <row r="28" spans="1:17" ht="17.5" x14ac:dyDescent="0.35">
      <c r="E28" s="25"/>
      <c r="F28" s="25" t="s">
        <v>135</v>
      </c>
      <c r="G28" s="25"/>
      <c r="H28" s="56">
        <v>12000</v>
      </c>
      <c r="I28" s="25"/>
      <c r="J28" s="25"/>
      <c r="K28" s="25"/>
      <c r="L28" s="25"/>
      <c r="M28" s="25"/>
      <c r="N28" s="25"/>
      <c r="O28" s="25"/>
    </row>
    <row r="29" spans="1:17" ht="17.5" x14ac:dyDescent="0.35">
      <c r="F29" s="25" t="s">
        <v>136</v>
      </c>
      <c r="H29" s="56">
        <v>1283</v>
      </c>
      <c r="I29" s="42"/>
    </row>
    <row r="31" spans="1:17" x14ac:dyDescent="0.25">
      <c r="G31">
        <f>SUM(G22:G30)</f>
        <v>35523</v>
      </c>
      <c r="H31">
        <f>SUM(H25:H30)</f>
        <v>35523</v>
      </c>
    </row>
  </sheetData>
  <mergeCells count="1">
    <mergeCell ref="B6:D6"/>
  </mergeCells>
  <pageMargins left="0.7" right="0.7" top="0.75" bottom="0.75" header="0.3" footer="0.3"/>
  <pageSetup paperSize="9" scale="7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S38"/>
  <sheetViews>
    <sheetView zoomScale="70" workbookViewId="0">
      <selection activeCell="A13" sqref="A13:XFD13"/>
    </sheetView>
  </sheetViews>
  <sheetFormatPr defaultRowHeight="12.5" x14ac:dyDescent="0.25"/>
  <cols>
    <col min="1" max="1" width="11.08984375" customWidth="1"/>
    <col min="3" max="3" width="14" customWidth="1"/>
    <col min="4" max="4" width="11.6328125" customWidth="1"/>
    <col min="6" max="6" width="14.90625" customWidth="1"/>
    <col min="7" max="7" width="12.6328125" customWidth="1"/>
    <col min="9" max="9" width="11.90625" customWidth="1"/>
    <col min="10" max="10" width="10.1796875" customWidth="1"/>
    <col min="11" max="11" width="12.7265625" customWidth="1"/>
    <col min="12" max="12" width="11.1796875" customWidth="1"/>
    <col min="13" max="13" width="13.36328125" customWidth="1"/>
  </cols>
  <sheetData>
    <row r="1" spans="1:13" ht="22.5" x14ac:dyDescent="0.45">
      <c r="A1" s="23" t="s">
        <v>83</v>
      </c>
      <c r="B1" s="23"/>
      <c r="C1" s="23"/>
    </row>
    <row r="6" spans="1:13" ht="17.5" x14ac:dyDescent="0.35">
      <c r="A6" s="24" t="s">
        <v>71</v>
      </c>
      <c r="B6" s="27" t="s">
        <v>84</v>
      </c>
      <c r="C6" s="27"/>
      <c r="D6" s="24" t="s">
        <v>73</v>
      </c>
      <c r="E6" s="24" t="s">
        <v>74</v>
      </c>
      <c r="F6" s="24" t="s">
        <v>85</v>
      </c>
      <c r="G6" s="24" t="s">
        <v>131</v>
      </c>
      <c r="H6" s="24" t="s">
        <v>86</v>
      </c>
      <c r="I6" s="43" t="s">
        <v>79</v>
      </c>
      <c r="J6" s="43" t="s">
        <v>119</v>
      </c>
      <c r="K6" s="43" t="s">
        <v>121</v>
      </c>
      <c r="L6" s="43" t="s">
        <v>120</v>
      </c>
      <c r="M6" s="27" t="s">
        <v>89</v>
      </c>
    </row>
    <row r="7" spans="1:13" ht="17.5" x14ac:dyDescent="0.35">
      <c r="A7" s="13"/>
      <c r="B7" s="13"/>
      <c r="C7" s="13"/>
      <c r="D7" s="13"/>
      <c r="E7" s="13"/>
      <c r="F7" s="24" t="s">
        <v>87</v>
      </c>
      <c r="G7" s="24" t="s">
        <v>132</v>
      </c>
      <c r="H7" s="24" t="s">
        <v>16</v>
      </c>
      <c r="I7" s="43"/>
      <c r="J7" s="43"/>
      <c r="K7" s="43"/>
      <c r="M7" s="27" t="s">
        <v>90</v>
      </c>
    </row>
    <row r="8" spans="1:13" ht="17.5" x14ac:dyDescent="0.35">
      <c r="A8" s="13"/>
      <c r="B8" s="13"/>
      <c r="C8" s="13"/>
      <c r="D8" s="24" t="s">
        <v>76</v>
      </c>
      <c r="E8" s="24" t="s">
        <v>76</v>
      </c>
      <c r="F8" s="24" t="s">
        <v>76</v>
      </c>
      <c r="G8" s="24" t="s">
        <v>76</v>
      </c>
      <c r="H8" s="24" t="s">
        <v>76</v>
      </c>
      <c r="I8" s="43" t="s">
        <v>76</v>
      </c>
      <c r="J8" s="43" t="s">
        <v>76</v>
      </c>
      <c r="K8" s="43" t="s">
        <v>76</v>
      </c>
      <c r="L8" s="43" t="s">
        <v>76</v>
      </c>
      <c r="M8" s="25" t="s">
        <v>76</v>
      </c>
    </row>
    <row r="9" spans="1:13" ht="17.5" x14ac:dyDescent="0.35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M9" s="25"/>
    </row>
    <row r="10" spans="1:13" ht="17.5" x14ac:dyDescent="0.35">
      <c r="A10" s="26">
        <v>44209</v>
      </c>
      <c r="B10" s="25" t="s">
        <v>113</v>
      </c>
      <c r="C10" s="25"/>
      <c r="D10" s="25">
        <v>700</v>
      </c>
      <c r="E10" s="25"/>
      <c r="F10" s="25">
        <v>700</v>
      </c>
      <c r="G10" s="25"/>
      <c r="H10" s="25"/>
      <c r="I10" s="25"/>
      <c r="J10" s="25"/>
      <c r="K10" s="25"/>
      <c r="M10" s="25">
        <v>117</v>
      </c>
    </row>
    <row r="11" spans="1:13" ht="17.5" x14ac:dyDescent="0.35">
      <c r="A11" s="26">
        <v>44209</v>
      </c>
      <c r="B11" s="25" t="s">
        <v>114</v>
      </c>
      <c r="C11" s="25"/>
      <c r="D11" s="25">
        <v>2200</v>
      </c>
      <c r="E11" s="25"/>
      <c r="F11" s="25"/>
      <c r="G11" s="25">
        <v>2200</v>
      </c>
      <c r="H11" s="25"/>
      <c r="I11" s="25"/>
      <c r="J11" s="25"/>
      <c r="K11" s="25"/>
      <c r="M11" s="25"/>
    </row>
    <row r="12" spans="1:13" ht="17.5" x14ac:dyDescent="0.35">
      <c r="A12" s="26">
        <v>44227</v>
      </c>
      <c r="B12" s="25" t="s">
        <v>97</v>
      </c>
      <c r="C12" s="25"/>
      <c r="D12" s="25">
        <v>2005</v>
      </c>
      <c r="E12" s="25">
        <v>2005</v>
      </c>
      <c r="F12" s="25"/>
      <c r="G12" s="25"/>
      <c r="H12" s="25"/>
      <c r="I12" s="25"/>
      <c r="J12" s="25"/>
      <c r="K12" s="25"/>
      <c r="M12" s="25"/>
    </row>
    <row r="13" spans="1:13" ht="17.5" x14ac:dyDescent="0.35">
      <c r="A13" s="26">
        <v>44230</v>
      </c>
      <c r="B13" s="25" t="s">
        <v>120</v>
      </c>
      <c r="C13" s="25"/>
      <c r="D13" s="25">
        <v>420</v>
      </c>
      <c r="E13" s="25">
        <v>20</v>
      </c>
      <c r="F13" s="25"/>
      <c r="G13" s="25"/>
      <c r="H13" s="25"/>
      <c r="I13" s="25"/>
      <c r="J13" s="25"/>
      <c r="K13" s="25"/>
      <c r="L13" s="25">
        <v>400</v>
      </c>
      <c r="M13" s="25"/>
    </row>
    <row r="14" spans="1:13" ht="17.5" x14ac:dyDescent="0.35">
      <c r="A14" s="26">
        <v>44237</v>
      </c>
      <c r="B14" s="25" t="s">
        <v>121</v>
      </c>
      <c r="C14" s="25"/>
      <c r="D14" s="25">
        <v>1260</v>
      </c>
      <c r="E14" s="25">
        <v>210</v>
      </c>
      <c r="F14" s="25"/>
      <c r="G14" s="25"/>
      <c r="H14" s="25"/>
      <c r="I14" s="25"/>
      <c r="J14" s="25"/>
      <c r="K14" s="25">
        <v>1050</v>
      </c>
      <c r="M14" s="25"/>
    </row>
    <row r="15" spans="1:13" ht="17.5" x14ac:dyDescent="0.35">
      <c r="A15" s="26">
        <v>44237</v>
      </c>
      <c r="B15" s="25" t="s">
        <v>119</v>
      </c>
      <c r="C15" s="25"/>
      <c r="D15" s="42">
        <v>315</v>
      </c>
      <c r="E15" s="42">
        <v>15</v>
      </c>
      <c r="F15" s="42"/>
      <c r="G15" s="25"/>
      <c r="H15" s="25"/>
      <c r="I15" s="25"/>
      <c r="J15" s="25">
        <v>300</v>
      </c>
      <c r="K15" s="25"/>
      <c r="M15" s="25"/>
    </row>
    <row r="16" spans="1:13" ht="17.5" x14ac:dyDescent="0.35">
      <c r="A16" s="26">
        <v>44237</v>
      </c>
      <c r="B16" s="25" t="s">
        <v>79</v>
      </c>
      <c r="C16" s="25"/>
      <c r="D16" s="42">
        <v>528</v>
      </c>
      <c r="E16" s="42">
        <v>88</v>
      </c>
      <c r="F16" s="42"/>
      <c r="G16" s="25"/>
      <c r="H16" s="25"/>
      <c r="I16" s="25">
        <v>440</v>
      </c>
      <c r="J16" s="25"/>
      <c r="K16" s="25"/>
      <c r="M16" s="25"/>
    </row>
    <row r="17" spans="1:19" ht="17.5" x14ac:dyDescent="0.35">
      <c r="A17" s="26">
        <v>44255</v>
      </c>
      <c r="B17" s="25" t="s">
        <v>122</v>
      </c>
      <c r="C17" s="25"/>
      <c r="D17" s="42">
        <v>250</v>
      </c>
      <c r="E17" s="42"/>
      <c r="F17" s="42">
        <v>250</v>
      </c>
      <c r="G17" s="25"/>
      <c r="H17" s="25"/>
      <c r="I17" s="25"/>
      <c r="J17" s="25"/>
      <c r="K17" s="25"/>
      <c r="M17" s="25">
        <v>32</v>
      </c>
    </row>
    <row r="18" spans="1:19" ht="17.5" x14ac:dyDescent="0.35">
      <c r="A18" s="26">
        <v>44264</v>
      </c>
      <c r="B18" s="25" t="s">
        <v>110</v>
      </c>
      <c r="C18" s="25"/>
      <c r="D18" s="42">
        <v>1500</v>
      </c>
      <c r="E18" s="42"/>
      <c r="F18" s="42">
        <v>1500</v>
      </c>
      <c r="G18" s="25"/>
      <c r="H18" s="25"/>
      <c r="I18" s="25"/>
      <c r="J18" s="25"/>
      <c r="K18" s="25"/>
      <c r="M18" s="25">
        <v>297</v>
      </c>
    </row>
    <row r="19" spans="1:19" ht="17.5" x14ac:dyDescent="0.35">
      <c r="A19" s="26">
        <v>44286</v>
      </c>
      <c r="B19" s="25" t="s">
        <v>21</v>
      </c>
      <c r="C19" s="25"/>
      <c r="D19" s="42">
        <v>308</v>
      </c>
      <c r="E19" s="42"/>
      <c r="F19" s="42"/>
      <c r="G19" s="25"/>
      <c r="H19" s="25">
        <v>308</v>
      </c>
      <c r="I19" s="25"/>
      <c r="J19" s="25"/>
      <c r="K19" s="25"/>
      <c r="M19" s="25"/>
    </row>
    <row r="20" spans="1:19" ht="17.5" x14ac:dyDescent="0.35">
      <c r="A20" s="39"/>
      <c r="B20" s="25"/>
      <c r="C20" s="25"/>
      <c r="D20" s="25"/>
      <c r="E20" s="25"/>
      <c r="F20" s="25"/>
      <c r="G20" s="25"/>
      <c r="H20" s="25"/>
      <c r="I20" s="25"/>
      <c r="J20" s="25"/>
      <c r="K20" s="25"/>
      <c r="M20" s="25"/>
    </row>
    <row r="21" spans="1:19" ht="17.5" x14ac:dyDescent="0.35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M21" s="25"/>
    </row>
    <row r="22" spans="1:19" ht="18" thickBot="1" x14ac:dyDescent="0.4">
      <c r="A22" s="25"/>
      <c r="B22" s="25"/>
      <c r="C22" s="25"/>
      <c r="D22" s="64">
        <f>SUM(D10:D21)</f>
        <v>9486</v>
      </c>
      <c r="E22" s="64">
        <f>SUM(E10:E21)</f>
        <v>2338</v>
      </c>
      <c r="F22" s="64">
        <f>SUM(F10:F21)</f>
        <v>2450</v>
      </c>
      <c r="G22" s="64">
        <f>SUM(G10:G21)</f>
        <v>2200</v>
      </c>
      <c r="H22" s="64">
        <f>SUM(H10:H21)</f>
        <v>308</v>
      </c>
      <c r="I22" s="64">
        <v>440</v>
      </c>
      <c r="J22" s="64">
        <v>300</v>
      </c>
      <c r="K22" s="64">
        <v>1050</v>
      </c>
      <c r="L22" s="64">
        <v>400</v>
      </c>
      <c r="M22" s="64">
        <f>SUM(M10:M21)</f>
        <v>446</v>
      </c>
    </row>
    <row r="24" spans="1:19" x14ac:dyDescent="0.25">
      <c r="G24" t="s">
        <v>4</v>
      </c>
      <c r="H24" t="s">
        <v>5</v>
      </c>
      <c r="Q24" t="s">
        <v>4</v>
      </c>
      <c r="R24" t="s">
        <v>5</v>
      </c>
    </row>
    <row r="25" spans="1:19" ht="17.5" x14ac:dyDescent="0.35">
      <c r="D25" s="25" t="s">
        <v>4</v>
      </c>
      <c r="E25" s="25" t="s">
        <v>93</v>
      </c>
      <c r="F25" s="25"/>
      <c r="G25" s="51">
        <v>2338</v>
      </c>
      <c r="H25" s="25"/>
      <c r="I25" s="25"/>
      <c r="J25" s="25"/>
      <c r="K25" s="25"/>
      <c r="L25" s="25"/>
      <c r="M25" s="25" t="s">
        <v>4</v>
      </c>
      <c r="N25" s="25" t="s">
        <v>87</v>
      </c>
      <c r="O25" s="25"/>
      <c r="P25" s="25"/>
      <c r="Q25" s="51">
        <v>446</v>
      </c>
      <c r="R25" s="25"/>
      <c r="S25" s="25"/>
    </row>
    <row r="26" spans="1:19" ht="17.5" x14ac:dyDescent="0.35">
      <c r="D26" s="25"/>
      <c r="E26" s="25" t="s">
        <v>87</v>
      </c>
      <c r="F26" s="25"/>
      <c r="G26" s="52">
        <v>2450</v>
      </c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</row>
    <row r="27" spans="1:19" ht="17.5" x14ac:dyDescent="0.35">
      <c r="D27" s="25"/>
      <c r="E27" s="25" t="s">
        <v>114</v>
      </c>
      <c r="F27" s="25"/>
      <c r="G27" s="51">
        <v>2200</v>
      </c>
      <c r="H27" s="25"/>
      <c r="I27" s="25"/>
      <c r="J27" s="25"/>
      <c r="K27" s="25"/>
      <c r="L27" s="25"/>
      <c r="M27" s="25" t="s">
        <v>5</v>
      </c>
      <c r="N27" s="25" t="s">
        <v>20</v>
      </c>
      <c r="O27" s="25"/>
      <c r="P27" s="25"/>
      <c r="Q27" s="25"/>
      <c r="R27" s="51">
        <v>446</v>
      </c>
      <c r="S27" s="25"/>
    </row>
    <row r="28" spans="1:19" ht="17.5" x14ac:dyDescent="0.35">
      <c r="D28" s="25"/>
      <c r="E28" s="25" t="s">
        <v>21</v>
      </c>
      <c r="F28" s="25"/>
      <c r="G28" s="51">
        <v>308</v>
      </c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</row>
    <row r="29" spans="1:19" ht="17.5" x14ac:dyDescent="0.35">
      <c r="D29" s="25"/>
      <c r="E29" s="25" t="s">
        <v>79</v>
      </c>
      <c r="F29" s="25"/>
      <c r="G29" s="51">
        <v>440</v>
      </c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</row>
    <row r="30" spans="1:19" ht="17.5" x14ac:dyDescent="0.35">
      <c r="D30" s="25"/>
      <c r="E30" s="25" t="s">
        <v>134</v>
      </c>
      <c r="F30" s="25"/>
      <c r="G30" s="51">
        <v>300</v>
      </c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</row>
    <row r="31" spans="1:19" ht="17.5" x14ac:dyDescent="0.35">
      <c r="D31" s="25"/>
      <c r="E31" s="25" t="s">
        <v>121</v>
      </c>
      <c r="F31" s="25"/>
      <c r="G31" s="51">
        <v>1050</v>
      </c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</row>
    <row r="32" spans="1:19" ht="17.5" x14ac:dyDescent="0.35">
      <c r="D32" s="25"/>
      <c r="E32" s="25" t="s">
        <v>120</v>
      </c>
      <c r="F32" s="25"/>
      <c r="G32" s="51">
        <v>400</v>
      </c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</row>
    <row r="33" spans="4:19" ht="17.5" x14ac:dyDescent="0.35">
      <c r="D33" s="25"/>
      <c r="E33" s="25" t="s">
        <v>137</v>
      </c>
      <c r="F33" s="25"/>
      <c r="G33" s="51">
        <v>446</v>
      </c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</row>
    <row r="34" spans="4:19" ht="17.5" x14ac:dyDescent="0.35"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</row>
    <row r="35" spans="4:19" ht="17.5" x14ac:dyDescent="0.35">
      <c r="D35" s="25" t="s">
        <v>5</v>
      </c>
      <c r="E35" s="25" t="s">
        <v>95</v>
      </c>
      <c r="F35" s="25"/>
      <c r="G35" s="25"/>
      <c r="H35" s="51">
        <v>9486</v>
      </c>
      <c r="I35" s="42"/>
      <c r="J35" s="42"/>
      <c r="K35" s="42"/>
      <c r="L35" s="25"/>
      <c r="M35" s="25"/>
      <c r="N35" s="25"/>
      <c r="O35" s="25"/>
      <c r="P35" s="25"/>
      <c r="Q35" s="25"/>
      <c r="R35" s="25"/>
      <c r="S35" s="25"/>
    </row>
    <row r="36" spans="4:19" ht="17.5" x14ac:dyDescent="0.35">
      <c r="D36" s="25"/>
      <c r="E36" s="25" t="s">
        <v>20</v>
      </c>
      <c r="F36" s="25"/>
      <c r="G36" s="25"/>
      <c r="H36" s="25">
        <v>446</v>
      </c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</row>
    <row r="37" spans="4:19" ht="17.5" x14ac:dyDescent="0.35">
      <c r="E37" s="25"/>
      <c r="G37" s="40"/>
      <c r="H37" s="40"/>
      <c r="I37" s="40"/>
      <c r="J37" s="40"/>
      <c r="K37" s="40"/>
    </row>
    <row r="38" spans="4:19" ht="17.5" x14ac:dyDescent="0.35">
      <c r="E38" s="25"/>
      <c r="G38">
        <f>SUM(G25:G37)</f>
        <v>9932</v>
      </c>
      <c r="H38">
        <f>SUM(H35:H37)</f>
        <v>9932</v>
      </c>
    </row>
  </sheetData>
  <pageMargins left="0.7" right="0.7" top="0.75" bottom="0.75" header="0.3" footer="0.3"/>
  <pageSetup paperSize="9" scale="89" orientation="landscape" horizontalDpi="360" verticalDpi="36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26"/>
  <sheetViews>
    <sheetView topLeftCell="A7" workbookViewId="0">
      <selection activeCell="I19" sqref="I19"/>
    </sheetView>
  </sheetViews>
  <sheetFormatPr defaultRowHeight="12.5" x14ac:dyDescent="0.25"/>
  <cols>
    <col min="1" max="1" width="12.90625" customWidth="1"/>
    <col min="2" max="2" width="16.453125" customWidth="1"/>
    <col min="3" max="3" width="12.36328125" customWidth="1"/>
    <col min="4" max="4" width="15" customWidth="1"/>
    <col min="5" max="5" width="11.6328125" customWidth="1"/>
    <col min="6" max="6" width="14.453125" customWidth="1"/>
    <col min="7" max="7" width="14.1796875" customWidth="1"/>
  </cols>
  <sheetData>
    <row r="1" spans="1:7" ht="18" x14ac:dyDescent="0.4">
      <c r="A1" s="28" t="s">
        <v>88</v>
      </c>
      <c r="B1" s="28"/>
      <c r="C1" s="28"/>
      <c r="D1" s="25"/>
    </row>
    <row r="2" spans="1:7" ht="17.5" x14ac:dyDescent="0.35">
      <c r="A2" s="25"/>
      <c r="B2" s="25"/>
      <c r="C2" s="25"/>
      <c r="D2" s="25"/>
    </row>
    <row r="3" spans="1:7" ht="17.5" x14ac:dyDescent="0.35">
      <c r="A3" s="25"/>
      <c r="B3" s="25"/>
      <c r="C3" s="25"/>
      <c r="D3" s="25"/>
    </row>
    <row r="4" spans="1:7" ht="17.5" x14ac:dyDescent="0.35">
      <c r="A4" s="25"/>
      <c r="B4" s="25"/>
      <c r="C4" s="25"/>
      <c r="D4" s="25"/>
    </row>
    <row r="5" spans="1:7" ht="17.5" x14ac:dyDescent="0.35">
      <c r="A5" s="25"/>
      <c r="B5" s="25"/>
      <c r="C5" s="25"/>
      <c r="D5" s="25"/>
    </row>
    <row r="6" spans="1:7" ht="17.5" x14ac:dyDescent="0.35">
      <c r="A6" s="25" t="s">
        <v>15</v>
      </c>
      <c r="B6" s="25" t="s">
        <v>78</v>
      </c>
      <c r="C6" s="25" t="s">
        <v>71</v>
      </c>
      <c r="D6" s="25" t="s">
        <v>73</v>
      </c>
      <c r="E6" s="25" t="s">
        <v>74</v>
      </c>
      <c r="F6" s="25" t="s">
        <v>111</v>
      </c>
      <c r="G6" s="25" t="s">
        <v>22</v>
      </c>
    </row>
    <row r="7" spans="1:7" ht="17.5" x14ac:dyDescent="0.35">
      <c r="A7" s="25"/>
      <c r="B7" s="25"/>
      <c r="C7" s="25"/>
      <c r="D7" s="25"/>
    </row>
    <row r="8" spans="1:7" ht="17.5" x14ac:dyDescent="0.35">
      <c r="A8" s="25">
        <v>675</v>
      </c>
      <c r="B8" s="25" t="s">
        <v>99</v>
      </c>
      <c r="C8" s="26">
        <v>44197</v>
      </c>
      <c r="D8" s="25"/>
    </row>
    <row r="9" spans="1:7" ht="17.5" x14ac:dyDescent="0.35">
      <c r="A9" s="25"/>
      <c r="B9" s="25" t="s">
        <v>111</v>
      </c>
      <c r="C9" s="26">
        <v>44204</v>
      </c>
      <c r="D9" s="25">
        <v>70</v>
      </c>
      <c r="E9" s="25">
        <v>0</v>
      </c>
      <c r="F9" s="25">
        <v>70</v>
      </c>
    </row>
    <row r="10" spans="1:7" ht="17.5" x14ac:dyDescent="0.35">
      <c r="A10" s="25"/>
      <c r="B10" s="25" t="s">
        <v>22</v>
      </c>
      <c r="C10" s="26">
        <v>44227</v>
      </c>
      <c r="D10" s="25">
        <v>168</v>
      </c>
      <c r="E10" s="25">
        <v>28</v>
      </c>
      <c r="F10" s="25"/>
      <c r="G10" s="25">
        <v>140</v>
      </c>
    </row>
    <row r="11" spans="1:7" ht="17.5" x14ac:dyDescent="0.35">
      <c r="A11" s="25"/>
      <c r="B11" s="25" t="s">
        <v>111</v>
      </c>
      <c r="C11" s="26">
        <v>44230</v>
      </c>
      <c r="D11" s="25">
        <v>70</v>
      </c>
      <c r="E11" s="25">
        <v>0</v>
      </c>
      <c r="F11" s="25">
        <v>70</v>
      </c>
    </row>
    <row r="12" spans="1:7" ht="17.5" x14ac:dyDescent="0.35">
      <c r="A12" s="25"/>
      <c r="B12" s="25"/>
      <c r="C12" s="25"/>
      <c r="D12" s="25"/>
    </row>
    <row r="13" spans="1:7" ht="17.5" x14ac:dyDescent="0.35">
      <c r="A13" s="25"/>
      <c r="B13" s="25" t="s">
        <v>100</v>
      </c>
      <c r="C13" s="26">
        <v>44230</v>
      </c>
      <c r="D13" s="25">
        <v>367</v>
      </c>
    </row>
    <row r="14" spans="1:7" ht="17.5" x14ac:dyDescent="0.35">
      <c r="A14" s="25"/>
      <c r="B14" s="25"/>
      <c r="C14" s="25"/>
      <c r="D14" s="25"/>
    </row>
    <row r="15" spans="1:7" ht="18" thickBot="1" x14ac:dyDescent="0.4">
      <c r="A15" s="32">
        <v>675</v>
      </c>
      <c r="B15" s="25"/>
      <c r="C15" s="25"/>
      <c r="D15" s="32">
        <f>SUM(D9:D14)</f>
        <v>675</v>
      </c>
      <c r="E15" s="32">
        <f>SUM(E9:E14)</f>
        <v>28</v>
      </c>
      <c r="F15" s="32">
        <f>SUM(F9:F14)</f>
        <v>140</v>
      </c>
      <c r="G15" s="32">
        <f>SUM(G9:G14)</f>
        <v>140</v>
      </c>
    </row>
    <row r="16" spans="1:7" ht="18" thickTop="1" x14ac:dyDescent="0.35">
      <c r="A16" s="25"/>
      <c r="B16" s="25"/>
      <c r="C16" s="25"/>
      <c r="D16" s="25"/>
    </row>
    <row r="17" spans="1:9" ht="17.5" x14ac:dyDescent="0.35">
      <c r="A17" s="25">
        <v>367</v>
      </c>
      <c r="B17" s="26" t="s">
        <v>99</v>
      </c>
      <c r="C17" s="26">
        <v>44286</v>
      </c>
      <c r="D17" s="25"/>
    </row>
    <row r="18" spans="1:9" ht="17.5" x14ac:dyDescent="0.35">
      <c r="A18" s="25">
        <v>308</v>
      </c>
      <c r="B18" s="25" t="s">
        <v>95</v>
      </c>
      <c r="C18" s="26">
        <v>44286</v>
      </c>
      <c r="D18" s="25"/>
    </row>
    <row r="20" spans="1:9" x14ac:dyDescent="0.25">
      <c r="G20" t="s">
        <v>4</v>
      </c>
      <c r="H20" t="s">
        <v>5</v>
      </c>
    </row>
    <row r="21" spans="1:9" ht="17.5" x14ac:dyDescent="0.35">
      <c r="D21" s="25" t="s">
        <v>94</v>
      </c>
      <c r="E21" s="25" t="s">
        <v>22</v>
      </c>
      <c r="F21" s="25"/>
      <c r="G21" s="59">
        <v>140</v>
      </c>
      <c r="H21" s="25"/>
      <c r="I21" s="25"/>
    </row>
    <row r="22" spans="1:9" ht="17.5" x14ac:dyDescent="0.35">
      <c r="D22" s="25"/>
      <c r="E22" s="25" t="s">
        <v>111</v>
      </c>
      <c r="F22" s="25"/>
      <c r="G22" s="59">
        <v>140</v>
      </c>
      <c r="H22" s="25"/>
      <c r="I22" s="25"/>
    </row>
    <row r="23" spans="1:9" ht="17.5" x14ac:dyDescent="0.35">
      <c r="D23" s="25"/>
      <c r="E23" s="25" t="s">
        <v>93</v>
      </c>
      <c r="F23" s="25"/>
      <c r="G23" s="59">
        <v>28</v>
      </c>
      <c r="H23" s="25"/>
      <c r="I23" s="25"/>
    </row>
    <row r="24" spans="1:9" ht="17.5" x14ac:dyDescent="0.35">
      <c r="D24" s="25"/>
      <c r="E24" s="25"/>
      <c r="F24" s="25"/>
      <c r="G24" s="25"/>
      <c r="H24" s="25"/>
      <c r="I24" s="25"/>
    </row>
    <row r="25" spans="1:9" ht="17.5" x14ac:dyDescent="0.35">
      <c r="D25" s="25" t="s">
        <v>5</v>
      </c>
      <c r="E25" s="25" t="s">
        <v>21</v>
      </c>
      <c r="F25" s="25"/>
      <c r="G25" s="25"/>
      <c r="H25" s="59">
        <v>308</v>
      </c>
      <c r="I25" s="25"/>
    </row>
    <row r="26" spans="1:9" ht="17.5" x14ac:dyDescent="0.35">
      <c r="D26" s="25"/>
      <c r="E26" s="25"/>
      <c r="F26" s="25"/>
      <c r="G26" s="25"/>
      <c r="H26" s="25"/>
      <c r="I26" s="25"/>
    </row>
  </sheetData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88"/>
  <sheetViews>
    <sheetView topLeftCell="A63" zoomScale="70" workbookViewId="0">
      <selection activeCell="Q77" sqref="Q77"/>
    </sheetView>
  </sheetViews>
  <sheetFormatPr defaultRowHeight="12.5" x14ac:dyDescent="0.25"/>
  <cols>
    <col min="6" max="6" width="10.90625" customWidth="1"/>
    <col min="7" max="7" width="11.90625" customWidth="1"/>
    <col min="8" max="8" width="11.08984375" customWidth="1"/>
    <col min="9" max="9" width="9.36328125" bestFit="1" customWidth="1"/>
  </cols>
  <sheetData>
    <row r="1" spans="1:10" ht="17.5" x14ac:dyDescent="0.35">
      <c r="A1" s="16"/>
      <c r="B1" s="16"/>
      <c r="C1" s="16"/>
      <c r="D1" s="16"/>
      <c r="E1" s="16"/>
      <c r="F1" s="16"/>
      <c r="G1" s="16"/>
      <c r="H1" s="17"/>
    </row>
    <row r="2" spans="1:10" ht="20" x14ac:dyDescent="0.4">
      <c r="A2" s="18" t="s">
        <v>145</v>
      </c>
      <c r="B2" s="18"/>
      <c r="C2" s="18"/>
      <c r="D2" s="18"/>
      <c r="E2" s="18"/>
      <c r="F2" s="16"/>
      <c r="G2" s="16"/>
      <c r="H2" s="16"/>
    </row>
    <row r="3" spans="1:10" ht="17.5" x14ac:dyDescent="0.35">
      <c r="A3" s="16"/>
      <c r="B3" s="16"/>
      <c r="C3" s="16"/>
      <c r="D3" s="16"/>
      <c r="E3" s="16"/>
      <c r="F3" s="16"/>
      <c r="G3" s="16"/>
      <c r="H3" s="16"/>
    </row>
    <row r="4" spans="1:10" ht="17.5" x14ac:dyDescent="0.35">
      <c r="A4" s="16"/>
      <c r="B4" s="16"/>
      <c r="C4" s="16"/>
      <c r="D4" s="16"/>
      <c r="E4" s="16"/>
      <c r="F4" s="16"/>
      <c r="G4" s="16"/>
      <c r="H4" s="16"/>
    </row>
    <row r="5" spans="1:10" ht="17.5" x14ac:dyDescent="0.35">
      <c r="A5" s="16"/>
      <c r="B5" s="16"/>
      <c r="C5" s="16"/>
      <c r="D5" s="16"/>
      <c r="E5" s="16"/>
      <c r="F5" s="16"/>
      <c r="G5" s="16" t="s">
        <v>37</v>
      </c>
      <c r="H5" s="16"/>
    </row>
    <row r="6" spans="1:10" ht="17.5" x14ac:dyDescent="0.35">
      <c r="A6" s="16"/>
      <c r="B6" s="16"/>
      <c r="C6" s="16"/>
      <c r="D6" s="16"/>
      <c r="E6" s="16"/>
      <c r="F6" s="16" t="s">
        <v>38</v>
      </c>
      <c r="G6" s="16" t="s">
        <v>39</v>
      </c>
      <c r="H6" s="16" t="s">
        <v>40</v>
      </c>
    </row>
    <row r="7" spans="1:10" ht="17.5" x14ac:dyDescent="0.35">
      <c r="A7" s="16"/>
      <c r="B7" s="16"/>
      <c r="C7" s="16"/>
      <c r="D7" s="16"/>
      <c r="E7" s="16"/>
      <c r="F7" s="16" t="s">
        <v>41</v>
      </c>
      <c r="G7" s="16" t="s">
        <v>42</v>
      </c>
      <c r="H7" s="16" t="s">
        <v>43</v>
      </c>
    </row>
    <row r="8" spans="1:10" ht="17.5" x14ac:dyDescent="0.35">
      <c r="A8" s="16" t="s">
        <v>44</v>
      </c>
      <c r="B8" s="16"/>
      <c r="C8" s="16"/>
      <c r="D8" s="16"/>
      <c r="E8" s="16"/>
      <c r="F8" s="19"/>
      <c r="G8" s="19"/>
      <c r="H8" s="16"/>
    </row>
    <row r="9" spans="1:10" ht="17.5" x14ac:dyDescent="0.35">
      <c r="A9" s="82" t="s">
        <v>143</v>
      </c>
      <c r="B9" s="82"/>
      <c r="C9" s="82"/>
      <c r="D9" s="82"/>
      <c r="E9" s="82"/>
      <c r="F9" s="82">
        <v>42026</v>
      </c>
      <c r="G9" s="82">
        <v>-9179</v>
      </c>
      <c r="H9" s="82">
        <f>SUM(F9:G9)</f>
        <v>32847</v>
      </c>
    </row>
    <row r="10" spans="1:10" ht="17.5" x14ac:dyDescent="0.35">
      <c r="A10" s="82" t="s">
        <v>144</v>
      </c>
      <c r="B10" s="82"/>
      <c r="C10" s="82"/>
      <c r="D10" s="82"/>
      <c r="E10" s="82"/>
      <c r="F10" s="87">
        <v>31794</v>
      </c>
      <c r="G10" s="87">
        <v>-10026</v>
      </c>
      <c r="H10" s="82">
        <f>SUM(F10:G10)</f>
        <v>21768</v>
      </c>
      <c r="J10" s="85"/>
    </row>
    <row r="11" spans="1:10" ht="17.5" x14ac:dyDescent="0.35">
      <c r="A11" s="16"/>
      <c r="B11" s="16"/>
      <c r="C11" s="16"/>
      <c r="D11" s="16"/>
      <c r="E11" s="16"/>
      <c r="F11" s="16"/>
      <c r="G11" s="16"/>
      <c r="H11" s="95">
        <f>H9+H10</f>
        <v>54615</v>
      </c>
      <c r="J11" s="85"/>
    </row>
    <row r="12" spans="1:10" ht="17.5" x14ac:dyDescent="0.35">
      <c r="A12" s="16"/>
      <c r="B12" s="16"/>
      <c r="C12" s="16"/>
      <c r="D12" s="16"/>
      <c r="E12" s="16"/>
      <c r="F12" s="16"/>
      <c r="G12" s="16"/>
      <c r="H12" s="16"/>
    </row>
    <row r="13" spans="1:10" ht="17.5" x14ac:dyDescent="0.35">
      <c r="A13" s="16" t="s">
        <v>45</v>
      </c>
      <c r="B13" s="16"/>
      <c r="C13" s="16"/>
      <c r="D13" s="16"/>
      <c r="E13" s="16"/>
      <c r="F13" s="16"/>
      <c r="G13" s="16"/>
      <c r="H13" s="16"/>
    </row>
    <row r="14" spans="1:10" ht="17.5" x14ac:dyDescent="0.35">
      <c r="A14" s="16" t="s">
        <v>46</v>
      </c>
      <c r="B14" s="16"/>
      <c r="C14" s="16"/>
      <c r="D14" s="16"/>
      <c r="E14" s="16"/>
      <c r="F14" s="16"/>
      <c r="G14" s="16">
        <v>15840</v>
      </c>
      <c r="H14" s="16"/>
    </row>
    <row r="15" spans="1:10" ht="17.5" x14ac:dyDescent="0.35">
      <c r="A15" s="82" t="s">
        <v>47</v>
      </c>
      <c r="B15" s="82"/>
      <c r="C15" s="82"/>
      <c r="D15" s="82"/>
      <c r="E15" s="82"/>
      <c r="F15" s="82"/>
      <c r="G15" s="82">
        <v>25914</v>
      </c>
      <c r="H15" s="84"/>
      <c r="I15" s="85"/>
      <c r="J15" s="85"/>
    </row>
    <row r="16" spans="1:10" ht="17.5" x14ac:dyDescent="0.35">
      <c r="A16" s="82" t="s">
        <v>48</v>
      </c>
      <c r="B16" s="82"/>
      <c r="C16" s="82"/>
      <c r="D16" s="82"/>
      <c r="E16" s="82"/>
      <c r="F16" s="82"/>
      <c r="G16" s="82">
        <v>1650</v>
      </c>
      <c r="H16" s="84"/>
      <c r="I16" s="85"/>
      <c r="J16" s="85"/>
    </row>
    <row r="17" spans="1:14" ht="17.5" x14ac:dyDescent="0.35">
      <c r="A17" s="82" t="s">
        <v>163</v>
      </c>
      <c r="B17" s="82"/>
      <c r="C17" s="82"/>
      <c r="D17" s="82"/>
      <c r="E17" s="82"/>
      <c r="F17" s="82"/>
      <c r="G17" s="82">
        <v>1802</v>
      </c>
      <c r="H17" s="84"/>
      <c r="I17" s="85"/>
      <c r="J17" s="85"/>
    </row>
    <row r="18" spans="1:14" ht="17.5" x14ac:dyDescent="0.35">
      <c r="A18" s="16" t="s">
        <v>49</v>
      </c>
      <c r="B18" s="16"/>
      <c r="C18" s="16"/>
      <c r="D18" s="16"/>
      <c r="E18" s="16"/>
      <c r="F18" s="16"/>
      <c r="G18" s="16">
        <v>28764</v>
      </c>
      <c r="H18" s="84"/>
      <c r="I18" s="85"/>
      <c r="J18" s="85"/>
    </row>
    <row r="19" spans="1:14" ht="17.5" x14ac:dyDescent="0.35">
      <c r="A19" s="16" t="s">
        <v>50</v>
      </c>
      <c r="B19" s="16"/>
      <c r="C19" s="16"/>
      <c r="D19" s="16"/>
      <c r="E19" s="16"/>
      <c r="F19" s="16"/>
      <c r="G19" s="20">
        <v>675</v>
      </c>
      <c r="H19" s="84"/>
      <c r="I19" s="85"/>
      <c r="J19" s="85"/>
    </row>
    <row r="20" spans="1:14" ht="17.5" x14ac:dyDescent="0.35">
      <c r="A20" s="16"/>
      <c r="B20" s="16"/>
      <c r="C20" s="16"/>
      <c r="D20" s="16"/>
      <c r="E20" s="16"/>
      <c r="F20" s="16"/>
      <c r="G20" s="82">
        <f>SUM(G14:G19)</f>
        <v>74645</v>
      </c>
      <c r="H20" s="84"/>
      <c r="I20" s="85"/>
      <c r="J20" s="85"/>
    </row>
    <row r="21" spans="1:14" ht="17.5" x14ac:dyDescent="0.35">
      <c r="A21" s="16"/>
      <c r="B21" s="16"/>
      <c r="C21" s="16"/>
      <c r="D21" s="16"/>
      <c r="E21" s="16"/>
      <c r="F21" s="16"/>
      <c r="G21" s="16"/>
      <c r="H21" s="16"/>
    </row>
    <row r="22" spans="1:14" ht="17.5" x14ac:dyDescent="0.35">
      <c r="A22" s="16" t="s">
        <v>51</v>
      </c>
      <c r="B22" s="16"/>
      <c r="C22" s="16"/>
      <c r="D22" s="16"/>
      <c r="E22" s="16"/>
      <c r="F22" s="16"/>
      <c r="G22" s="16"/>
      <c r="H22" s="16"/>
    </row>
    <row r="23" spans="1:14" ht="17.5" x14ac:dyDescent="0.35">
      <c r="A23" s="16" t="s">
        <v>52</v>
      </c>
      <c r="B23" s="16"/>
      <c r="C23" s="16"/>
      <c r="D23" s="16"/>
      <c r="E23" s="16"/>
      <c r="F23" s="16">
        <v>21000</v>
      </c>
      <c r="G23" s="16"/>
      <c r="H23" s="16"/>
    </row>
    <row r="24" spans="1:14" ht="17.5" x14ac:dyDescent="0.35">
      <c r="A24" s="16" t="s">
        <v>152</v>
      </c>
      <c r="B24" s="16"/>
      <c r="C24" s="16"/>
      <c r="D24" s="16"/>
      <c r="E24" s="16"/>
      <c r="F24" s="16">
        <v>450</v>
      </c>
      <c r="G24" s="16"/>
      <c r="H24" s="16"/>
    </row>
    <row r="25" spans="1:14" ht="17.5" x14ac:dyDescent="0.35">
      <c r="A25" s="82" t="s">
        <v>53</v>
      </c>
      <c r="B25" s="82"/>
      <c r="C25" s="82"/>
      <c r="D25" s="82"/>
      <c r="E25" s="82"/>
      <c r="F25" s="87">
        <v>784</v>
      </c>
      <c r="G25" s="16"/>
      <c r="H25" s="16"/>
      <c r="K25" s="74"/>
      <c r="N25" s="74"/>
    </row>
    <row r="26" spans="1:14" ht="17.5" x14ac:dyDescent="0.35">
      <c r="A26" s="82"/>
      <c r="B26" s="82"/>
      <c r="C26" s="82"/>
      <c r="D26" s="82"/>
      <c r="E26" s="82"/>
      <c r="F26" s="83"/>
      <c r="G26" s="16"/>
      <c r="H26" s="16"/>
      <c r="K26" s="74"/>
      <c r="N26" s="74"/>
    </row>
    <row r="27" spans="1:14" ht="17.5" x14ac:dyDescent="0.35">
      <c r="A27" s="82" t="s">
        <v>162</v>
      </c>
      <c r="B27" s="82"/>
      <c r="C27" s="82"/>
      <c r="D27" s="82"/>
      <c r="E27" s="82"/>
      <c r="F27" s="83"/>
      <c r="G27" s="16"/>
      <c r="H27" s="16"/>
      <c r="K27" s="74"/>
      <c r="N27" s="74"/>
    </row>
    <row r="28" spans="1:14" ht="17.5" x14ac:dyDescent="0.35">
      <c r="A28" s="82" t="s">
        <v>142</v>
      </c>
      <c r="B28" s="82"/>
      <c r="C28" s="82"/>
      <c r="D28" s="82"/>
      <c r="E28" s="82"/>
      <c r="F28" s="83">
        <v>-25500</v>
      </c>
      <c r="G28" s="16"/>
      <c r="H28" s="16"/>
      <c r="K28" s="74"/>
      <c r="N28" s="74"/>
    </row>
    <row r="29" spans="1:14" ht="17.5" x14ac:dyDescent="0.35">
      <c r="A29" s="82" t="s">
        <v>105</v>
      </c>
      <c r="B29" s="82"/>
      <c r="C29" s="82"/>
      <c r="D29" s="82"/>
      <c r="E29" s="82"/>
      <c r="F29" s="83">
        <v>-15741</v>
      </c>
      <c r="G29" s="16"/>
      <c r="H29" s="16"/>
      <c r="K29" s="74"/>
      <c r="N29" s="74"/>
    </row>
    <row r="30" spans="1:14" ht="17.5" x14ac:dyDescent="0.35">
      <c r="A30" s="82"/>
      <c r="B30" s="82"/>
      <c r="C30" s="82"/>
      <c r="D30" s="82"/>
      <c r="E30" s="82"/>
      <c r="F30" s="83"/>
      <c r="G30" s="16"/>
      <c r="H30" s="16"/>
      <c r="K30" s="74"/>
      <c r="N30" s="74"/>
    </row>
    <row r="31" spans="1:14" ht="17.5" x14ac:dyDescent="0.35">
      <c r="A31" s="16"/>
      <c r="B31" s="16"/>
      <c r="C31" s="16"/>
      <c r="D31" s="16"/>
      <c r="E31" s="16"/>
      <c r="F31" s="16"/>
      <c r="G31" s="20">
        <f>F23+F24+F25</f>
        <v>22234</v>
      </c>
      <c r="H31" s="84"/>
      <c r="K31" s="74"/>
    </row>
    <row r="32" spans="1:14" ht="17.5" x14ac:dyDescent="0.35">
      <c r="A32" s="16" t="s">
        <v>54</v>
      </c>
      <c r="B32" s="16"/>
      <c r="C32" s="16"/>
      <c r="D32" s="16"/>
      <c r="E32" s="16"/>
      <c r="F32" s="16"/>
      <c r="G32" s="16"/>
      <c r="H32" s="20">
        <f>G20-G31</f>
        <v>52411</v>
      </c>
    </row>
    <row r="33" spans="1:10" ht="17.5" x14ac:dyDescent="0.35">
      <c r="A33" s="16"/>
      <c r="B33" s="16"/>
      <c r="C33" s="16"/>
      <c r="D33" s="16"/>
      <c r="E33" s="16"/>
      <c r="F33" s="16"/>
      <c r="G33" s="16"/>
      <c r="H33" s="17"/>
    </row>
    <row r="34" spans="1:10" ht="17.5" x14ac:dyDescent="0.35">
      <c r="A34" s="16"/>
      <c r="B34" s="16"/>
      <c r="C34" s="16"/>
      <c r="D34" s="16"/>
      <c r="E34" s="16"/>
      <c r="F34" s="16"/>
      <c r="G34" s="16"/>
      <c r="H34" s="17"/>
    </row>
    <row r="35" spans="1:10" ht="17.5" x14ac:dyDescent="0.35">
      <c r="A35" s="16"/>
      <c r="B35" s="16"/>
      <c r="C35" s="16"/>
      <c r="D35" s="16"/>
      <c r="E35" s="16"/>
      <c r="F35" s="16"/>
      <c r="G35" s="16"/>
      <c r="H35" s="16"/>
    </row>
    <row r="36" spans="1:10" ht="18" thickBot="1" x14ac:dyDescent="0.4">
      <c r="A36" s="16"/>
      <c r="B36" s="16"/>
      <c r="C36" s="16"/>
      <c r="D36" s="16"/>
      <c r="E36" s="16"/>
      <c r="F36" s="16"/>
      <c r="G36" s="16"/>
      <c r="H36" s="21">
        <f>H11+H32</f>
        <v>107026</v>
      </c>
    </row>
    <row r="37" spans="1:10" ht="18" thickTop="1" x14ac:dyDescent="0.35">
      <c r="A37" s="16"/>
      <c r="B37" s="16"/>
      <c r="C37" s="16"/>
      <c r="D37" s="16"/>
      <c r="E37" s="16"/>
      <c r="F37" s="16"/>
      <c r="G37" s="16"/>
      <c r="H37" s="17"/>
    </row>
    <row r="38" spans="1:10" ht="17.5" x14ac:dyDescent="0.35">
      <c r="A38" s="16" t="s">
        <v>55</v>
      </c>
      <c r="B38" s="16"/>
      <c r="C38" s="16"/>
      <c r="D38" s="16"/>
      <c r="E38" s="16"/>
      <c r="F38" s="16"/>
      <c r="G38" s="16"/>
      <c r="H38" s="16"/>
    </row>
    <row r="39" spans="1:10" ht="17.5" x14ac:dyDescent="0.35">
      <c r="A39" s="16"/>
      <c r="B39" s="16"/>
      <c r="C39" s="16"/>
      <c r="D39" s="16"/>
      <c r="E39" s="16"/>
      <c r="F39" s="16"/>
      <c r="G39" s="16"/>
      <c r="H39" s="16"/>
    </row>
    <row r="40" spans="1:10" ht="17.5" x14ac:dyDescent="0.35">
      <c r="A40" s="16" t="s">
        <v>3</v>
      </c>
      <c r="B40" s="16"/>
      <c r="C40" s="16"/>
      <c r="D40" s="16"/>
      <c r="E40" s="16"/>
      <c r="F40" s="16"/>
      <c r="G40" s="16"/>
      <c r="H40" s="16">
        <v>56161</v>
      </c>
    </row>
    <row r="41" spans="1:10" ht="18" x14ac:dyDescent="0.4">
      <c r="A41" s="16" t="s">
        <v>56</v>
      </c>
      <c r="B41" s="16"/>
      <c r="C41" s="16"/>
      <c r="D41" s="16"/>
      <c r="E41" s="16"/>
      <c r="F41" s="16"/>
      <c r="G41" s="16"/>
      <c r="H41" s="80">
        <v>9624</v>
      </c>
      <c r="I41" s="98"/>
      <c r="J41" s="97"/>
    </row>
    <row r="42" spans="1:10" ht="17.5" x14ac:dyDescent="0.35">
      <c r="A42" s="16" t="s">
        <v>101</v>
      </c>
      <c r="B42" s="16"/>
      <c r="C42" s="16"/>
      <c r="D42" s="16"/>
      <c r="E42" s="16"/>
      <c r="F42" s="16"/>
      <c r="G42" s="16"/>
      <c r="H42" s="83">
        <v>220</v>
      </c>
      <c r="J42" s="74"/>
    </row>
    <row r="43" spans="1:10" ht="17.5" x14ac:dyDescent="0.35">
      <c r="A43" s="16"/>
      <c r="B43" s="16"/>
      <c r="C43" s="16"/>
      <c r="D43" s="16"/>
      <c r="E43" s="16"/>
      <c r="F43" s="16"/>
      <c r="G43" s="16"/>
      <c r="H43" s="16"/>
    </row>
    <row r="44" spans="1:10" ht="20.5" thickBot="1" x14ac:dyDescent="0.45">
      <c r="A44" s="16"/>
      <c r="B44" s="16"/>
      <c r="C44" s="16"/>
      <c r="D44" s="16"/>
      <c r="E44" s="16"/>
      <c r="F44" s="16"/>
      <c r="G44" s="16"/>
      <c r="H44" s="108">
        <f>SUM(H40:H43)</f>
        <v>66005</v>
      </c>
      <c r="I44" s="99"/>
    </row>
    <row r="45" spans="1:10" ht="18" thickTop="1" x14ac:dyDescent="0.35">
      <c r="A45" s="16"/>
      <c r="B45" s="16"/>
      <c r="C45" s="16"/>
      <c r="D45" s="16"/>
      <c r="E45" s="16"/>
      <c r="F45" s="16"/>
      <c r="G45" s="16"/>
      <c r="H45" s="16"/>
    </row>
    <row r="46" spans="1:10" ht="17.5" x14ac:dyDescent="0.35">
      <c r="A46" s="16"/>
      <c r="B46" s="16"/>
      <c r="C46" s="16"/>
      <c r="D46" s="16"/>
      <c r="E46" s="16"/>
      <c r="F46" s="16"/>
      <c r="G46" s="16"/>
      <c r="H46" s="16"/>
    </row>
    <row r="47" spans="1:10" ht="20" x14ac:dyDescent="0.4">
      <c r="A47" s="22" t="s">
        <v>146</v>
      </c>
      <c r="B47" s="19"/>
      <c r="C47" s="19"/>
      <c r="D47" s="19"/>
      <c r="E47" s="19"/>
      <c r="F47" s="19"/>
      <c r="G47" s="19"/>
      <c r="H47" s="19"/>
    </row>
    <row r="48" spans="1:10" ht="20" x14ac:dyDescent="0.4">
      <c r="A48" s="18" t="s">
        <v>147</v>
      </c>
      <c r="B48" s="18"/>
      <c r="C48" s="18"/>
      <c r="D48" s="18"/>
      <c r="E48" s="19"/>
      <c r="F48" s="19"/>
      <c r="G48" s="19"/>
      <c r="H48" s="19"/>
    </row>
    <row r="49" spans="1:8" ht="20" x14ac:dyDescent="0.4">
      <c r="A49" s="18"/>
      <c r="B49" s="18"/>
      <c r="C49" s="18"/>
      <c r="D49" s="18"/>
      <c r="E49" s="19"/>
      <c r="F49" s="19"/>
      <c r="G49" s="19"/>
      <c r="H49" s="19"/>
    </row>
    <row r="50" spans="1:8" ht="17.5" x14ac:dyDescent="0.35">
      <c r="A50" s="16"/>
      <c r="B50" s="16"/>
      <c r="C50" s="16"/>
      <c r="D50" s="16"/>
      <c r="E50" s="16"/>
      <c r="F50" s="16"/>
      <c r="G50" s="16"/>
      <c r="H50" s="16"/>
    </row>
    <row r="51" spans="1:8" ht="17.5" x14ac:dyDescent="0.35">
      <c r="A51" s="16"/>
      <c r="B51" s="16"/>
      <c r="C51" s="16"/>
      <c r="D51" s="16"/>
      <c r="E51" s="16"/>
      <c r="F51" s="16"/>
      <c r="G51" s="16"/>
      <c r="H51" s="16"/>
    </row>
    <row r="52" spans="1:8" ht="17.5" x14ac:dyDescent="0.35">
      <c r="A52" s="16" t="s">
        <v>57</v>
      </c>
      <c r="B52" s="16"/>
      <c r="C52" s="16"/>
      <c r="D52" s="16"/>
      <c r="E52" s="16"/>
      <c r="F52" s="16"/>
      <c r="G52" s="16"/>
      <c r="H52" s="16">
        <v>31545</v>
      </c>
    </row>
    <row r="53" spans="1:8" ht="17.5" x14ac:dyDescent="0.35">
      <c r="A53" s="16"/>
      <c r="B53" s="16"/>
      <c r="C53" s="16"/>
      <c r="D53" s="16"/>
      <c r="E53" s="16"/>
      <c r="F53" s="16"/>
      <c r="G53" s="16"/>
      <c r="H53" s="16"/>
    </row>
    <row r="54" spans="1:8" ht="17.5" x14ac:dyDescent="0.35">
      <c r="A54" s="16" t="s">
        <v>58</v>
      </c>
      <c r="B54" s="16"/>
      <c r="C54" s="16"/>
      <c r="D54" s="16"/>
      <c r="E54" s="16"/>
      <c r="F54" s="16"/>
      <c r="G54" s="16"/>
      <c r="H54" s="16"/>
    </row>
    <row r="55" spans="1:8" ht="17.5" x14ac:dyDescent="0.35">
      <c r="A55" s="16" t="s">
        <v>59</v>
      </c>
      <c r="B55" s="16"/>
      <c r="C55" s="16"/>
      <c r="D55" s="16"/>
      <c r="E55" s="16"/>
      <c r="F55" s="16"/>
      <c r="G55" s="16">
        <v>13481</v>
      </c>
      <c r="H55" s="16"/>
    </row>
    <row r="56" spans="1:8" ht="17.5" x14ac:dyDescent="0.35">
      <c r="A56" s="16" t="s">
        <v>60</v>
      </c>
      <c r="B56" s="16"/>
      <c r="C56" s="16"/>
      <c r="D56" s="16"/>
      <c r="E56" s="16"/>
      <c r="F56" s="16"/>
      <c r="G56" s="16">
        <v>17500</v>
      </c>
      <c r="H56" s="16"/>
    </row>
    <row r="57" spans="1:8" ht="17.5" x14ac:dyDescent="0.35">
      <c r="A57" s="16" t="s">
        <v>61</v>
      </c>
      <c r="B57" s="16"/>
      <c r="C57" s="16"/>
      <c r="D57" s="16"/>
      <c r="E57" s="16"/>
      <c r="F57" s="16"/>
      <c r="G57" s="16">
        <v>-15840</v>
      </c>
      <c r="H57" s="16"/>
    </row>
    <row r="58" spans="1:8" ht="17.5" x14ac:dyDescent="0.35">
      <c r="A58" s="16" t="s">
        <v>141</v>
      </c>
      <c r="B58" s="16"/>
      <c r="C58" s="16"/>
      <c r="D58" s="16"/>
      <c r="E58" s="16"/>
      <c r="F58" s="16"/>
      <c r="G58" s="16">
        <v>-220</v>
      </c>
      <c r="H58" s="16"/>
    </row>
    <row r="59" spans="1:8" ht="17.5" x14ac:dyDescent="0.35">
      <c r="A59" s="16"/>
      <c r="B59" s="16"/>
      <c r="C59" s="16"/>
      <c r="D59" s="16"/>
      <c r="E59" s="16"/>
      <c r="F59" s="16"/>
      <c r="G59" s="16"/>
      <c r="H59" s="20">
        <v>-14921</v>
      </c>
    </row>
    <row r="60" spans="1:8" ht="17.5" x14ac:dyDescent="0.35">
      <c r="A60" s="16"/>
      <c r="B60" s="16"/>
      <c r="C60" s="16"/>
      <c r="D60" s="16"/>
      <c r="E60" s="16"/>
      <c r="F60" s="16"/>
      <c r="G60" s="16"/>
      <c r="H60" s="16"/>
    </row>
    <row r="61" spans="1:8" ht="17.5" x14ac:dyDescent="0.35">
      <c r="A61" s="16" t="s">
        <v>62</v>
      </c>
      <c r="B61" s="16"/>
      <c r="C61" s="16"/>
      <c r="D61" s="16"/>
      <c r="E61" s="16"/>
      <c r="F61" s="16"/>
      <c r="G61" s="16"/>
      <c r="H61" s="16">
        <v>16624</v>
      </c>
    </row>
    <row r="62" spans="1:8" ht="17.5" x14ac:dyDescent="0.35">
      <c r="A62" s="16"/>
      <c r="B62" s="16"/>
      <c r="C62" s="16"/>
      <c r="D62" s="16"/>
      <c r="E62" s="16"/>
      <c r="F62" s="16"/>
      <c r="G62" s="16"/>
      <c r="H62" s="16"/>
    </row>
    <row r="63" spans="1:8" ht="17.5" x14ac:dyDescent="0.35">
      <c r="A63" s="16" t="s">
        <v>63</v>
      </c>
      <c r="B63" s="16"/>
      <c r="C63" s="16"/>
      <c r="D63" s="16"/>
      <c r="E63" s="16"/>
      <c r="F63" s="16"/>
      <c r="G63" s="16"/>
      <c r="H63" s="16"/>
    </row>
    <row r="64" spans="1:8" ht="17.5" x14ac:dyDescent="0.35">
      <c r="A64" s="16" t="s">
        <v>64</v>
      </c>
      <c r="B64" s="16"/>
      <c r="C64" s="16"/>
      <c r="D64" s="16"/>
      <c r="E64" s="16"/>
      <c r="F64" s="16"/>
      <c r="G64" s="16"/>
      <c r="H64" s="16">
        <v>446</v>
      </c>
    </row>
    <row r="65" spans="1:15" ht="17.5" x14ac:dyDescent="0.35">
      <c r="A65" s="16"/>
      <c r="B65" s="16"/>
      <c r="C65" s="16"/>
      <c r="D65" s="16"/>
      <c r="E65" s="16"/>
      <c r="F65" s="16"/>
      <c r="G65" s="16"/>
      <c r="H65" s="20"/>
    </row>
    <row r="66" spans="1:15" ht="17.5" x14ac:dyDescent="0.35">
      <c r="A66" s="16"/>
      <c r="B66" s="16"/>
      <c r="C66" s="16"/>
      <c r="D66" s="16"/>
      <c r="E66" s="16"/>
      <c r="F66" s="16"/>
      <c r="G66" s="16"/>
      <c r="H66" s="16">
        <f>H61+H64</f>
        <v>17070</v>
      </c>
    </row>
    <row r="67" spans="1:15" ht="17.5" x14ac:dyDescent="0.35">
      <c r="A67" s="16"/>
      <c r="B67" s="16"/>
      <c r="C67" s="16"/>
      <c r="D67" s="16"/>
      <c r="E67" s="16"/>
      <c r="F67" s="16"/>
      <c r="G67" s="16"/>
      <c r="H67" s="16"/>
    </row>
    <row r="68" spans="1:15" ht="17.5" x14ac:dyDescent="0.35">
      <c r="A68" s="16" t="s">
        <v>65</v>
      </c>
      <c r="B68" s="16"/>
      <c r="C68" s="16"/>
      <c r="D68" s="16"/>
      <c r="E68" s="16"/>
      <c r="F68" s="16"/>
      <c r="G68" s="16"/>
      <c r="H68" s="16"/>
    </row>
    <row r="69" spans="1:15" ht="17.5" x14ac:dyDescent="0.35">
      <c r="A69" s="16" t="s">
        <v>160</v>
      </c>
      <c r="B69" s="16"/>
      <c r="C69" s="16"/>
      <c r="D69" s="16"/>
      <c r="E69" s="16"/>
      <c r="F69" s="16"/>
      <c r="G69" s="16">
        <v>1050</v>
      </c>
      <c r="H69" s="16"/>
    </row>
    <row r="70" spans="1:15" ht="17.5" x14ac:dyDescent="0.35">
      <c r="A70" s="16" t="s">
        <v>159</v>
      </c>
      <c r="B70" s="16"/>
      <c r="C70" s="16"/>
      <c r="D70" s="16"/>
      <c r="E70" s="16"/>
      <c r="F70" s="16"/>
      <c r="G70" s="16">
        <v>550</v>
      </c>
      <c r="H70" s="16"/>
    </row>
    <row r="71" spans="1:15" ht="17.5" x14ac:dyDescent="0.35">
      <c r="A71" s="16" t="s">
        <v>158</v>
      </c>
      <c r="B71" s="16"/>
      <c r="C71" s="16"/>
      <c r="D71" s="16"/>
      <c r="E71" s="16"/>
      <c r="F71" s="16"/>
      <c r="G71" s="16">
        <v>520</v>
      </c>
      <c r="H71" s="16"/>
    </row>
    <row r="72" spans="1:15" ht="17.5" x14ac:dyDescent="0.35">
      <c r="A72" s="16" t="s">
        <v>157</v>
      </c>
      <c r="B72" s="16"/>
      <c r="C72" s="16"/>
      <c r="D72" s="16"/>
      <c r="E72" s="16"/>
      <c r="F72" s="16"/>
      <c r="G72" s="16">
        <v>540</v>
      </c>
      <c r="H72" s="16"/>
    </row>
    <row r="73" spans="1:15" ht="17.5" x14ac:dyDescent="0.35">
      <c r="A73" s="16" t="s">
        <v>66</v>
      </c>
      <c r="B73" s="16"/>
      <c r="C73" s="16"/>
      <c r="D73" s="16"/>
      <c r="E73" s="16"/>
      <c r="F73" s="16"/>
      <c r="G73" s="16">
        <v>500</v>
      </c>
      <c r="H73" s="16"/>
    </row>
    <row r="74" spans="1:15" ht="17.5" x14ac:dyDescent="0.35">
      <c r="A74" s="16" t="s">
        <v>67</v>
      </c>
      <c r="B74" s="16"/>
      <c r="C74" s="16"/>
      <c r="D74" s="16"/>
      <c r="E74" s="16"/>
      <c r="F74" s="16"/>
      <c r="G74" s="16">
        <v>1283</v>
      </c>
      <c r="H74" s="16"/>
    </row>
    <row r="75" spans="1:15" ht="17.5" x14ac:dyDescent="0.35">
      <c r="A75" s="82" t="s">
        <v>152</v>
      </c>
      <c r="B75" s="82"/>
      <c r="C75" s="82"/>
      <c r="D75" s="82"/>
      <c r="E75" s="82"/>
      <c r="F75" s="82"/>
      <c r="G75" s="82">
        <v>450</v>
      </c>
      <c r="H75" s="16"/>
      <c r="K75" s="74"/>
    </row>
    <row r="76" spans="1:15" ht="17.5" x14ac:dyDescent="0.35">
      <c r="A76" s="16" t="s">
        <v>156</v>
      </c>
      <c r="B76" s="16"/>
      <c r="C76" s="16"/>
      <c r="D76" s="16"/>
      <c r="E76" s="16"/>
      <c r="F76" s="16"/>
      <c r="G76" s="16">
        <v>140</v>
      </c>
      <c r="H76" s="16"/>
    </row>
    <row r="77" spans="1:15" ht="17.5" x14ac:dyDescent="0.35">
      <c r="A77" s="16" t="s">
        <v>68</v>
      </c>
      <c r="B77" s="16"/>
      <c r="C77" s="16"/>
      <c r="D77" s="16"/>
      <c r="E77" s="16"/>
      <c r="F77" s="16"/>
      <c r="G77" s="16">
        <v>140</v>
      </c>
      <c r="H77" s="16"/>
      <c r="O77" s="2"/>
    </row>
    <row r="78" spans="1:15" ht="17.5" x14ac:dyDescent="0.35">
      <c r="A78" s="16" t="s">
        <v>173</v>
      </c>
      <c r="B78" s="16"/>
      <c r="C78" s="16"/>
      <c r="D78" s="16"/>
      <c r="E78" s="16"/>
      <c r="F78" s="16"/>
      <c r="G78" s="16">
        <v>1605</v>
      </c>
      <c r="H78" s="16"/>
      <c r="O78" s="2"/>
    </row>
    <row r="79" spans="1:15" ht="17.5" x14ac:dyDescent="0.35">
      <c r="A79" s="16" t="s">
        <v>174</v>
      </c>
      <c r="B79" s="16"/>
      <c r="C79" s="16"/>
      <c r="D79" s="16"/>
      <c r="E79" s="16"/>
      <c r="F79" s="16"/>
      <c r="G79" s="20">
        <v>448</v>
      </c>
      <c r="H79" s="16"/>
    </row>
    <row r="80" spans="1:15" ht="17.5" x14ac:dyDescent="0.35">
      <c r="A80" s="16"/>
      <c r="B80" s="16"/>
      <c r="C80" s="16"/>
      <c r="D80" s="16"/>
      <c r="E80" s="16"/>
      <c r="F80" s="16"/>
      <c r="G80" s="17"/>
      <c r="H80" s="16"/>
    </row>
    <row r="81" spans="1:9" ht="17.5" x14ac:dyDescent="0.35">
      <c r="A81" s="16"/>
      <c r="B81" s="16"/>
      <c r="C81" s="16"/>
      <c r="D81" s="16"/>
      <c r="E81" s="16"/>
      <c r="F81" s="16"/>
      <c r="G81" s="16"/>
      <c r="H81" s="16">
        <v>-7226</v>
      </c>
    </row>
    <row r="82" spans="1:9" ht="17.5" x14ac:dyDescent="0.35">
      <c r="A82" s="16"/>
      <c r="B82" s="16"/>
      <c r="C82" s="16"/>
      <c r="D82" s="16"/>
      <c r="E82" s="16"/>
      <c r="F82" s="16"/>
      <c r="G82" s="16"/>
      <c r="H82" s="16"/>
    </row>
    <row r="83" spans="1:9" ht="18" thickBot="1" x14ac:dyDescent="0.4">
      <c r="A83" s="16" t="s">
        <v>69</v>
      </c>
      <c r="B83" s="16"/>
      <c r="C83" s="16"/>
      <c r="D83" s="16"/>
      <c r="E83" s="16"/>
      <c r="F83" s="16"/>
      <c r="G83" s="16"/>
      <c r="H83" s="21">
        <f>H66+H81</f>
        <v>9844</v>
      </c>
    </row>
    <row r="84" spans="1:9" ht="13" thickTop="1" x14ac:dyDescent="0.25"/>
    <row r="85" spans="1:9" ht="22.5" x14ac:dyDescent="0.45">
      <c r="A85" s="94" t="s">
        <v>172</v>
      </c>
      <c r="H85" s="25">
        <v>-220</v>
      </c>
    </row>
    <row r="87" spans="1:9" ht="23" thickBot="1" x14ac:dyDescent="0.5">
      <c r="H87" s="96">
        <f>SUM(H83:H86)</f>
        <v>9624</v>
      </c>
      <c r="I87" s="99"/>
    </row>
    <row r="88" spans="1:9" ht="13" thickTop="1" x14ac:dyDescent="0.25"/>
  </sheetData>
  <pageMargins left="0.75" right="0.75" top="1" bottom="1" header="0.5" footer="0.5"/>
  <pageSetup paperSize="9" orientation="portrait" horizontalDpi="360" verticalDpi="36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EDB18C-E66E-4928-8A35-4E61CD7B68D8}">
  <dimension ref="A3:L39"/>
  <sheetViews>
    <sheetView topLeftCell="A8" workbookViewId="0">
      <selection activeCell="H44" sqref="H44"/>
    </sheetView>
  </sheetViews>
  <sheetFormatPr defaultRowHeight="12.5" x14ac:dyDescent="0.25"/>
  <cols>
    <col min="2" max="2" width="9.81640625" customWidth="1"/>
    <col min="3" max="3" width="12.36328125" customWidth="1"/>
    <col min="4" max="4" width="20.26953125" customWidth="1"/>
    <col min="7" max="7" width="10.26953125" customWidth="1"/>
    <col min="8" max="8" width="31.81640625" customWidth="1"/>
    <col min="11" max="11" width="32.36328125" customWidth="1"/>
  </cols>
  <sheetData>
    <row r="3" spans="1:12" x14ac:dyDescent="0.25">
      <c r="A3">
        <v>1</v>
      </c>
      <c r="B3" s="40" t="s">
        <v>126</v>
      </c>
      <c r="C3" s="40"/>
      <c r="D3" s="40"/>
      <c r="E3" s="81"/>
      <c r="G3" t="s">
        <v>170</v>
      </c>
      <c r="I3">
        <v>1358</v>
      </c>
    </row>
    <row r="4" spans="1:12" x14ac:dyDescent="0.25">
      <c r="B4" s="40" t="s">
        <v>127</v>
      </c>
      <c r="C4" s="40">
        <v>2021</v>
      </c>
      <c r="D4" s="40"/>
      <c r="E4" s="40"/>
      <c r="G4" s="44" t="s">
        <v>153</v>
      </c>
      <c r="I4">
        <v>247</v>
      </c>
    </row>
    <row r="5" spans="1:12" ht="13" thickBot="1" x14ac:dyDescent="0.3">
      <c r="B5" s="40" t="s">
        <v>128</v>
      </c>
      <c r="C5" s="40"/>
      <c r="D5" s="40"/>
      <c r="E5" s="40"/>
      <c r="I5" s="3">
        <f>SUM(I3:I4)</f>
        <v>1605</v>
      </c>
    </row>
    <row r="6" spans="1:12" ht="13" thickTop="1" x14ac:dyDescent="0.25">
      <c r="B6" s="40"/>
      <c r="C6" s="40"/>
      <c r="D6" s="40"/>
      <c r="E6" s="40"/>
      <c r="I6" s="2"/>
    </row>
    <row r="7" spans="1:12" x14ac:dyDescent="0.25">
      <c r="B7" s="40"/>
      <c r="C7" s="40"/>
      <c r="D7" s="40"/>
      <c r="E7" s="40"/>
      <c r="I7" s="2"/>
    </row>
    <row r="9" spans="1:12" x14ac:dyDescent="0.25">
      <c r="B9" s="40" t="s">
        <v>126</v>
      </c>
      <c r="C9" s="40"/>
      <c r="D9" s="40"/>
      <c r="E9" s="40"/>
      <c r="G9" s="74" t="s">
        <v>169</v>
      </c>
      <c r="I9" s="75"/>
      <c r="K9" s="74"/>
      <c r="L9" s="74"/>
    </row>
    <row r="10" spans="1:12" x14ac:dyDescent="0.25">
      <c r="B10" s="40" t="s">
        <v>129</v>
      </c>
      <c r="C10" s="40"/>
      <c r="D10" s="40"/>
      <c r="E10" s="40"/>
      <c r="G10" t="s">
        <v>154</v>
      </c>
      <c r="I10">
        <v>53</v>
      </c>
      <c r="L10" s="74" t="s">
        <v>161</v>
      </c>
    </row>
    <row r="11" spans="1:12" x14ac:dyDescent="0.25">
      <c r="B11" s="40" t="s">
        <v>130</v>
      </c>
      <c r="C11" s="40"/>
      <c r="D11" s="40"/>
      <c r="E11" s="40"/>
      <c r="G11" s="74" t="s">
        <v>168</v>
      </c>
      <c r="I11" s="86">
        <v>395</v>
      </c>
    </row>
    <row r="12" spans="1:12" ht="13" thickBot="1" x14ac:dyDescent="0.3">
      <c r="I12" s="3">
        <f>SUM(I10:I11)</f>
        <v>448</v>
      </c>
    </row>
    <row r="13" spans="1:12" ht="13" thickTop="1" x14ac:dyDescent="0.25"/>
    <row r="15" spans="1:12" x14ac:dyDescent="0.25">
      <c r="A15" s="40">
        <v>2</v>
      </c>
      <c r="B15" s="40" t="s">
        <v>164</v>
      </c>
      <c r="D15" s="74"/>
    </row>
    <row r="16" spans="1:12" x14ac:dyDescent="0.25">
      <c r="A16" s="40"/>
      <c r="B16" s="40"/>
    </row>
    <row r="23" spans="1:5" x14ac:dyDescent="0.25">
      <c r="A23">
        <v>3</v>
      </c>
      <c r="B23" t="s">
        <v>148</v>
      </c>
    </row>
    <row r="26" spans="1:5" x14ac:dyDescent="0.25">
      <c r="A26">
        <v>4</v>
      </c>
      <c r="B26" t="s">
        <v>119</v>
      </c>
      <c r="C26" t="s">
        <v>165</v>
      </c>
      <c r="D26">
        <v>359</v>
      </c>
      <c r="E26" s="74"/>
    </row>
    <row r="27" spans="1:5" x14ac:dyDescent="0.25">
      <c r="B27" t="s">
        <v>149</v>
      </c>
      <c r="C27" t="s">
        <v>166</v>
      </c>
      <c r="D27">
        <v>231</v>
      </c>
    </row>
    <row r="28" spans="1:5" x14ac:dyDescent="0.25">
      <c r="B28" t="s">
        <v>79</v>
      </c>
      <c r="C28" t="s">
        <v>167</v>
      </c>
      <c r="D28">
        <v>194</v>
      </c>
    </row>
    <row r="30" spans="1:5" ht="13" thickBot="1" x14ac:dyDescent="0.3">
      <c r="B30" t="s">
        <v>28</v>
      </c>
      <c r="C30" s="2"/>
      <c r="D30" s="3">
        <f>SUM(D26:D29)</f>
        <v>784</v>
      </c>
    </row>
    <row r="31" spans="1:5" ht="13" thickTop="1" x14ac:dyDescent="0.25"/>
    <row r="33" spans="1:5" x14ac:dyDescent="0.25">
      <c r="A33">
        <v>5</v>
      </c>
      <c r="B33" t="s">
        <v>150</v>
      </c>
    </row>
    <row r="36" spans="1:5" x14ac:dyDescent="0.25">
      <c r="A36">
        <v>6</v>
      </c>
      <c r="B36" s="40" t="s">
        <v>151</v>
      </c>
      <c r="C36" s="40"/>
      <c r="D36" s="40"/>
      <c r="E36" s="40"/>
    </row>
    <row r="37" spans="1:5" x14ac:dyDescent="0.25">
      <c r="B37" s="40"/>
      <c r="C37" s="40"/>
      <c r="D37" s="40"/>
      <c r="E37" s="40"/>
    </row>
    <row r="38" spans="1:5" x14ac:dyDescent="0.25">
      <c r="B38" s="40" t="s">
        <v>171</v>
      </c>
      <c r="C38" s="40"/>
      <c r="D38" s="40"/>
      <c r="E38" s="88"/>
    </row>
    <row r="39" spans="1:5" x14ac:dyDescent="0.25">
      <c r="B39">
        <v>1650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91B451D30E41240A96500EC6D397FB6" ma:contentTypeVersion="7" ma:contentTypeDescription="Create a new document." ma:contentTypeScope="" ma:versionID="2bb4b1f779bdc5a9dd2f9da2fd34f9e1">
  <xsd:schema xmlns:xsd="http://www.w3.org/2001/XMLSchema" xmlns:xs="http://www.w3.org/2001/XMLSchema" xmlns:p="http://schemas.microsoft.com/office/2006/metadata/properties" xmlns:ns3="be49ff73-cec0-4379-9da8-63ff3cc411bb" xmlns:ns4="90b58af8-24e5-4252-ab67-b2f2985aee88" targetNamespace="http://schemas.microsoft.com/office/2006/metadata/properties" ma:root="true" ma:fieldsID="8c4b2392afd07f92a15f55120e67c044" ns3:_="" ns4:_="">
    <xsd:import namespace="be49ff73-cec0-4379-9da8-63ff3cc411bb"/>
    <xsd:import namespace="90b58af8-24e5-4252-ab67-b2f2985aee8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e49ff73-cec0-4379-9da8-63ff3cc411b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b58af8-24e5-4252-ab67-b2f2985aee88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1334F4F-1CA7-4F81-92D4-C5537F21BCAA}">
  <ds:schemaRefs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infopath/2007/PartnerControls"/>
    <ds:schemaRef ds:uri="90b58af8-24e5-4252-ab67-b2f2985aee88"/>
    <ds:schemaRef ds:uri="http://schemas.microsoft.com/office/2006/metadata/properties"/>
    <ds:schemaRef ds:uri="be49ff73-cec0-4379-9da8-63ff3cc411bb"/>
    <ds:schemaRef ds:uri="http://schemas.openxmlformats.org/package/2006/metadata/core-properties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17C61E93-E9E9-4B3F-A05C-54A85B348A9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5673271-E31D-42A9-913A-7CC12AF6CC2F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be49ff73-cec0-4379-9da8-63ff3cc411bb"/>
    <ds:schemaRef ds:uri="90b58af8-24e5-4252-ab67-b2f2985aee88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Carfactory</vt:lpstr>
      <vt:lpstr>SDB</vt:lpstr>
      <vt:lpstr>PDB</vt:lpstr>
      <vt:lpstr>CBR</vt:lpstr>
      <vt:lpstr>CBP</vt:lpstr>
      <vt:lpstr>PCB</vt:lpstr>
      <vt:lpstr>Accounts</vt:lpstr>
      <vt:lpstr>Workings</vt:lpstr>
    </vt:vector>
  </TitlesOfParts>
  <Company>Swansea Instaitute of Higher Education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Sophie Evans</cp:lastModifiedBy>
  <cp:lastPrinted>2016-02-26T08:23:54Z</cp:lastPrinted>
  <dcterms:created xsi:type="dcterms:W3CDTF">2000-09-12T10:39:32Z</dcterms:created>
  <dcterms:modified xsi:type="dcterms:W3CDTF">2022-04-25T10:27:36Z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0x010100891B451D30E41240A96500EC6D397FB6</vt:lpwstr>
  </property>
</Properties>
</file>