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alance Sheet" sheetId="1" state="visible" r:id="rId3"/>
    <sheet name="Sources &amp; Notes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<sst xmlns="http://schemas.openxmlformats.org/spreadsheetml/2006/main" count="115" uniqueCount="108">
  <si>
    <t xml:space="preserve">NTPC LIMITED - STANDALONE BALANCE SHEET, FY2021 to FY2026</t>
  </si>
  <si>
    <t xml:space="preserve">₹ Crore | As at 31 March | Blue = figure taken from annual report; black = formula</t>
  </si>
  <si>
    <t xml:space="preserve">Particulars</t>
  </si>
  <si>
    <t xml:space="preserve">FY2021</t>
  </si>
  <si>
    <t xml:space="preserve">FY2022</t>
  </si>
  <si>
    <t xml:space="preserve">FY2023</t>
  </si>
  <si>
    <t xml:space="preserve">FY2024</t>
  </si>
  <si>
    <t xml:space="preserve">FY2025</t>
  </si>
  <si>
    <t xml:space="preserve">FY2026</t>
  </si>
  <si>
    <t xml:space="preserve">As at</t>
  </si>
  <si>
    <t xml:space="preserve">31 Mar 2021</t>
  </si>
  <si>
    <t xml:space="preserve">31 Mar 2022</t>
  </si>
  <si>
    <t xml:space="preserve">31 Mar 2023</t>
  </si>
  <si>
    <t xml:space="preserve">31 Mar 2024</t>
  </si>
  <si>
    <t xml:space="preserve">31 Mar 2025</t>
  </si>
  <si>
    <t xml:space="preserve">31 Mar 2026</t>
  </si>
  <si>
    <t xml:space="preserve">ASSETS</t>
  </si>
  <si>
    <t xml:space="preserve">Non-current assets</t>
  </si>
  <si>
    <t xml:space="preserve">   Property, plant and equipment</t>
  </si>
  <si>
    <t xml:space="preserve">   Capital work-in-progress</t>
  </si>
  <si>
    <t xml:space="preserve">   Investment property</t>
  </si>
  <si>
    <t xml:space="preserve">   Intangible assets</t>
  </si>
  <si>
    <t xml:space="preserve">   Intangible assets under development</t>
  </si>
  <si>
    <t xml:space="preserve">   Equity investments in subsidiary &amp; JV companies</t>
  </si>
  <si>
    <t xml:space="preserve">   Other investments</t>
  </si>
  <si>
    <t xml:space="preserve">   Loans (non-current)</t>
  </si>
  <si>
    <t xml:space="preserve">   Trade receivables (non-current)</t>
  </si>
  <si>
    <t xml:space="preserve">   Other financial assets (non-current)</t>
  </si>
  <si>
    <t xml:space="preserve">   Other non-current assets</t>
  </si>
  <si>
    <t xml:space="preserve">Total non-current assets</t>
  </si>
  <si>
    <t xml:space="preserve">Current assets</t>
  </si>
  <si>
    <t xml:space="preserve">   Inventories</t>
  </si>
  <si>
    <t xml:space="preserve">   Investments (current)</t>
  </si>
  <si>
    <t xml:space="preserve">   Trade receivables (current)</t>
  </si>
  <si>
    <t xml:space="preserve">   Cash and cash equivalents</t>
  </si>
  <si>
    <t xml:space="preserve">   Bank balances other than cash &amp; cash equivalents</t>
  </si>
  <si>
    <t xml:space="preserve">   Loans (current)</t>
  </si>
  <si>
    <t xml:space="preserve">   Other financial assets (current)</t>
  </si>
  <si>
    <t xml:space="preserve">   Other current assets</t>
  </si>
  <si>
    <t xml:space="preserve">Total current assets</t>
  </si>
  <si>
    <t xml:space="preserve">   Assets held for sale</t>
  </si>
  <si>
    <t xml:space="preserve">   Regulatory deferral account debit balances</t>
  </si>
  <si>
    <t xml:space="preserve">TOTAL ASSETS</t>
  </si>
  <si>
    <t xml:space="preserve">EQUITY AND LIABILITIES</t>
  </si>
  <si>
    <t xml:space="preserve">Equity</t>
  </si>
  <si>
    <t xml:space="preserve">   Equity share capital</t>
  </si>
  <si>
    <t xml:space="preserve">   Other equity</t>
  </si>
  <si>
    <t xml:space="preserve">Total equity</t>
  </si>
  <si>
    <t xml:space="preserve">Non-current liabilities</t>
  </si>
  <si>
    <t xml:space="preserve">   Borrowings (non-current)</t>
  </si>
  <si>
    <t xml:space="preserve">   Lease liabilities (non-current)</t>
  </si>
  <si>
    <t xml:space="preserve">   Other financial liabilities (non-current, incl. trade payables)</t>
  </si>
  <si>
    <t xml:space="preserve">   Provisions (non-current)</t>
  </si>
  <si>
    <t xml:space="preserve">   Deferred tax liabilities (net)</t>
  </si>
  <si>
    <t xml:space="preserve">   Other non-current liabilities</t>
  </si>
  <si>
    <t xml:space="preserve">Total non-current liabilities</t>
  </si>
  <si>
    <t xml:space="preserve">Current liabilities</t>
  </si>
  <si>
    <t xml:space="preserve">   Borrowings (current)</t>
  </si>
  <si>
    <t xml:space="preserve">   Lease liabilities (current)</t>
  </si>
  <si>
    <t xml:space="preserve">   Trade payables - micro &amp; small enterprises</t>
  </si>
  <si>
    <t xml:space="preserve">   Trade payables - other creditors</t>
  </si>
  <si>
    <t xml:space="preserve">   Other financial liabilities (current)</t>
  </si>
  <si>
    <t xml:space="preserve">   Other current liabilities</t>
  </si>
  <si>
    <t xml:space="preserve">   Provisions (current)</t>
  </si>
  <si>
    <t xml:space="preserve">   Current tax liabilities (net)</t>
  </si>
  <si>
    <t xml:space="preserve">Total current liabilities</t>
  </si>
  <si>
    <t xml:space="preserve">   Deferred revenue</t>
  </si>
  <si>
    <t xml:space="preserve">   Regulatory deferral account credit balances</t>
  </si>
  <si>
    <t xml:space="preserve">TOTAL EQUITY AND LIABILITIES</t>
  </si>
  <si>
    <t xml:space="preserve">INTEGRITY CHECKS</t>
  </si>
  <si>
    <t xml:space="preserve">   Total assets less total equity &amp; liabilities (should be 0)</t>
  </si>
  <si>
    <t xml:space="preserve">   Total assets as printed in report</t>
  </si>
  <si>
    <t xml:space="preserve">   Computed less printed total assets</t>
  </si>
  <si>
    <t xml:space="preserve">   Total equity as printed</t>
  </si>
  <si>
    <t xml:space="preserve">   Computed less printed total equity</t>
  </si>
  <si>
    <t xml:space="preserve">   Total non-current liabilities as printed</t>
  </si>
  <si>
    <t xml:space="preserve">   Computed less printed</t>
  </si>
  <si>
    <t xml:space="preserve">   Total current liabilities as printed</t>
  </si>
  <si>
    <t xml:space="preserve">KEY RATIOS (computed)</t>
  </si>
  <si>
    <t xml:space="preserve">   Current ratio (current assets / current liabilities)</t>
  </si>
  <si>
    <t xml:space="preserve">   Gross borrowings (₹ Crore)</t>
  </si>
  <si>
    <t xml:space="preserve">   Debt / equity (non-current + current borrowings / total equity)</t>
  </si>
  <si>
    <t xml:space="preserve">Sources and basis of preparation</t>
  </si>
  <si>
    <t xml:space="preserve">Year</t>
  </si>
  <si>
    <t xml:space="preserve">Source used (all standalone balance sheets)</t>
  </si>
  <si>
    <t xml:space="preserve">Page in PDF</t>
  </si>
  <si>
    <t xml:space="preserve">AR 2021-22 (comparative)</t>
  </si>
  <si>
    <t xml:space="preserve">AR 2021-22, PDF p.319-320</t>
  </si>
  <si>
    <t xml:space="preserve">AR 2023-24 (restated, 1 Apr 2022 col.)</t>
  </si>
  <si>
    <t xml:space="preserve">AR 2023-24, PDF p.150 ('As at* 1 April 2022' column)</t>
  </si>
  <si>
    <t xml:space="preserve">AR 2023-24 (restated)</t>
  </si>
  <si>
    <t xml:space="preserve">AR 2023-24, PDF p.150 ('As at* 31 March 2023' column)</t>
  </si>
  <si>
    <t xml:space="preserve">AR 2023-24</t>
  </si>
  <si>
    <t xml:space="preserve">AR 2023-24, PDF p.150</t>
  </si>
  <si>
    <t xml:space="preserve">AR 2025-26 (comparative, reclassified)</t>
  </si>
  <si>
    <t xml:space="preserve">AR 2025-26, PDF p.99 (prior-year column)</t>
  </si>
  <si>
    <t xml:space="preserve">AR 2025-26</t>
  </si>
  <si>
    <t xml:space="preserve">AR 2025-26, PDF p.99</t>
  </si>
  <si>
    <t xml:space="preserve">Each year uses the latest version of that year's balance sheet found in the four reports supplied, so later restatements are reflected.</t>
  </si>
  <si>
    <t xml:space="preserve">FY2021 is shown as originally reported (AR 2021-22 comparative). It was NOT restated for the later merger of two subsidiaries, so FY2021 is not fully like-for-like with FY2022 onwards.</t>
  </si>
  <si>
    <t xml:space="preserve">FY2022: first reported total assets ₹3,54,496.80 Cr (AR 2021-22). AR 2022-23 restated it to ₹3,71,140.44 Cr (merger of two subsidiaries, common-control). AR 2023-24 restated it again to ₹3,79,342.47 Cr (Note 54: discounting of beneficiary bills grossed up receivables and current borrowings; equity unchanged). The latest figure is used.</t>
  </si>
  <si>
    <t xml:space="preserve">FY2023: first reported ₹3,82,387.26 Cr (AR 2022-23); restated in AR 2023-24 to ₹3,83,674.45 Cr (Note 54). The restated figure is used.</t>
  </si>
  <si>
    <t xml:space="preserve">FY2025: AR 2025-26 reclassified some FY2025 items (other financial assets, other non-current/current liabilities), lifting total assets from ₹4,07,917.66 Cr (as first published in AR 2024-25) to ₹4,08,152.77 Cr. Reclassified figure used. Equity is unchanged.</t>
  </si>
  <si>
    <t xml:space="preserve">FY2026 deferred tax liability (₹8,256.08 Cr) and FY2025 (₹16,527.06 Cr) are as printed in AR 2025-26; the report notes DTL was restated for MAT changes under Finance Act 2026.</t>
  </si>
  <si>
    <t xml:space="preserve">Non-current trade payables (shown separately in AR 2021-22 and AR 2022-23) are merged into 'Other financial liabilities (non-current)' for all years, because AR 2023-24 onward presents them that way (FY2021: 13.78 + 66.23 + 1,390.67).</t>
  </si>
  <si>
    <t xml:space="preserve">'Regulatory deferral account credit balances' appears as a separate line only in FY2024 (₹280.32 Cr). 'Investment property' appears from FY2023 on.</t>
  </si>
  <si>
    <t xml:space="preserve">Printed totals in the integrity-check rows are typed from the reports; the check rows compare them with sums of the line items.</t>
  </si>
  <si>
    <t xml:space="preserve">Standalone statements only. Consolidated balance sheets are in the same reports and can be added.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</si>
</sst>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;\(#,##0.00\);\-"/>
    <numFmt numFmtId="166" formatCode="0.00\x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9E1F2"/>
        <bgColor rgb="FFEDEDED"/>
      </patternFill>
    </fill>
    <fill>
      <patternFill patternType="solid">
        <fgColor rgb="FFEDEDED"/>
        <bgColor rgb="FFD9E1F2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DEDED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7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2"/>
    <col collapsed="false" customWidth="true" hidden="false" outlineLevel="0" max="7" min="2" style="0" width="16"/>
  </cols>
  <sheetData>
    <row r="1" customFormat="false" ht="16.1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customFormat="false" ht="15" hidden="false" customHeight="false" outlineLevel="0" collapsed="false">
      <c r="A5" s="5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</row>
    <row r="6" customFormat="false" ht="15" hidden="false" customHeight="false" outlineLevel="0" collapsed="false">
      <c r="A6" s="7" t="s">
        <v>16</v>
      </c>
      <c r="B6" s="8"/>
      <c r="C6" s="8"/>
      <c r="D6" s="8"/>
      <c r="E6" s="8"/>
      <c r="F6" s="8"/>
      <c r="G6" s="8"/>
    </row>
    <row r="7" customFormat="false" ht="15" hidden="false" customHeight="false" outlineLevel="0" collapsed="false">
      <c r="A7" s="7" t="s">
        <v>17</v>
      </c>
      <c r="B7" s="8"/>
      <c r="C7" s="8"/>
      <c r="D7" s="8"/>
      <c r="E7" s="8"/>
      <c r="F7" s="8"/>
      <c r="G7" s="8"/>
    </row>
    <row r="8" customFormat="false" ht="15" hidden="false" customHeight="false" outlineLevel="0" collapsed="false">
      <c r="A8" s="9" t="s">
        <v>18</v>
      </c>
      <c r="B8" s="10" t="n">
        <v>163892.12</v>
      </c>
      <c r="C8" s="10" t="n">
        <v>195084.07</v>
      </c>
      <c r="D8" s="10" t="n">
        <v>196441.71</v>
      </c>
      <c r="E8" s="10" t="n">
        <v>211323.43</v>
      </c>
      <c r="F8" s="10" t="n">
        <v>210927.53</v>
      </c>
      <c r="G8" s="10" t="n">
        <v>215983.48</v>
      </c>
    </row>
    <row r="9" customFormat="false" ht="15" hidden="false" customHeight="false" outlineLevel="0" collapsed="false">
      <c r="A9" s="9" t="s">
        <v>19</v>
      </c>
      <c r="B9" s="10" t="n">
        <v>75343.6</v>
      </c>
      <c r="C9" s="10" t="n">
        <v>73519.11</v>
      </c>
      <c r="D9" s="10" t="n">
        <v>61743.88</v>
      </c>
      <c r="E9" s="10" t="n">
        <v>47153.81</v>
      </c>
      <c r="F9" s="10" t="n">
        <v>52326.75</v>
      </c>
      <c r="G9" s="10" t="n">
        <v>48276.02</v>
      </c>
    </row>
    <row r="10" customFormat="false" ht="15" hidden="false" customHeight="false" outlineLevel="0" collapsed="false">
      <c r="A10" s="9" t="s">
        <v>20</v>
      </c>
      <c r="B10" s="10" t="n">
        <v>0</v>
      </c>
      <c r="C10" s="10" t="n">
        <v>0</v>
      </c>
      <c r="D10" s="10" t="n">
        <v>465.18</v>
      </c>
      <c r="E10" s="10" t="n">
        <v>859.9</v>
      </c>
      <c r="F10" s="10" t="n">
        <v>858.6</v>
      </c>
      <c r="G10" s="10" t="n">
        <v>857.31</v>
      </c>
    </row>
    <row r="11" customFormat="false" ht="15" hidden="false" customHeight="false" outlineLevel="0" collapsed="false">
      <c r="A11" s="9" t="s">
        <v>21</v>
      </c>
      <c r="B11" s="10" t="n">
        <v>556.74</v>
      </c>
      <c r="C11" s="10" t="n">
        <v>486.47</v>
      </c>
      <c r="D11" s="10" t="n">
        <v>454.17</v>
      </c>
      <c r="E11" s="10" t="n">
        <v>427.69</v>
      </c>
      <c r="F11" s="10" t="n">
        <v>421.38</v>
      </c>
      <c r="G11" s="10" t="n">
        <v>466.55</v>
      </c>
    </row>
    <row r="12" customFormat="false" ht="15" hidden="false" customHeight="false" outlineLevel="0" collapsed="false">
      <c r="A12" s="9" t="s">
        <v>22</v>
      </c>
      <c r="B12" s="10" t="n">
        <v>94.9</v>
      </c>
      <c r="C12" s="10" t="n">
        <v>98.47</v>
      </c>
      <c r="D12" s="10" t="n">
        <v>44.92</v>
      </c>
      <c r="E12" s="10" t="n">
        <v>3.19</v>
      </c>
      <c r="F12" s="10" t="n">
        <v>3.33</v>
      </c>
      <c r="G12" s="10" t="n">
        <v>27.15</v>
      </c>
    </row>
    <row r="13" customFormat="false" ht="15" hidden="false" customHeight="false" outlineLevel="0" collapsed="false">
      <c r="A13" s="9" t="s">
        <v>23</v>
      </c>
      <c r="B13" s="10" t="n">
        <v>28028.57</v>
      </c>
      <c r="C13" s="10" t="n">
        <v>23146.89</v>
      </c>
      <c r="D13" s="10" t="n">
        <v>29088.67</v>
      </c>
      <c r="E13" s="10" t="n">
        <v>32405.95</v>
      </c>
      <c r="F13" s="10" t="n">
        <v>34431.08</v>
      </c>
      <c r="G13" s="10" t="n">
        <v>38110.81</v>
      </c>
    </row>
    <row r="14" customFormat="false" ht="15" hidden="false" customHeight="false" outlineLevel="0" collapsed="false">
      <c r="A14" s="9" t="s">
        <v>24</v>
      </c>
      <c r="B14" s="10" t="n">
        <v>97.08</v>
      </c>
      <c r="C14" s="10" t="n">
        <v>102.48</v>
      </c>
      <c r="D14" s="10" t="n">
        <v>631.08</v>
      </c>
      <c r="E14" s="10" t="n">
        <v>701.98</v>
      </c>
      <c r="F14" s="10" t="n">
        <v>624.38</v>
      </c>
      <c r="G14" s="10" t="n">
        <v>567.84</v>
      </c>
    </row>
    <row r="15" customFormat="false" ht="15" hidden="false" customHeight="false" outlineLevel="0" collapsed="false">
      <c r="A15" s="9" t="s">
        <v>25</v>
      </c>
      <c r="B15" s="10" t="n">
        <v>1498.12</v>
      </c>
      <c r="C15" s="10" t="n">
        <v>1288.5</v>
      </c>
      <c r="D15" s="10" t="n">
        <v>1233.47</v>
      </c>
      <c r="E15" s="10" t="n">
        <v>800.66</v>
      </c>
      <c r="F15" s="10" t="n">
        <v>984.26</v>
      </c>
      <c r="G15" s="10" t="n">
        <v>875.56</v>
      </c>
    </row>
    <row r="16" customFormat="false" ht="15" hidden="false" customHeight="false" outlineLevel="0" collapsed="false">
      <c r="A16" s="9" t="s">
        <v>26</v>
      </c>
      <c r="B16" s="10" t="n">
        <v>0</v>
      </c>
      <c r="C16" s="10" t="n">
        <v>0</v>
      </c>
      <c r="D16" s="10" t="n">
        <v>2399.78</v>
      </c>
      <c r="E16" s="10" t="n">
        <v>1168.1</v>
      </c>
      <c r="F16" s="10" t="n">
        <v>3.22</v>
      </c>
      <c r="G16" s="10" t="n">
        <v>0</v>
      </c>
    </row>
    <row r="17" customFormat="false" ht="15" hidden="false" customHeight="false" outlineLevel="0" collapsed="false">
      <c r="A17" s="9" t="s">
        <v>27</v>
      </c>
      <c r="B17" s="10" t="n">
        <v>1188.84</v>
      </c>
      <c r="C17" s="10" t="n">
        <v>1017.98</v>
      </c>
      <c r="D17" s="10" t="n">
        <v>922.93</v>
      </c>
      <c r="E17" s="10" t="n">
        <v>627.98</v>
      </c>
      <c r="F17" s="10" t="n">
        <v>676.09</v>
      </c>
      <c r="G17" s="10" t="n">
        <v>333.25</v>
      </c>
    </row>
    <row r="18" customFormat="false" ht="15" hidden="false" customHeight="false" outlineLevel="0" collapsed="false">
      <c r="A18" s="9" t="s">
        <v>28</v>
      </c>
      <c r="B18" s="10" t="n">
        <v>13790.02</v>
      </c>
      <c r="C18" s="10" t="n">
        <v>12355.11</v>
      </c>
      <c r="D18" s="10" t="n">
        <v>12353.64</v>
      </c>
      <c r="E18" s="10" t="n">
        <v>11938.7</v>
      </c>
      <c r="F18" s="10" t="n">
        <v>13299.27</v>
      </c>
      <c r="G18" s="10" t="n">
        <v>14144.33</v>
      </c>
    </row>
    <row r="19" customFormat="false" ht="15" hidden="false" customHeight="false" outlineLevel="0" collapsed="false">
      <c r="A19" s="11" t="s">
        <v>29</v>
      </c>
      <c r="B19" s="12" t="n">
        <f aca="false">SUM(B8:B18)</f>
        <v>284489.99</v>
      </c>
      <c r="C19" s="12" t="n">
        <f aca="false">SUM(C8:C18)</f>
        <v>307099.08</v>
      </c>
      <c r="D19" s="12" t="n">
        <f aca="false">SUM(D8:D18)</f>
        <v>305779.43</v>
      </c>
      <c r="E19" s="12" t="n">
        <f aca="false">SUM(E8:E18)</f>
        <v>307411.39</v>
      </c>
      <c r="F19" s="12" t="n">
        <f aca="false">SUM(F8:F18)</f>
        <v>314555.89</v>
      </c>
      <c r="G19" s="12" t="n">
        <f aca="false">SUM(G8:G18)</f>
        <v>319642.3</v>
      </c>
    </row>
    <row r="20" customFormat="false" ht="15" hidden="false" customHeight="false" outlineLevel="0" collapsed="false">
      <c r="A20" s="7" t="s">
        <v>30</v>
      </c>
      <c r="B20" s="8"/>
      <c r="C20" s="8"/>
      <c r="D20" s="8"/>
      <c r="E20" s="8"/>
      <c r="F20" s="8"/>
      <c r="G20" s="8"/>
    </row>
    <row r="21" customFormat="false" ht="15" hidden="false" customHeight="false" outlineLevel="0" collapsed="false">
      <c r="A21" s="9" t="s">
        <v>31</v>
      </c>
      <c r="B21" s="10" t="n">
        <v>9178.94</v>
      </c>
      <c r="C21" s="10" t="n">
        <v>9691</v>
      </c>
      <c r="D21" s="10" t="n">
        <v>13679.75</v>
      </c>
      <c r="E21" s="10" t="n">
        <v>17369.83</v>
      </c>
      <c r="F21" s="10" t="n">
        <v>17847.86</v>
      </c>
      <c r="G21" s="10" t="n">
        <v>17077.61</v>
      </c>
    </row>
    <row r="22" customFormat="false" ht="15" hidden="false" customHeight="false" outlineLevel="0" collapsed="false">
      <c r="A22" s="9" t="s">
        <v>32</v>
      </c>
      <c r="B22" s="10" t="n">
        <v>499.99</v>
      </c>
      <c r="C22" s="10" t="n">
        <v>0</v>
      </c>
      <c r="D22" s="10" t="n">
        <v>50</v>
      </c>
      <c r="E22" s="10" t="n">
        <v>50</v>
      </c>
      <c r="F22" s="10" t="n">
        <v>50</v>
      </c>
      <c r="G22" s="10" t="n">
        <v>50</v>
      </c>
    </row>
    <row r="23" customFormat="false" ht="15" hidden="false" customHeight="false" outlineLevel="0" collapsed="false">
      <c r="A23" s="9" t="s">
        <v>33</v>
      </c>
      <c r="B23" s="10" t="n">
        <v>22976.26</v>
      </c>
      <c r="C23" s="10" t="n">
        <v>32949.48</v>
      </c>
      <c r="D23" s="10" t="n">
        <v>26028.64</v>
      </c>
      <c r="E23" s="10" t="n">
        <v>27347.52</v>
      </c>
      <c r="F23" s="10" t="n">
        <v>28734.54</v>
      </c>
      <c r="G23" s="10" t="n">
        <v>30780.39</v>
      </c>
    </row>
    <row r="24" customFormat="false" ht="15" hidden="false" customHeight="false" outlineLevel="0" collapsed="false">
      <c r="A24" s="9" t="s">
        <v>34</v>
      </c>
      <c r="B24" s="10" t="n">
        <v>90.05</v>
      </c>
      <c r="C24" s="10" t="n">
        <v>117.48</v>
      </c>
      <c r="D24" s="10" t="n">
        <v>3.13</v>
      </c>
      <c r="E24" s="10" t="n">
        <v>197.16</v>
      </c>
      <c r="F24" s="10" t="n">
        <v>2.15</v>
      </c>
      <c r="G24" s="10" t="n">
        <v>672.5</v>
      </c>
    </row>
    <row r="25" customFormat="false" ht="15" hidden="false" customHeight="false" outlineLevel="0" collapsed="false">
      <c r="A25" s="9" t="s">
        <v>35</v>
      </c>
      <c r="B25" s="10" t="n">
        <v>2248.41</v>
      </c>
      <c r="C25" s="10" t="n">
        <v>2629.7</v>
      </c>
      <c r="D25" s="10" t="n">
        <v>3738.6</v>
      </c>
      <c r="E25" s="10" t="n">
        <v>4403.34</v>
      </c>
      <c r="F25" s="10" t="n">
        <v>4776.42</v>
      </c>
      <c r="G25" s="10" t="n">
        <v>2371.56</v>
      </c>
    </row>
    <row r="26" customFormat="false" ht="15" hidden="false" customHeight="false" outlineLevel="0" collapsed="false">
      <c r="A26" s="9" t="s">
        <v>36</v>
      </c>
      <c r="B26" s="10" t="n">
        <v>416.82</v>
      </c>
      <c r="C26" s="10" t="n">
        <v>313.45</v>
      </c>
      <c r="D26" s="10" t="n">
        <v>312.45</v>
      </c>
      <c r="E26" s="10" t="n">
        <v>415.85</v>
      </c>
      <c r="F26" s="10" t="n">
        <v>348.8</v>
      </c>
      <c r="G26" s="10" t="n">
        <v>6162.07</v>
      </c>
    </row>
    <row r="27" customFormat="false" ht="15" hidden="false" customHeight="false" outlineLevel="0" collapsed="false">
      <c r="A27" s="9" t="s">
        <v>37</v>
      </c>
      <c r="B27" s="10" t="n">
        <v>3604.87</v>
      </c>
      <c r="C27" s="10" t="n">
        <v>4599.61</v>
      </c>
      <c r="D27" s="10" t="n">
        <v>11273.81</v>
      </c>
      <c r="E27" s="10" t="n">
        <v>11664.94</v>
      </c>
      <c r="F27" s="10" t="n">
        <v>16349.02</v>
      </c>
      <c r="G27" s="10" t="n">
        <v>16425.76</v>
      </c>
    </row>
    <row r="28" customFormat="false" ht="15" hidden="false" customHeight="false" outlineLevel="0" collapsed="false">
      <c r="A28" s="9" t="s">
        <v>38</v>
      </c>
      <c r="B28" s="10" t="n">
        <v>8527.87</v>
      </c>
      <c r="C28" s="10" t="n">
        <v>9101.7</v>
      </c>
      <c r="D28" s="10" t="n">
        <v>10726.15</v>
      </c>
      <c r="E28" s="10" t="n">
        <v>10907.5</v>
      </c>
      <c r="F28" s="10" t="n">
        <v>8367.67</v>
      </c>
      <c r="G28" s="10" t="n">
        <v>8090.15</v>
      </c>
    </row>
    <row r="29" customFormat="false" ht="15" hidden="false" customHeight="false" outlineLevel="0" collapsed="false">
      <c r="A29" s="11" t="s">
        <v>39</v>
      </c>
      <c r="B29" s="12" t="n">
        <f aca="false">SUM(B21:B28)</f>
        <v>47543.21</v>
      </c>
      <c r="C29" s="12" t="n">
        <f aca="false">SUM(C21:C28)</f>
        <v>59402.42</v>
      </c>
      <c r="D29" s="12" t="n">
        <f aca="false">SUM(D21:D28)</f>
        <v>65812.53</v>
      </c>
      <c r="E29" s="12" t="n">
        <f aca="false">SUM(E21:E28)</f>
        <v>72356.14</v>
      </c>
      <c r="F29" s="12" t="n">
        <f aca="false">SUM(F21:F28)</f>
        <v>76476.46</v>
      </c>
      <c r="G29" s="12" t="n">
        <f aca="false">SUM(G21:G28)</f>
        <v>81630.04</v>
      </c>
    </row>
    <row r="30" customFormat="false" ht="15" hidden="false" customHeight="false" outlineLevel="0" collapsed="false">
      <c r="A30" s="9" t="s">
        <v>40</v>
      </c>
      <c r="B30" s="10" t="n">
        <v>0</v>
      </c>
      <c r="C30" s="10" t="n">
        <v>18.09</v>
      </c>
      <c r="D30" s="10" t="n">
        <v>120.52</v>
      </c>
      <c r="E30" s="10" t="n">
        <v>117.19</v>
      </c>
      <c r="F30" s="10" t="n">
        <v>159.82</v>
      </c>
      <c r="G30" s="10" t="n">
        <v>159.63</v>
      </c>
    </row>
    <row r="31" customFormat="false" ht="15" hidden="false" customHeight="false" outlineLevel="0" collapsed="false">
      <c r="A31" s="9" t="s">
        <v>41</v>
      </c>
      <c r="B31" s="10" t="n">
        <v>11143.72</v>
      </c>
      <c r="C31" s="10" t="n">
        <v>12822.88</v>
      </c>
      <c r="D31" s="10" t="n">
        <v>11961.97</v>
      </c>
      <c r="E31" s="10" t="n">
        <v>13409.81</v>
      </c>
      <c r="F31" s="10" t="n">
        <v>16960.6</v>
      </c>
      <c r="G31" s="10" t="n">
        <v>12644.38</v>
      </c>
    </row>
    <row r="32" customFormat="false" ht="15" hidden="false" customHeight="false" outlineLevel="0" collapsed="false">
      <c r="A32" s="11" t="s">
        <v>42</v>
      </c>
      <c r="B32" s="12" t="n">
        <f aca="false">B19+B29+SUM(B30:B31)</f>
        <v>343176.92</v>
      </c>
      <c r="C32" s="12" t="n">
        <f aca="false">C19+C29+SUM(C30:C31)</f>
        <v>379342.47</v>
      </c>
      <c r="D32" s="12" t="n">
        <f aca="false">D19+D29+SUM(D30:D31)</f>
        <v>383674.45</v>
      </c>
      <c r="E32" s="12" t="n">
        <f aca="false">E19+E29+SUM(E30:E31)</f>
        <v>393294.53</v>
      </c>
      <c r="F32" s="12" t="n">
        <f aca="false">F19+F29+SUM(F30:F31)</f>
        <v>408152.77</v>
      </c>
      <c r="G32" s="12" t="n">
        <f aca="false">G19+G29+SUM(G30:G31)</f>
        <v>414076.35</v>
      </c>
    </row>
    <row r="34" customFormat="false" ht="15" hidden="false" customHeight="false" outlineLevel="0" collapsed="false">
      <c r="A34" s="7" t="s">
        <v>43</v>
      </c>
      <c r="B34" s="8"/>
      <c r="C34" s="8"/>
      <c r="D34" s="8"/>
      <c r="E34" s="8"/>
      <c r="F34" s="8"/>
      <c r="G34" s="8"/>
    </row>
    <row r="35" customFormat="false" ht="15" hidden="false" customHeight="false" outlineLevel="0" collapsed="false">
      <c r="A35" s="7" t="s">
        <v>44</v>
      </c>
      <c r="B35" s="8"/>
      <c r="C35" s="8"/>
      <c r="D35" s="8"/>
      <c r="E35" s="8"/>
      <c r="F35" s="8"/>
      <c r="G35" s="8"/>
    </row>
    <row r="36" customFormat="false" ht="15" hidden="false" customHeight="false" outlineLevel="0" collapsed="false">
      <c r="A36" s="9" t="s">
        <v>45</v>
      </c>
      <c r="B36" s="10" t="n">
        <v>9696.67</v>
      </c>
      <c r="C36" s="10" t="n">
        <v>9696.67</v>
      </c>
      <c r="D36" s="10" t="n">
        <v>9696.67</v>
      </c>
      <c r="E36" s="10" t="n">
        <v>9696.67</v>
      </c>
      <c r="F36" s="10" t="n">
        <v>9696.67</v>
      </c>
      <c r="G36" s="10" t="n">
        <v>9696.67</v>
      </c>
    </row>
    <row r="37" customFormat="false" ht="15" hidden="false" customHeight="false" outlineLevel="0" collapsed="false">
      <c r="A37" s="9" t="s">
        <v>46</v>
      </c>
      <c r="B37" s="10" t="n">
        <v>109288.82</v>
      </c>
      <c r="C37" s="10" t="n">
        <v>118970.85</v>
      </c>
      <c r="D37" s="10" t="n">
        <v>129193.21</v>
      </c>
      <c r="E37" s="10" t="n">
        <v>140188.35</v>
      </c>
      <c r="F37" s="10" t="n">
        <v>151943.88</v>
      </c>
      <c r="G37" s="10" t="n">
        <v>165168.58</v>
      </c>
    </row>
    <row r="38" customFormat="false" ht="15" hidden="false" customHeight="false" outlineLevel="0" collapsed="false">
      <c r="A38" s="11" t="s">
        <v>47</v>
      </c>
      <c r="B38" s="12" t="n">
        <f aca="false">SUM(B36:B37)</f>
        <v>118985.49</v>
      </c>
      <c r="C38" s="12" t="n">
        <f aca="false">SUM(C36:C37)</f>
        <v>128667.52</v>
      </c>
      <c r="D38" s="12" t="n">
        <f aca="false">SUM(D36:D37)</f>
        <v>138889.88</v>
      </c>
      <c r="E38" s="12" t="n">
        <f aca="false">SUM(E36:E37)</f>
        <v>149885.02</v>
      </c>
      <c r="F38" s="12" t="n">
        <f aca="false">SUM(F36:F37)</f>
        <v>161640.55</v>
      </c>
      <c r="G38" s="12" t="n">
        <f aca="false">SUM(G36:G37)</f>
        <v>174865.25</v>
      </c>
    </row>
    <row r="39" customFormat="false" ht="15" hidden="false" customHeight="false" outlineLevel="0" collapsed="false">
      <c r="A39" s="7" t="s">
        <v>48</v>
      </c>
      <c r="B39" s="8"/>
      <c r="C39" s="8"/>
      <c r="D39" s="8"/>
      <c r="E39" s="8"/>
      <c r="F39" s="8"/>
      <c r="G39" s="8"/>
    </row>
    <row r="40" customFormat="false" ht="15" hidden="false" customHeight="false" outlineLevel="0" collapsed="false">
      <c r="A40" s="9" t="s">
        <v>49</v>
      </c>
      <c r="B40" s="10" t="n">
        <v>150509</v>
      </c>
      <c r="C40" s="10" t="n">
        <v>160122.17</v>
      </c>
      <c r="D40" s="10" t="n">
        <v>156315.69</v>
      </c>
      <c r="E40" s="10" t="n">
        <v>146159.07</v>
      </c>
      <c r="F40" s="10" t="n">
        <v>144365.56</v>
      </c>
      <c r="G40" s="10" t="n">
        <v>137403.52</v>
      </c>
    </row>
    <row r="41" customFormat="false" ht="15" hidden="false" customHeight="false" outlineLevel="0" collapsed="false">
      <c r="A41" s="9" t="s">
        <v>50</v>
      </c>
      <c r="B41" s="10" t="n">
        <v>720.62</v>
      </c>
      <c r="C41" s="10" t="n">
        <v>815.07</v>
      </c>
      <c r="D41" s="10" t="n">
        <v>815.44</v>
      </c>
      <c r="E41" s="10" t="n">
        <v>824.52</v>
      </c>
      <c r="F41" s="10" t="n">
        <v>890.32</v>
      </c>
      <c r="G41" s="10" t="n">
        <v>926</v>
      </c>
    </row>
    <row r="42" customFormat="false" ht="15" hidden="false" customHeight="false" outlineLevel="0" collapsed="false">
      <c r="A42" s="9" t="s">
        <v>51</v>
      </c>
      <c r="B42" s="10" t="n">
        <v>1470.68</v>
      </c>
      <c r="C42" s="10" t="n">
        <v>900.09</v>
      </c>
      <c r="D42" s="10" t="n">
        <v>505.81</v>
      </c>
      <c r="E42" s="10" t="n">
        <v>465.6</v>
      </c>
      <c r="F42" s="10" t="n">
        <v>609.62</v>
      </c>
      <c r="G42" s="10" t="n">
        <v>1436.37</v>
      </c>
    </row>
    <row r="43" customFormat="false" ht="15" hidden="false" customHeight="false" outlineLevel="0" collapsed="false">
      <c r="A43" s="9" t="s">
        <v>52</v>
      </c>
      <c r="B43" s="10" t="n">
        <v>1174.21</v>
      </c>
      <c r="C43" s="10" t="n">
        <v>1446.48</v>
      </c>
      <c r="D43" s="10" t="n">
        <v>1727.78</v>
      </c>
      <c r="E43" s="10" t="n">
        <v>1898.03</v>
      </c>
      <c r="F43" s="10" t="n">
        <v>1937.69</v>
      </c>
      <c r="G43" s="10" t="n">
        <v>1325.3</v>
      </c>
    </row>
    <row r="44" customFormat="false" ht="15" hidden="false" customHeight="false" outlineLevel="0" collapsed="false">
      <c r="A44" s="9" t="s">
        <v>53</v>
      </c>
      <c r="B44" s="10" t="n">
        <v>9160.99</v>
      </c>
      <c r="C44" s="10" t="n">
        <v>10184.39</v>
      </c>
      <c r="D44" s="10" t="n">
        <v>10614.07</v>
      </c>
      <c r="E44" s="10" t="n">
        <v>13066.53</v>
      </c>
      <c r="F44" s="10" t="n">
        <v>16527.06</v>
      </c>
      <c r="G44" s="10" t="n">
        <v>8256.08</v>
      </c>
    </row>
    <row r="45" customFormat="false" ht="15" hidden="false" customHeight="false" outlineLevel="0" collapsed="false">
      <c r="A45" s="9" t="s">
        <v>54</v>
      </c>
      <c r="B45" s="10" t="n">
        <v>1111.81</v>
      </c>
      <c r="C45" s="10" t="n">
        <v>1081.61</v>
      </c>
      <c r="D45" s="10" t="n">
        <v>70.64</v>
      </c>
      <c r="E45" s="10" t="n">
        <v>83.27</v>
      </c>
      <c r="F45" s="10" t="n">
        <v>458.33</v>
      </c>
      <c r="G45" s="10" t="n">
        <v>411.73</v>
      </c>
    </row>
    <row r="46" customFormat="false" ht="15" hidden="false" customHeight="false" outlineLevel="0" collapsed="false">
      <c r="A46" s="11" t="s">
        <v>55</v>
      </c>
      <c r="B46" s="12" t="n">
        <f aca="false">SUM(B40:B45)</f>
        <v>164147.31</v>
      </c>
      <c r="C46" s="12" t="n">
        <f aca="false">SUM(C40:C45)</f>
        <v>174549.81</v>
      </c>
      <c r="D46" s="12" t="n">
        <f aca="false">SUM(D40:D45)</f>
        <v>170049.43</v>
      </c>
      <c r="E46" s="12" t="n">
        <f aca="false">SUM(E40:E45)</f>
        <v>162497.02</v>
      </c>
      <c r="F46" s="12" t="n">
        <f aca="false">SUM(F40:F45)</f>
        <v>164788.58</v>
      </c>
      <c r="G46" s="12" t="n">
        <f aca="false">SUM(G40:G45)</f>
        <v>149759</v>
      </c>
    </row>
    <row r="47" customFormat="false" ht="15" hidden="false" customHeight="false" outlineLevel="0" collapsed="false">
      <c r="A47" s="7" t="s">
        <v>56</v>
      </c>
      <c r="B47" s="8"/>
      <c r="C47" s="8"/>
      <c r="D47" s="8"/>
      <c r="E47" s="8"/>
      <c r="F47" s="8"/>
      <c r="G47" s="8"/>
    </row>
    <row r="48" customFormat="false" ht="15" hidden="false" customHeight="false" outlineLevel="0" collapsed="false">
      <c r="A48" s="9" t="s">
        <v>57</v>
      </c>
      <c r="B48" s="10" t="n">
        <v>23107.19</v>
      </c>
      <c r="C48" s="10" t="n">
        <v>32674.46</v>
      </c>
      <c r="D48" s="10" t="n">
        <v>29969.15</v>
      </c>
      <c r="E48" s="10" t="n">
        <v>39059.55</v>
      </c>
      <c r="F48" s="10" t="n">
        <v>40878.01</v>
      </c>
      <c r="G48" s="10" t="n">
        <v>52706.06</v>
      </c>
    </row>
    <row r="49" customFormat="false" ht="15" hidden="false" customHeight="false" outlineLevel="0" collapsed="false">
      <c r="A49" s="9" t="s">
        <v>58</v>
      </c>
      <c r="B49" s="10" t="n">
        <v>151.8</v>
      </c>
      <c r="C49" s="10" t="n">
        <v>168.01</v>
      </c>
      <c r="D49" s="10" t="n">
        <v>170.79</v>
      </c>
      <c r="E49" s="10" t="n">
        <v>162.87</v>
      </c>
      <c r="F49" s="10" t="n">
        <v>96.92</v>
      </c>
      <c r="G49" s="10" t="n">
        <v>109.13</v>
      </c>
    </row>
    <row r="50" customFormat="false" ht="15" hidden="false" customHeight="false" outlineLevel="0" collapsed="false">
      <c r="A50" s="9" t="s">
        <v>59</v>
      </c>
      <c r="B50" s="10" t="n">
        <v>378.31</v>
      </c>
      <c r="C50" s="10" t="n">
        <v>285.87</v>
      </c>
      <c r="D50" s="10" t="n">
        <v>272.77</v>
      </c>
      <c r="E50" s="10" t="n">
        <v>538.52</v>
      </c>
      <c r="F50" s="10" t="n">
        <v>754.92</v>
      </c>
      <c r="G50" s="10" t="n">
        <v>839.37</v>
      </c>
    </row>
    <row r="51" customFormat="false" ht="15" hidden="false" customHeight="false" outlineLevel="0" collapsed="false">
      <c r="A51" s="9" t="s">
        <v>60</v>
      </c>
      <c r="B51" s="10" t="n">
        <v>6804.16</v>
      </c>
      <c r="C51" s="10" t="n">
        <v>8235.21</v>
      </c>
      <c r="D51" s="10" t="n">
        <v>9325.33</v>
      </c>
      <c r="E51" s="10" t="n">
        <v>8936.14</v>
      </c>
      <c r="F51" s="10" t="n">
        <v>8811.77</v>
      </c>
      <c r="G51" s="10" t="n">
        <v>8140.06</v>
      </c>
    </row>
    <row r="52" customFormat="false" ht="15" hidden="false" customHeight="false" outlineLevel="0" collapsed="false">
      <c r="A52" s="9" t="s">
        <v>61</v>
      </c>
      <c r="B52" s="10" t="n">
        <v>19610.02</v>
      </c>
      <c r="C52" s="10" t="n">
        <v>24382.88</v>
      </c>
      <c r="D52" s="10" t="n">
        <v>23634.04</v>
      </c>
      <c r="E52" s="10" t="n">
        <v>21970.54</v>
      </c>
      <c r="F52" s="10" t="n">
        <v>21251.94</v>
      </c>
      <c r="G52" s="10" t="n">
        <v>19429.95</v>
      </c>
    </row>
    <row r="53" customFormat="false" ht="15" hidden="false" customHeight="false" outlineLevel="0" collapsed="false">
      <c r="A53" s="9" t="s">
        <v>62</v>
      </c>
      <c r="B53" s="10" t="n">
        <v>1070.14</v>
      </c>
      <c r="C53" s="10" t="n">
        <v>1099.84</v>
      </c>
      <c r="D53" s="10" t="n">
        <v>1212.97</v>
      </c>
      <c r="E53" s="10" t="n">
        <v>1260.33</v>
      </c>
      <c r="F53" s="10" t="n">
        <v>1277.54</v>
      </c>
      <c r="G53" s="10" t="n">
        <v>1273.6</v>
      </c>
    </row>
    <row r="54" customFormat="false" ht="15" hidden="false" customHeight="false" outlineLevel="0" collapsed="false">
      <c r="A54" s="9" t="s">
        <v>63</v>
      </c>
      <c r="B54" s="10" t="n">
        <v>6928.09</v>
      </c>
      <c r="C54" s="10" t="n">
        <v>7171.31</v>
      </c>
      <c r="D54" s="10" t="n">
        <v>7470.25</v>
      </c>
      <c r="E54" s="10" t="n">
        <v>6376.21</v>
      </c>
      <c r="F54" s="10" t="n">
        <v>6412.48</v>
      </c>
      <c r="G54" s="10" t="n">
        <v>4757.09</v>
      </c>
    </row>
    <row r="55" customFormat="false" ht="15" hidden="false" customHeight="false" outlineLevel="0" collapsed="false">
      <c r="A55" s="9" t="s">
        <v>64</v>
      </c>
      <c r="B55" s="10" t="n">
        <v>0</v>
      </c>
      <c r="C55" s="10" t="n">
        <v>134.17</v>
      </c>
      <c r="D55" s="10" t="n">
        <v>62.97</v>
      </c>
      <c r="E55" s="10" t="n">
        <v>0</v>
      </c>
      <c r="F55" s="10" t="n">
        <v>0</v>
      </c>
      <c r="G55" s="10" t="n">
        <v>0</v>
      </c>
    </row>
    <row r="56" customFormat="false" ht="15" hidden="false" customHeight="false" outlineLevel="0" collapsed="false">
      <c r="A56" s="11" t="s">
        <v>65</v>
      </c>
      <c r="B56" s="12" t="n">
        <f aca="false">SUM(B48:B55)</f>
        <v>58049.71</v>
      </c>
      <c r="C56" s="12" t="n">
        <f aca="false">SUM(C48:C55)</f>
        <v>74151.75</v>
      </c>
      <c r="D56" s="12" t="n">
        <f aca="false">SUM(D48:D55)</f>
        <v>72118.27</v>
      </c>
      <c r="E56" s="12" t="n">
        <f aca="false">SUM(E48:E55)</f>
        <v>78304.16</v>
      </c>
      <c r="F56" s="12" t="n">
        <f aca="false">SUM(F48:F55)</f>
        <v>79483.58</v>
      </c>
      <c r="G56" s="12" t="n">
        <f aca="false">SUM(G48:G55)</f>
        <v>87255.26</v>
      </c>
    </row>
    <row r="57" customFormat="false" ht="15" hidden="false" customHeight="false" outlineLevel="0" collapsed="false">
      <c r="A57" s="9" t="s">
        <v>66</v>
      </c>
      <c r="B57" s="10" t="n">
        <v>1994.41</v>
      </c>
      <c r="C57" s="10" t="n">
        <v>1973.39</v>
      </c>
      <c r="D57" s="10" t="n">
        <v>2616.87</v>
      </c>
      <c r="E57" s="10" t="n">
        <v>2328.01</v>
      </c>
      <c r="F57" s="10" t="n">
        <v>2240.06</v>
      </c>
      <c r="G57" s="10" t="n">
        <v>2196.84</v>
      </c>
    </row>
    <row r="58" customFormat="false" ht="15" hidden="false" customHeight="false" outlineLevel="0" collapsed="false">
      <c r="A58" s="9" t="s">
        <v>67</v>
      </c>
      <c r="B58" s="10" t="n">
        <v>0</v>
      </c>
      <c r="C58" s="10" t="n">
        <v>0</v>
      </c>
      <c r="D58" s="10" t="n">
        <v>0</v>
      </c>
      <c r="E58" s="10" t="n">
        <v>280.32</v>
      </c>
      <c r="F58" s="10" t="n">
        <v>0</v>
      </c>
      <c r="G58" s="10" t="n">
        <v>0</v>
      </c>
    </row>
    <row r="59" customFormat="false" ht="15" hidden="false" customHeight="false" outlineLevel="0" collapsed="false">
      <c r="A59" s="11" t="s">
        <v>68</v>
      </c>
      <c r="B59" s="12" t="n">
        <f aca="false">B38+B46+B56+SUM(B57:B58)</f>
        <v>343176.92</v>
      </c>
      <c r="C59" s="12" t="n">
        <f aca="false">C38+C46+C56+SUM(C57:C58)</f>
        <v>379342.47</v>
      </c>
      <c r="D59" s="12" t="n">
        <f aca="false">D38+D46+D56+SUM(D57:D58)</f>
        <v>383674.45</v>
      </c>
      <c r="E59" s="12" t="n">
        <f aca="false">E38+E46+E56+SUM(E57:E58)</f>
        <v>393294.53</v>
      </c>
      <c r="F59" s="12" t="n">
        <f aca="false">F38+F46+F56+SUM(F57:F58)</f>
        <v>408152.77</v>
      </c>
      <c r="G59" s="12" t="n">
        <f aca="false">G38+G46+G56+SUM(G57:G58)</f>
        <v>414076.35</v>
      </c>
    </row>
    <row r="61" customFormat="false" ht="15" hidden="false" customHeight="false" outlineLevel="0" collapsed="false">
      <c r="A61" s="7" t="s">
        <v>69</v>
      </c>
      <c r="B61" s="8"/>
      <c r="C61" s="8"/>
      <c r="D61" s="8"/>
      <c r="E61" s="8"/>
      <c r="F61" s="8"/>
      <c r="G61" s="8"/>
    </row>
    <row r="62" customFormat="false" ht="15" hidden="false" customHeight="false" outlineLevel="0" collapsed="false">
      <c r="A62" s="9" t="s">
        <v>70</v>
      </c>
      <c r="B62" s="13" t="n">
        <f aca="false">ROUND(B32-B59,2)</f>
        <v>0</v>
      </c>
      <c r="C62" s="13" t="n">
        <f aca="false">ROUND(C32-C59,2)</f>
        <v>0</v>
      </c>
      <c r="D62" s="13" t="n">
        <f aca="false">ROUND(D32-D59,2)</f>
        <v>0</v>
      </c>
      <c r="E62" s="13" t="n">
        <f aca="false">ROUND(E32-E59,2)</f>
        <v>0</v>
      </c>
      <c r="F62" s="13" t="n">
        <f aca="false">ROUND(F32-F59,2)</f>
        <v>0</v>
      </c>
      <c r="G62" s="13" t="n">
        <f aca="false">ROUND(G32-G59,2)</f>
        <v>0</v>
      </c>
    </row>
    <row r="63" customFormat="false" ht="15" hidden="false" customHeight="false" outlineLevel="0" collapsed="false">
      <c r="A63" s="9" t="s">
        <v>71</v>
      </c>
      <c r="B63" s="10" t="n">
        <v>343176.92</v>
      </c>
      <c r="C63" s="10" t="n">
        <v>379342.47</v>
      </c>
      <c r="D63" s="10" t="n">
        <v>383674.45</v>
      </c>
      <c r="E63" s="10" t="n">
        <v>393294.53</v>
      </c>
      <c r="F63" s="10" t="n">
        <v>408152.77</v>
      </c>
      <c r="G63" s="10" t="n">
        <v>414076.35</v>
      </c>
    </row>
    <row r="64" customFormat="false" ht="15" hidden="false" customHeight="false" outlineLevel="0" collapsed="false">
      <c r="A64" s="9" t="s">
        <v>72</v>
      </c>
      <c r="B64" s="13" t="n">
        <f aca="false">ROUND(B32-B63,2)</f>
        <v>0</v>
      </c>
      <c r="C64" s="13" t="n">
        <f aca="false">ROUND(C32-C63,2)</f>
        <v>0</v>
      </c>
      <c r="D64" s="13" t="n">
        <f aca="false">ROUND(D32-D63,2)</f>
        <v>0</v>
      </c>
      <c r="E64" s="13" t="n">
        <f aca="false">ROUND(E32-E63,2)</f>
        <v>0</v>
      </c>
      <c r="F64" s="13" t="n">
        <f aca="false">ROUND(F32-F63,2)</f>
        <v>0</v>
      </c>
      <c r="G64" s="13" t="n">
        <f aca="false">ROUND(G32-G63,2)</f>
        <v>0</v>
      </c>
    </row>
    <row r="65" customFormat="false" ht="15" hidden="false" customHeight="false" outlineLevel="0" collapsed="false">
      <c r="A65" s="9" t="s">
        <v>73</v>
      </c>
      <c r="B65" s="10" t="n">
        <v>118985.49</v>
      </c>
      <c r="C65" s="10" t="n">
        <v>128667.52</v>
      </c>
      <c r="D65" s="10" t="n">
        <v>138889.88</v>
      </c>
      <c r="E65" s="10" t="n">
        <v>149885.02</v>
      </c>
      <c r="F65" s="10" t="n">
        <v>161640.55</v>
      </c>
      <c r="G65" s="10" t="n">
        <v>174865.25</v>
      </c>
    </row>
    <row r="66" customFormat="false" ht="15" hidden="false" customHeight="false" outlineLevel="0" collapsed="false">
      <c r="A66" s="9" t="s">
        <v>74</v>
      </c>
      <c r="B66" s="13" t="n">
        <f aca="false">ROUND(B38-B65,2)</f>
        <v>0</v>
      </c>
      <c r="C66" s="13" t="n">
        <f aca="false">ROUND(C38-C65,2)</f>
        <v>0</v>
      </c>
      <c r="D66" s="13" t="n">
        <f aca="false">ROUND(D38-D65,2)</f>
        <v>0</v>
      </c>
      <c r="E66" s="13" t="n">
        <f aca="false">ROUND(E38-E65,2)</f>
        <v>0</v>
      </c>
      <c r="F66" s="13" t="n">
        <f aca="false">ROUND(F38-F65,2)</f>
        <v>0</v>
      </c>
      <c r="G66" s="13" t="n">
        <f aca="false">ROUND(G38-G65,2)</f>
        <v>0</v>
      </c>
    </row>
    <row r="67" customFormat="false" ht="15" hidden="false" customHeight="false" outlineLevel="0" collapsed="false">
      <c r="A67" s="9" t="s">
        <v>75</v>
      </c>
      <c r="B67" s="10" t="n">
        <v>164147.31</v>
      </c>
      <c r="C67" s="10" t="n">
        <v>174549.81</v>
      </c>
      <c r="D67" s="10" t="n">
        <v>170049.43</v>
      </c>
      <c r="E67" s="10" t="n">
        <v>162497.02</v>
      </c>
      <c r="F67" s="10" t="n">
        <v>164788.58</v>
      </c>
      <c r="G67" s="10" t="n">
        <v>149759</v>
      </c>
    </row>
    <row r="68" customFormat="false" ht="15" hidden="false" customHeight="false" outlineLevel="0" collapsed="false">
      <c r="A68" s="9" t="s">
        <v>76</v>
      </c>
      <c r="B68" s="13" t="n">
        <f aca="false">ROUND(B46-B67,2)</f>
        <v>0</v>
      </c>
      <c r="C68" s="13" t="n">
        <f aca="false">ROUND(C46-C67,2)</f>
        <v>0</v>
      </c>
      <c r="D68" s="13" t="n">
        <f aca="false">ROUND(D46-D67,2)</f>
        <v>0</v>
      </c>
      <c r="E68" s="13" t="n">
        <f aca="false">ROUND(E46-E67,2)</f>
        <v>0</v>
      </c>
      <c r="F68" s="13" t="n">
        <f aca="false">ROUND(F46-F67,2)</f>
        <v>0</v>
      </c>
      <c r="G68" s="13" t="n">
        <f aca="false">ROUND(G46-G67,2)</f>
        <v>0</v>
      </c>
    </row>
    <row r="69" customFormat="false" ht="15" hidden="false" customHeight="false" outlineLevel="0" collapsed="false">
      <c r="A69" s="9" t="s">
        <v>77</v>
      </c>
      <c r="B69" s="10" t="n">
        <v>58049.71</v>
      </c>
      <c r="C69" s="10" t="n">
        <v>74151.75</v>
      </c>
      <c r="D69" s="10" t="n">
        <v>72118.27</v>
      </c>
      <c r="E69" s="10" t="n">
        <v>78304.16</v>
      </c>
      <c r="F69" s="10" t="n">
        <v>79483.58</v>
      </c>
      <c r="G69" s="10" t="n">
        <v>87255.26</v>
      </c>
    </row>
    <row r="70" customFormat="false" ht="15" hidden="false" customHeight="false" outlineLevel="0" collapsed="false">
      <c r="A70" s="9" t="s">
        <v>76</v>
      </c>
      <c r="B70" s="13" t="n">
        <f aca="false">ROUND(B56-B69,2)</f>
        <v>0</v>
      </c>
      <c r="C70" s="13" t="n">
        <f aca="false">ROUND(C56-C69,2)</f>
        <v>0</v>
      </c>
      <c r="D70" s="13" t="n">
        <f aca="false">ROUND(D56-D69,2)</f>
        <v>0</v>
      </c>
      <c r="E70" s="13" t="n">
        <f aca="false">ROUND(E56-E69,2)</f>
        <v>0</v>
      </c>
      <c r="F70" s="13" t="n">
        <f aca="false">ROUND(F56-F69,2)</f>
        <v>0</v>
      </c>
      <c r="G70" s="13" t="n">
        <f aca="false">ROUND(G56-G69,2)</f>
        <v>0</v>
      </c>
    </row>
    <row r="72" customFormat="false" ht="15" hidden="false" customHeight="false" outlineLevel="0" collapsed="false">
      <c r="A72" s="7" t="s">
        <v>78</v>
      </c>
      <c r="B72" s="8"/>
      <c r="C72" s="8"/>
      <c r="D72" s="8"/>
      <c r="E72" s="8"/>
      <c r="F72" s="8"/>
      <c r="G72" s="8"/>
    </row>
    <row r="73" customFormat="false" ht="15" hidden="false" customHeight="false" outlineLevel="0" collapsed="false">
      <c r="A73" s="9" t="s">
        <v>79</v>
      </c>
      <c r="B73" s="14" t="n">
        <f aca="false">B29/B56</f>
        <v>0.819008570413186</v>
      </c>
      <c r="C73" s="14" t="n">
        <f aca="false">C29/C56</f>
        <v>0.801092624246899</v>
      </c>
      <c r="D73" s="14" t="n">
        <f aca="false">D29/D56</f>
        <v>0.912563903709837</v>
      </c>
      <c r="E73" s="14" t="n">
        <f aca="false">E29/E56</f>
        <v>0.924039540172578</v>
      </c>
      <c r="F73" s="14" t="n">
        <f aca="false">F29/F56</f>
        <v>0.962166777087796</v>
      </c>
      <c r="G73" s="14" t="n">
        <f aca="false">G29/G56</f>
        <v>0.935531451055214</v>
      </c>
    </row>
    <row r="74" customFormat="false" ht="15" hidden="false" customHeight="false" outlineLevel="0" collapsed="false">
      <c r="A74" s="9" t="s">
        <v>80</v>
      </c>
      <c r="B74" s="13" t="n">
        <f aca="false">B40+B48</f>
        <v>173616.19</v>
      </c>
      <c r="C74" s="13" t="n">
        <f aca="false">C40+C48</f>
        <v>192796.63</v>
      </c>
      <c r="D74" s="13" t="n">
        <f aca="false">D40+D48</f>
        <v>186284.84</v>
      </c>
      <c r="E74" s="13" t="n">
        <f aca="false">E40+E48</f>
        <v>185218.62</v>
      </c>
      <c r="F74" s="13" t="n">
        <f aca="false">F40+F48</f>
        <v>185243.57</v>
      </c>
      <c r="G74" s="13" t="n">
        <f aca="false">G40+G48</f>
        <v>190109.58</v>
      </c>
    </row>
    <row r="75" customFormat="false" ht="15" hidden="false" customHeight="false" outlineLevel="0" collapsed="false">
      <c r="A75" s="9" t="s">
        <v>81</v>
      </c>
      <c r="B75" s="14" t="n">
        <f aca="false">(B40+B48)/B38</f>
        <v>1.45913749651323</v>
      </c>
      <c r="C75" s="14" t="n">
        <f aca="false">(C40+C48)/C38</f>
        <v>1.49840946650717</v>
      </c>
      <c r="D75" s="14" t="n">
        <f aca="false">(D40+D48)/D38</f>
        <v>1.34124127690225</v>
      </c>
      <c r="E75" s="14" t="n">
        <f aca="false">(E40+E48)/E38</f>
        <v>1.23573803439463</v>
      </c>
      <c r="F75" s="14" t="n">
        <f aca="false">(F40+F48)/F38</f>
        <v>1.14602165112653</v>
      </c>
      <c r="G75" s="14" t="n">
        <f aca="false">(G40+G48)/G38</f>
        <v>1.08717758388245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60"/>
    <col collapsed="false" customWidth="true" hidden="false" outlineLevel="0" max="3" min="3" style="0" width="55"/>
  </cols>
  <sheetData>
    <row r="1" customFormat="false" ht="16.15" hidden="false" customHeight="false" outlineLevel="0" collapsed="false">
      <c r="A1" s="1" t="s">
        <v>82</v>
      </c>
    </row>
    <row r="3" customFormat="false" ht="15" hidden="false" customHeight="false" outlineLevel="0" collapsed="false">
      <c r="A3" s="15" t="s">
        <v>83</v>
      </c>
      <c r="B3" s="15" t="s">
        <v>84</v>
      </c>
      <c r="C3" s="15" t="s">
        <v>85</v>
      </c>
    </row>
    <row r="4" customFormat="false" ht="15" hidden="false" customHeight="false" outlineLevel="0" collapsed="false">
      <c r="A4" s="9" t="s">
        <v>3</v>
      </c>
      <c r="B4" s="9" t="s">
        <v>86</v>
      </c>
      <c r="C4" s="9" t="s">
        <v>87</v>
      </c>
    </row>
    <row r="5" customFormat="false" ht="15" hidden="false" customHeight="false" outlineLevel="0" collapsed="false">
      <c r="A5" s="9" t="s">
        <v>4</v>
      </c>
      <c r="B5" s="9" t="s">
        <v>88</v>
      </c>
      <c r="C5" s="9" t="s">
        <v>89</v>
      </c>
    </row>
    <row r="6" customFormat="false" ht="15" hidden="false" customHeight="false" outlineLevel="0" collapsed="false">
      <c r="A6" s="9" t="s">
        <v>5</v>
      </c>
      <c r="B6" s="9" t="s">
        <v>90</v>
      </c>
      <c r="C6" s="9" t="s">
        <v>91</v>
      </c>
    </row>
    <row r="7" customFormat="false" ht="15" hidden="false" customHeight="false" outlineLevel="0" collapsed="false">
      <c r="A7" s="9" t="s">
        <v>6</v>
      </c>
      <c r="B7" s="9" t="s">
        <v>92</v>
      </c>
      <c r="C7" s="9" t="s">
        <v>93</v>
      </c>
    </row>
    <row r="8" customFormat="false" ht="15" hidden="false" customHeight="false" outlineLevel="0" collapsed="false">
      <c r="A8" s="9" t="s">
        <v>7</v>
      </c>
      <c r="B8" s="9" t="s">
        <v>94</v>
      </c>
      <c r="C8" s="9" t="s">
        <v>95</v>
      </c>
    </row>
    <row r="9" customFormat="false" ht="15" hidden="false" customHeight="false" outlineLevel="0" collapsed="false">
      <c r="A9" s="9" t="s">
        <v>8</v>
      </c>
      <c r="B9" s="9" t="s">
        <v>96</v>
      </c>
      <c r="C9" s="9" t="s">
        <v>97</v>
      </c>
    </row>
    <row r="11" customFormat="false" ht="43.5" hidden="false" customHeight="true" outlineLevel="0" collapsed="false">
      <c r="A11" s="16" t="s">
        <v>98</v>
      </c>
      <c r="B11" s="16"/>
      <c r="C11" s="16"/>
    </row>
    <row r="12" customFormat="false" ht="43.5" hidden="false" customHeight="true" outlineLevel="0" collapsed="false">
      <c r="A12" s="16" t="s">
        <v>99</v>
      </c>
      <c r="B12" s="16"/>
      <c r="C12" s="16"/>
    </row>
    <row r="13" customFormat="false" ht="43.5" hidden="false" customHeight="true" outlineLevel="0" collapsed="false">
      <c r="A13" s="16" t="s">
        <v>100</v>
      </c>
      <c r="B13" s="16"/>
      <c r="C13" s="16"/>
    </row>
    <row r="14" customFormat="false" ht="43.5" hidden="false" customHeight="true" outlineLevel="0" collapsed="false">
      <c r="A14" s="16" t="s">
        <v>101</v>
      </c>
      <c r="B14" s="16"/>
      <c r="C14" s="16"/>
    </row>
    <row r="15" customFormat="false" ht="43.5" hidden="false" customHeight="true" outlineLevel="0" collapsed="false">
      <c r="A15" s="16" t="s">
        <v>102</v>
      </c>
      <c r="B15" s="16"/>
      <c r="C15" s="16"/>
    </row>
    <row r="16" customFormat="false" ht="43.5" hidden="false" customHeight="true" outlineLevel="0" collapsed="false">
      <c r="A16" s="16" t="s">
        <v>103</v>
      </c>
      <c r="B16" s="16"/>
      <c r="C16" s="16"/>
    </row>
    <row r="17" customFormat="false" ht="43.5" hidden="false" customHeight="true" outlineLevel="0" collapsed="false">
      <c r="A17" s="16" t="s">
        <v>104</v>
      </c>
      <c r="B17" s="16"/>
      <c r="C17" s="16"/>
    </row>
    <row r="18" customFormat="false" ht="43.5" hidden="false" customHeight="true" outlineLevel="0" collapsed="false">
      <c r="A18" s="16" t="s">
        <v>105</v>
      </c>
      <c r="B18" s="16"/>
      <c r="C18" s="16"/>
    </row>
    <row r="19" customFormat="false" ht="43.5" hidden="false" customHeight="true" outlineLevel="0" collapsed="false">
      <c r="A19" s="16" t="s">
        <v>106</v>
      </c>
      <c r="B19" s="16"/>
      <c r="C19" s="16"/>
    </row>
    <row r="20" customFormat="false" ht="43.5" hidden="false" customHeight="true" outlineLevel="0" collapsed="false">
      <c r="A20" s="16" t="s">
        <v>107</v>
      </c>
      <c r="B20" s="16"/>
      <c r="C20" s="16"/>
    </row>
  </sheetData>
  <mergeCells count="10"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2026-10-21T16:53:40Z</dcterms:created>
  <dc:creator>openpyxl</dc:creator>
  <dc:description/>
  <dc:language>en-US</dc:language>
  <cp:lastModifiedBy/>
  <dcterms:modified xsi:type="dcterms:W3CDTF">2026-10-21T16:53:40Z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