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ownloads\"/>
    </mc:Choice>
  </mc:AlternateContent>
  <xr:revisionPtr revIDLastSave="0" documentId="8_{7ABFF01E-8BE3-4D8B-9BC7-4A67769BAC0B}" xr6:coauthVersionLast="47" xr6:coauthVersionMax="47" xr10:uidLastSave="{00000000-0000-0000-0000-000000000000}"/>
  <bookViews>
    <workbookView xWindow="-93" yWindow="-93" windowWidth="20186" windowHeight="12800" xr2:uid="{AFA6E28E-0C57-4860-AE31-848D6E220A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5" i="1" l="1"/>
  <c r="I5" i="1" s="1"/>
  <c r="J5" i="1" s="1"/>
  <c r="H6" i="1"/>
  <c r="H7" i="1"/>
  <c r="H8" i="1"/>
  <c r="I8" i="1" s="1"/>
  <c r="J8" i="1" s="1"/>
  <c r="H9" i="1"/>
  <c r="I9" i="1" s="1"/>
  <c r="J9" i="1" s="1"/>
  <c r="H10" i="1"/>
  <c r="H11" i="1"/>
  <c r="H12" i="1"/>
  <c r="H13" i="1"/>
  <c r="I13" i="1" s="1"/>
  <c r="J13" i="1" s="1"/>
  <c r="H14" i="1"/>
  <c r="H15" i="1"/>
  <c r="H4" i="1"/>
  <c r="I4" i="1" s="1"/>
  <c r="F5" i="1"/>
  <c r="F6" i="1"/>
  <c r="F7" i="1"/>
  <c r="F8" i="1"/>
  <c r="F9" i="1"/>
  <c r="F10" i="1"/>
  <c r="I10" i="1" s="1"/>
  <c r="J10" i="1" s="1"/>
  <c r="F11" i="1"/>
  <c r="F12" i="1"/>
  <c r="F13" i="1"/>
  <c r="F14" i="1"/>
  <c r="F15" i="1"/>
  <c r="F4" i="1"/>
  <c r="G20" i="1"/>
  <c r="E20" i="1"/>
  <c r="G19" i="1"/>
  <c r="E19" i="1"/>
  <c r="G18" i="1"/>
  <c r="E18" i="1"/>
  <c r="G17" i="1"/>
  <c r="E17" i="1"/>
  <c r="I15" i="1"/>
  <c r="J15" i="1" s="1"/>
  <c r="I7" i="1"/>
  <c r="J7" i="1" s="1"/>
  <c r="I14" i="1" l="1"/>
  <c r="J14" i="1" s="1"/>
  <c r="I6" i="1"/>
  <c r="J6" i="1" s="1"/>
  <c r="I12" i="1"/>
  <c r="J12" i="1" s="1"/>
  <c r="I11" i="1"/>
  <c r="J11" i="1" s="1"/>
  <c r="I17" i="1"/>
  <c r="J4" i="1"/>
  <c r="I19" i="1" l="1"/>
  <c r="I18" i="1"/>
  <c r="I20" i="1"/>
</calcChain>
</file>

<file path=xl/sharedStrings.xml><?xml version="1.0" encoding="utf-8"?>
<sst xmlns="http://schemas.openxmlformats.org/spreadsheetml/2006/main" count="41" uniqueCount="38">
  <si>
    <t>ACDA6004</t>
  </si>
  <si>
    <t>Power Electronics &amp; Drives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</si>
  <si>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</si>
  <si>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</si>
  <si>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</si>
  <si>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</si>
  <si>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</si>
  <si>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</si>
  <si>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</si>
  <si>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</si>
  <si>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P/F</t>
  </si>
  <si>
    <t xml:space="preserve">Rebecca </t>
  </si>
  <si>
    <t>Coles</t>
  </si>
  <si>
    <t>Robbie</t>
  </si>
  <si>
    <t>Herbert</t>
  </si>
  <si>
    <t>Rhys</t>
  </si>
  <si>
    <t>Jones</t>
  </si>
  <si>
    <t>Luis</t>
  </si>
  <si>
    <t>Lloyd</t>
  </si>
  <si>
    <t>Ethan</t>
  </si>
  <si>
    <t>Reynolds</t>
  </si>
  <si>
    <t>Damian</t>
  </si>
  <si>
    <t>Walczak</t>
  </si>
  <si>
    <t>David</t>
  </si>
  <si>
    <t>Lewis</t>
  </si>
  <si>
    <t>Jade</t>
  </si>
  <si>
    <t>Williams</t>
  </si>
  <si>
    <t>Matthew</t>
  </si>
  <si>
    <t>Batkin</t>
  </si>
  <si>
    <t>Longley</t>
  </si>
  <si>
    <t>Ellis</t>
  </si>
  <si>
    <t>Ashton</t>
  </si>
  <si>
    <t>Jack (John)</t>
  </si>
  <si>
    <t>Davies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</si>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</sst>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9" fontId="0" fillId="0" borderId="0" xfId="0" applyNumberFormat="1"/>
    <xf numFmtId="0" fontId="2" fillId="0" borderId="0" xfId="0" applyFont="1"/>
    <xf numFmtId="164" fontId="0" fillId="0" borderId="0" xfId="0" applyNumberFormat="1"/>
    <xf numFmtId="9" fontId="0" fillId="0" borderId="0" xfId="1" applyFont="1"/>
    <xf numFmtId="0" fontId="0" fillId="0" borderId="0" xfId="0" applyAlignment="1"/>
  </cellXfs>
  <cellStyles count="2">
    <cellStyle name="Normal" xfId="0" builtinId="0"/>
    <cellStyle name="Percent" xfId="1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69863-2917-4A19-9B5E-7B2258F07A3C}">
  <dimension ref="A1:J20"/>
  <sheetViews>
    <sheetView tabSelected="1" workbookViewId="0">
      <selection activeCell="O11" sqref="O11"/>
    </sheetView>
  </sheetViews>
  <sheetFormatPr defaultRowHeight="14.35" x14ac:dyDescent="0.5"/>
  <cols>
    <col min="1" max="1" width="9.3515625" bestFit="1" customWidth="1"/>
    <col min="2" max="2" width="21.5859375" bestFit="1" customWidth="1"/>
    <col min="3" max="3" width="7.9375" bestFit="1" customWidth="1"/>
    <col min="4" max="4" width="2.1171875" customWidth="1"/>
    <col min="5" max="5" width="9.9375" bestFit="1" customWidth="1"/>
  </cols>
  <sheetData>
    <row r="1" spans="1:10" x14ac:dyDescent="0.5">
      <c r="A1" t="s">
        <v>0</v>
      </c>
      <c r="B1" t="s">
        <v>1</v>
      </c>
      <c r="D1" s="1"/>
      <c r="E1" s="1"/>
    </row>
    <row r="2" spans="1:10" x14ac:dyDescent="0.5">
      <c r="E2" s="6" t="s">
        <v>2</v>
      </c>
      <c r="F2" s="2">
        <v>0.5</v>
      </c>
      <c r="G2" t="s">
        <v>3</v>
      </c>
      <c r="H2" s="2">
        <v>0.5</v>
      </c>
    </row>
    <row r="3" spans="1:10" x14ac:dyDescent="0.5">
      <c r="A3" t="s">
        <v>4</v>
      </c>
      <c r="B3" t="s">
        <v>5</v>
      </c>
      <c r="C3" t="s">
        <v>6</v>
      </c>
      <c r="E3" t="s">
        <v>7</v>
      </c>
      <c r="F3" t="s">
        <v>8</v>
      </c>
      <c r="G3" t="s">
        <v>7</v>
      </c>
      <c r="H3" t="s">
        <v>8</v>
      </c>
      <c r="I3" t="s">
        <v>9</v>
      </c>
      <c r="J3" t="s">
        <v>10</v>
      </c>
    </row>
    <row r="4" spans="1:10" x14ac:dyDescent="0.5">
      <c r="A4" s="3">
        <v>2218001</v>
      </c>
      <c r="B4" s="3" t="s">
        <v>11</v>
      </c>
      <c r="C4" s="3" t="s">
        <v>12</v>
      </c>
      <c r="D4" s="2"/>
      <c r="E4" s="2">
        <v>0.7</v>
      </c>
      <c r="F4" s="4">
        <f>E4*F$2</f>
        <v>0.35</v>
      </c>
      <c r="G4" s="2">
        <v>0.52</v>
      </c>
      <c r="H4" s="4">
        <f>G4*H$2</f>
        <v>0.26</v>
      </c>
      <c r="I4" s="2">
        <f>F4+H4</f>
        <v>0.61</v>
      </c>
      <c r="J4" t="str">
        <f>IF(_xlfn.CEILING.MATH(I4,0.01)&gt;=40%,"Pass",IF(_xlfn.CEILING.MATH(I4,0.01)&gt;=30%,"Condonable","Fail"))</f>
        <v>Pass</v>
      </c>
    </row>
    <row r="5" spans="1:10" x14ac:dyDescent="0.5">
      <c r="A5">
        <v>2405914</v>
      </c>
      <c r="B5" t="s">
        <v>13</v>
      </c>
      <c r="C5" t="s">
        <v>14</v>
      </c>
      <c r="D5" s="2"/>
      <c r="E5" s="2">
        <v>0.7</v>
      </c>
      <c r="F5" s="4">
        <f t="shared" ref="F5:F15" si="0">E5*F$2</f>
        <v>0.35</v>
      </c>
      <c r="G5" s="2">
        <v>0.98</v>
      </c>
      <c r="H5" s="4">
        <f t="shared" ref="H5:H15" si="1">G5*H$2</f>
        <v>0.49</v>
      </c>
      <c r="I5" s="2">
        <f>F5+H5</f>
        <v>0.84</v>
      </c>
      <c r="J5" t="str">
        <f>IF(_xlfn.CEILING.MATH(I5,0.01)&gt;=40%,"Pass",IF(_xlfn.CEILING.MATH(I5,0.01)&gt;=30%,"Condonable","Fail"))</f>
        <v>Pass</v>
      </c>
    </row>
    <row r="6" spans="1:10" x14ac:dyDescent="0.5">
      <c r="A6">
        <v>2317422</v>
      </c>
      <c r="B6" t="s">
        <v>15</v>
      </c>
      <c r="C6" t="s">
        <v>16</v>
      </c>
      <c r="D6" s="2"/>
      <c r="E6" s="2">
        <v>0.71</v>
      </c>
      <c r="F6" s="4">
        <f t="shared" si="0"/>
        <v>0.35499999999999998</v>
      </c>
      <c r="G6" s="2">
        <v>0.57999999999999996</v>
      </c>
      <c r="H6" s="4">
        <f t="shared" si="1"/>
        <v>0.28999999999999998</v>
      </c>
      <c r="I6" s="2">
        <f>F6+H6</f>
        <v>0.64500000000000002</v>
      </c>
      <c r="J6" t="str">
        <f>IF(_xlfn.CEILING.MATH(I6,0.01)&gt;=40%,"Pass",IF(_xlfn.CEILING.MATH(I6,0.01)&gt;=30%,"Condonable","Fail"))</f>
        <v>Pass</v>
      </c>
    </row>
    <row r="7" spans="1:10" x14ac:dyDescent="0.5">
      <c r="A7">
        <v>2220588</v>
      </c>
      <c r="B7" t="s">
        <v>17</v>
      </c>
      <c r="C7" t="s">
        <v>18</v>
      </c>
      <c r="D7" s="2"/>
      <c r="E7" s="2">
        <v>0.79</v>
      </c>
      <c r="F7" s="4">
        <f t="shared" si="0"/>
        <v>0.39500000000000002</v>
      </c>
      <c r="G7" s="2">
        <v>0.56000000000000005</v>
      </c>
      <c r="H7" s="4">
        <f t="shared" si="1"/>
        <v>0.28000000000000003</v>
      </c>
      <c r="I7" s="2">
        <f>F7+H7</f>
        <v>0.67500000000000004</v>
      </c>
      <c r="J7" t="str">
        <f>IF(_xlfn.CEILING.MATH(I7,0.01)&gt;=40%,"Pass",IF(_xlfn.CEILING.MATH(I7,0.01)&gt;=30%,"Condonable","Fail"))</f>
        <v>Pass</v>
      </c>
    </row>
    <row r="8" spans="1:10" x14ac:dyDescent="0.5">
      <c r="A8">
        <v>2406303</v>
      </c>
      <c r="B8" t="s">
        <v>19</v>
      </c>
      <c r="C8" t="s">
        <v>20</v>
      </c>
      <c r="D8" s="2"/>
      <c r="E8" s="2">
        <v>0.79</v>
      </c>
      <c r="F8" s="4">
        <f t="shared" si="0"/>
        <v>0.39500000000000002</v>
      </c>
      <c r="G8" s="2">
        <v>0.66</v>
      </c>
      <c r="H8" s="4">
        <f t="shared" si="1"/>
        <v>0.33</v>
      </c>
      <c r="I8" s="2">
        <f>F8+H8</f>
        <v>0.72500000000000009</v>
      </c>
      <c r="J8" t="str">
        <f>IF(_xlfn.CEILING.MATH(I8,0.01)&gt;=40%,"Pass",IF(_xlfn.CEILING.MATH(I8,0.01)&gt;=30%,"Condonable","Fail"))</f>
        <v>Pass</v>
      </c>
    </row>
    <row r="9" spans="1:10" x14ac:dyDescent="0.5">
      <c r="A9">
        <v>2015478</v>
      </c>
      <c r="B9" t="s">
        <v>21</v>
      </c>
      <c r="C9" t="s">
        <v>22</v>
      </c>
      <c r="D9" s="2"/>
      <c r="E9" s="2">
        <v>0.71</v>
      </c>
      <c r="F9" s="4">
        <f t="shared" si="0"/>
        <v>0.35499999999999998</v>
      </c>
      <c r="G9" s="2">
        <v>0.9</v>
      </c>
      <c r="H9" s="4">
        <f t="shared" si="1"/>
        <v>0.45</v>
      </c>
      <c r="I9" s="2">
        <f t="shared" ref="I9:I15" si="2">F9+H9</f>
        <v>0.80499999999999994</v>
      </c>
      <c r="J9" t="str">
        <f t="shared" ref="J9:J15" si="3">IF(_xlfn.CEILING.MATH(I9,0.01)&gt;=40%,"Pass",IF(_xlfn.CEILING.MATH(I9,0.01)&gt;=30%,"Condonable","Fail"))</f>
        <v>Pass</v>
      </c>
    </row>
    <row r="10" spans="1:10" x14ac:dyDescent="0.5">
      <c r="A10">
        <v>2219439</v>
      </c>
      <c r="B10" t="s">
        <v>23</v>
      </c>
      <c r="C10" t="s">
        <v>24</v>
      </c>
      <c r="D10" s="2"/>
      <c r="E10" s="2">
        <v>0.67</v>
      </c>
      <c r="F10" s="4">
        <f t="shared" si="0"/>
        <v>0.33500000000000002</v>
      </c>
      <c r="G10" s="2">
        <v>0.49</v>
      </c>
      <c r="H10" s="4">
        <f t="shared" si="1"/>
        <v>0.245</v>
      </c>
      <c r="I10" s="2">
        <f t="shared" si="2"/>
        <v>0.58000000000000007</v>
      </c>
      <c r="J10" t="str">
        <f t="shared" si="3"/>
        <v>Pass</v>
      </c>
    </row>
    <row r="11" spans="1:10" x14ac:dyDescent="0.5">
      <c r="A11">
        <v>2205436</v>
      </c>
      <c r="B11" t="s">
        <v>25</v>
      </c>
      <c r="C11" t="s">
        <v>26</v>
      </c>
      <c r="D11" s="2"/>
      <c r="E11" s="2">
        <v>0.43</v>
      </c>
      <c r="F11" s="4">
        <f t="shared" si="0"/>
        <v>0.215</v>
      </c>
      <c r="G11" s="2">
        <v>0.06</v>
      </c>
      <c r="H11" s="4">
        <f t="shared" si="1"/>
        <v>0.03</v>
      </c>
      <c r="I11" s="2">
        <f t="shared" si="2"/>
        <v>0.245</v>
      </c>
      <c r="J11" t="str">
        <f t="shared" si="3"/>
        <v>Fail</v>
      </c>
    </row>
    <row r="12" spans="1:10" x14ac:dyDescent="0.5">
      <c r="A12">
        <v>2406517</v>
      </c>
      <c r="B12" t="s">
        <v>27</v>
      </c>
      <c r="C12" t="s">
        <v>28</v>
      </c>
      <c r="D12" s="2"/>
      <c r="E12" s="2">
        <v>0.67</v>
      </c>
      <c r="F12" s="4">
        <f t="shared" si="0"/>
        <v>0.33500000000000002</v>
      </c>
      <c r="G12" s="2">
        <v>0.82</v>
      </c>
      <c r="H12" s="4">
        <f t="shared" si="1"/>
        <v>0.41</v>
      </c>
      <c r="I12" s="2">
        <f t="shared" si="2"/>
        <v>0.745</v>
      </c>
      <c r="J12" t="str">
        <f t="shared" si="3"/>
        <v>Pass</v>
      </c>
    </row>
    <row r="13" spans="1:10" x14ac:dyDescent="0.5">
      <c r="A13">
        <v>2318473</v>
      </c>
      <c r="B13" t="s">
        <v>19</v>
      </c>
      <c r="C13" t="s">
        <v>29</v>
      </c>
      <c r="D13" s="2"/>
      <c r="E13" s="2">
        <v>0.7</v>
      </c>
      <c r="F13" s="4">
        <f t="shared" si="0"/>
        <v>0.35</v>
      </c>
      <c r="G13" s="2">
        <v>0.17</v>
      </c>
      <c r="H13" s="4">
        <f t="shared" si="1"/>
        <v>8.5000000000000006E-2</v>
      </c>
      <c r="I13" s="2">
        <f t="shared" si="2"/>
        <v>0.435</v>
      </c>
      <c r="J13" t="str">
        <f t="shared" si="3"/>
        <v>Pass</v>
      </c>
    </row>
    <row r="14" spans="1:10" x14ac:dyDescent="0.5">
      <c r="A14">
        <v>2406269</v>
      </c>
      <c r="B14" t="s">
        <v>30</v>
      </c>
      <c r="C14" t="s">
        <v>31</v>
      </c>
      <c r="D14" s="2"/>
      <c r="E14" s="2">
        <v>0.64</v>
      </c>
      <c r="F14" s="4">
        <f t="shared" si="0"/>
        <v>0.32</v>
      </c>
      <c r="G14" s="2">
        <v>0.85</v>
      </c>
      <c r="H14" s="4">
        <f t="shared" si="1"/>
        <v>0.42499999999999999</v>
      </c>
      <c r="I14" s="2">
        <f t="shared" si="2"/>
        <v>0.745</v>
      </c>
      <c r="J14" t="str">
        <f t="shared" si="3"/>
        <v>Pass</v>
      </c>
    </row>
    <row r="15" spans="1:10" x14ac:dyDescent="0.5">
      <c r="A15">
        <v>1504731</v>
      </c>
      <c r="B15" t="s">
        <v>32</v>
      </c>
      <c r="C15" t="s">
        <v>33</v>
      </c>
      <c r="E15" s="2">
        <v>0.44</v>
      </c>
      <c r="F15" s="4">
        <f t="shared" si="0"/>
        <v>0.22</v>
      </c>
      <c r="G15" s="2">
        <v>0.11</v>
      </c>
      <c r="H15" s="4">
        <f t="shared" si="1"/>
        <v>5.5E-2</v>
      </c>
      <c r="I15" s="2">
        <f t="shared" si="2"/>
        <v>0.27500000000000002</v>
      </c>
      <c r="J15" t="str">
        <f t="shared" si="3"/>
        <v>Fail</v>
      </c>
    </row>
    <row r="17" spans="3:9" x14ac:dyDescent="0.5">
      <c r="C17" t="s">
        <v>34</v>
      </c>
      <c r="D17" s="2"/>
      <c r="E17" s="2">
        <f>MAX(E4:E15)</f>
        <v>0.79</v>
      </c>
      <c r="G17" s="2">
        <f>MAX(G4:G15)</f>
        <v>0.98</v>
      </c>
      <c r="I17" s="2">
        <f>MAX(I4:I15)</f>
        <v>0.84</v>
      </c>
    </row>
    <row r="18" spans="3:9" x14ac:dyDescent="0.5">
      <c r="C18" t="s">
        <v>35</v>
      </c>
      <c r="D18" s="2"/>
      <c r="E18" s="2">
        <f>MIN(E4:E15)</f>
        <v>0.43</v>
      </c>
      <c r="G18" s="2">
        <f>MIN(G4:G15)</f>
        <v>0.06</v>
      </c>
      <c r="I18" s="2">
        <f>MIN(I4:I15)</f>
        <v>0.245</v>
      </c>
    </row>
    <row r="19" spans="3:9" x14ac:dyDescent="0.5">
      <c r="C19" t="s">
        <v>36</v>
      </c>
      <c r="D19" s="2"/>
      <c r="E19" s="2">
        <f>AVERAGE(E4:E15)</f>
        <v>0.66249999999999998</v>
      </c>
      <c r="G19" s="2">
        <f>AVERAGE(G4:G15)</f>
        <v>0.55833333333333335</v>
      </c>
      <c r="I19" s="2">
        <f>AVERAGE(I4:I15)</f>
        <v>0.61041666666666672</v>
      </c>
    </row>
    <row r="20" spans="3:9" x14ac:dyDescent="0.5">
      <c r="C20" t="s">
        <v>37</v>
      </c>
      <c r="D20" s="5"/>
      <c r="E20" s="5">
        <f>_xlfn.STDEV.P(E4:E15)</f>
        <v>0.11008519428152024</v>
      </c>
      <c r="G20" s="5">
        <f>_xlfn.STDEV.P(G4:G15)</f>
        <v>0.29793269187668708</v>
      </c>
      <c r="I20" s="5">
        <f>_xlfn.STDEV.P(I4:I15)</f>
        <v>0.1877549193023241</v>
      </c>
    </row>
  </sheetData>
  <conditionalFormatting sqref="E4:E15 G4:G15">
    <cfRule type="cellIs" dxfId="9" priority="6" operator="greaterThan">
      <formula>0.4</formula>
    </cfRule>
    <cfRule type="cellIs" dxfId="8" priority="7" operator="equal">
      <formula>0.4</formula>
    </cfRule>
    <cfRule type="cellIs" dxfId="7" priority="8" operator="lessThan">
      <formula>0.4</formula>
    </cfRule>
  </conditionalFormatting>
  <conditionalFormatting sqref="J3:J15">
    <cfRule type="cellIs" dxfId="6" priority="10" operator="equal">
      <formula>"Condonable"</formula>
    </cfRule>
  </conditionalFormatting>
  <conditionalFormatting sqref="J4:J15">
    <cfRule type="cellIs" dxfId="5" priority="1" operator="equal">
      <formula>"Pass"</formula>
    </cfRule>
    <cfRule type="containsText" dxfId="4" priority="2" operator="containsText" text="Fail">
      <formula>NOT(ISERROR(SEARCH("Fail",J4)))</formula>
    </cfRule>
    <cfRule type="cellIs" dxfId="3" priority="3" operator="equal">
      <formula>"Pass"</formula>
    </cfRule>
    <cfRule type="containsText" dxfId="2" priority="4" operator="containsText" text="Fail">
      <formula>NOT(ISERROR(SEARCH("Fail",J4)))</formula>
    </cfRule>
    <cfRule type="cellIs" dxfId="1" priority="5" operator="equal">
      <formula>"Pass"</formula>
    </cfRule>
    <cfRule type="containsText" dxfId="0" priority="9" operator="containsText" text="Fail">
      <formula>NOT(ISERROR(SEARCH("Fail",J4)))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2026-06-08T11:02:40Z</dcterms:created>
  <dcterms:modified xsi:type="dcterms:W3CDTF">2026-06-08T11:04:35Z</dcterms:modified>
</cp:coreProperties>
</file>