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ink/ink2.xml" ContentType="application/inkml+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ink/ink3.xml" ContentType="application/inkml+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ink/ink4.xml" ContentType="application/inkml+xml"/>
  <Override PartName="/xl/drawings/drawing3.xml" ContentType="application/vnd.openxmlformats-officedocument.drawing+xml"/>
  <Override PartName="/xl/drawings/drawing4.xml" ContentType="application/vnd.openxmlformats-officedocument.drawing+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comments1.xml" ContentType="application/vnd.openxmlformats-officedocument.spreadsheetml.comments+xml"/>
  <Override PartName="/xl/drawings/drawing6.xml" ContentType="application/vnd.openxmlformats-officedocument.drawing+xml"/>
  <Override PartName="/xl/charts/chart7.xml" ContentType="application/vnd.openxmlformats-officedocument.drawingml.chart+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chart11.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charts/chart12.xml" ContentType="application/vnd.openxmlformats-officedocument.drawingml.chart+xml"/>
  <Override PartName="/xl/charts/chart13.xml" ContentType="application/vnd.openxmlformats-officedocument.drawingml.chart+xml"/>
  <Override PartName="/xl/drawings/drawing14.xml" ContentType="application/vnd.openxmlformats-officedocument.drawing+xml"/>
  <Override PartName="/xl/comments5.xml" ContentType="application/vnd.openxmlformats-officedocument.spreadsheetml.comments+xml"/>
  <Override PartName="/xl/charts/chart14.xml" ContentType="application/vnd.openxmlformats-officedocument.drawingml.chart+xml"/>
  <Override PartName="/xl/charts/chart15.xml" ContentType="application/vnd.openxmlformats-officedocument.drawingml.chart+xml"/>
  <Override PartName="/xl/drawings/drawing15.xml" ContentType="application/vnd.openxmlformats-officedocument.drawing+xml"/>
  <Override PartName="/xl/comments6.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6.xml" ContentType="application/vnd.openxmlformats-officedocument.drawing+xml"/>
  <Override PartName="/xl/charts/chart18.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omments7.xml" ContentType="application/vnd.openxmlformats-officedocument.spreadsheetml.comments+xml"/>
  <Override PartName="/xl/charts/chart19.xml" ContentType="application/vnd.openxmlformats-officedocument.drawingml.chart+xml"/>
  <Override PartName="/xl/charts/chart20.xml" ContentType="application/vnd.openxmlformats-officedocument.drawingml.chart+xml"/>
  <Override PartName="/xl/drawings/drawing19.xml" ContentType="application/vnd.openxmlformats-officedocument.drawing+xml"/>
  <Override PartName="/xl/charts/chart21.xml" ContentType="application/vnd.openxmlformats-officedocument.drawingml.chart+xml"/>
  <Override PartName="/xl/drawings/drawing20.xml" ContentType="application/vnd.openxmlformats-officedocument.drawing+xml"/>
  <Override PartName="/xl/charts/chart22.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23.xml" ContentType="application/vnd.openxmlformats-officedocument.drawingml.chart+xml"/>
  <Override PartName="/xl/drawings/drawing24.xml" ContentType="application/vnd.openxmlformats-officedocument.drawing+xml"/>
  <Override PartName="/xl/charts/chart24.xml" ContentType="application/vnd.openxmlformats-officedocument.drawingml.chart+xml"/>
  <Override PartName="/xl/comments8.xml" ContentType="application/vnd.openxmlformats-officedocument.spreadsheetml.comments+xml"/>
  <Override PartName="/xl/drawings/drawing25.xml" ContentType="application/vnd.openxmlformats-officedocument.drawing+xml"/>
  <Override PartName="/xl/charts/chart25.xml" ContentType="application/vnd.openxmlformats-officedocument.drawingml.chart+xml"/>
  <Override PartName="/xl/drawings/drawing26.xml" ContentType="application/vnd.openxmlformats-officedocument.drawing+xml"/>
  <Override PartName="/xl/comments9.xml" ContentType="application/vnd.openxmlformats-officedocument.spreadsheetml.comments+xml"/>
  <Override PartName="/xl/drawings/drawing27.xml" ContentType="application/vnd.openxmlformats-officedocument.drawing+xml"/>
  <Override PartName="/xl/charts/chart26.xml" ContentType="application/vnd.openxmlformats-officedocument.drawingml.chart+xml"/>
  <Override PartName="/xl/drawings/drawing28.xml" ContentType="application/vnd.openxmlformats-officedocument.drawing+xml"/>
  <Override PartName="/xl/charts/chart27.xml" ContentType="application/vnd.openxmlformats-officedocument.drawingml.chart+xml"/>
  <Override PartName="/xl/drawings/drawing29.xml" ContentType="application/vnd.openxmlformats-officedocument.drawing+xml"/>
  <Override PartName="/xl/charts/chart28.xml" ContentType="application/vnd.openxmlformats-officedocument.drawingml.chart+xml"/>
  <Override PartName="/xl/drawings/drawing30.xml" ContentType="application/vnd.openxmlformats-officedocument.drawing+xml"/>
  <Override PartName="/xl/comments10.xml" ContentType="application/vnd.openxmlformats-officedocument.spreadsheetml.comments+xml"/>
  <Override PartName="/xl/drawings/drawing31.xml" ContentType="application/vnd.openxmlformats-officedocument.drawing+xml"/>
  <Override PartName="/xl/charts/chart29.xml" ContentType="application/vnd.openxmlformats-officedocument.drawingml.chart+xml"/>
  <Override PartName="/xl/drawings/drawing32.xml" ContentType="application/vnd.openxmlformats-officedocument.drawing+xml"/>
  <Override PartName="/xl/charts/chart30.xml" ContentType="application/vnd.openxmlformats-officedocument.drawingml.chart+xml"/>
  <Override PartName="/xl/drawings/drawing33.xml" ContentType="application/vnd.openxmlformats-officedocument.drawing+xml"/>
  <Override PartName="/xl/charts/chart3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HNC/"/>
    </mc:Choice>
  </mc:AlternateContent>
  <xr:revisionPtr revIDLastSave="204" documentId="8_{B25465A2-E195-474C-A92A-7EC06B0BE8BF}" xr6:coauthVersionLast="47" xr6:coauthVersionMax="47" xr10:uidLastSave="{D9FF2D45-C428-493F-A1E8-7498439A55F4}"/>
  <bookViews>
    <workbookView xWindow="40920" yWindow="-120" windowWidth="29040" windowHeight="15840" tabRatio="879" activeTab="7"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Funtional Metrics" sheetId="69" r:id="rId8"/>
    <sheet name="Design QFD 1 (2)" sheetId="65" state="hidden" r:id="rId9"/>
    <sheet name="Functional Importance Graph (2)" sheetId="40" state="hidden"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6" l="1"/>
  <c r="C12" i="6"/>
  <c r="J41" i="36"/>
  <c r="I41" i="36"/>
  <c r="C26" i="69"/>
  <c r="C25" i="69"/>
  <c r="C24" i="69"/>
  <c r="C23" i="69"/>
  <c r="C22" i="69"/>
  <c r="C20" i="69"/>
  <c r="C19" i="69"/>
  <c r="C18" i="69"/>
  <c r="C17" i="69"/>
  <c r="C16" i="69"/>
  <c r="C8" i="69"/>
  <c r="C7" i="69"/>
  <c r="C6" i="69"/>
  <c r="C5" i="69"/>
  <c r="C4" i="69"/>
  <c r="H35" i="70" l="1"/>
  <c r="I35" i="70" s="1"/>
  <c r="H34" i="70"/>
  <c r="I34" i="70" s="1"/>
  <c r="H33" i="70"/>
  <c r="I33" i="70" s="1"/>
  <c r="H32" i="70"/>
  <c r="I32" i="70" s="1"/>
  <c r="H31" i="70"/>
  <c r="I31" i="70" s="1"/>
  <c r="H26" i="70"/>
  <c r="I26" i="70" s="1"/>
  <c r="H25" i="70"/>
  <c r="I25" i="70" s="1"/>
  <c r="H24" i="70"/>
  <c r="I24" i="70" s="1"/>
  <c r="I23" i="70"/>
  <c r="H23" i="70"/>
  <c r="H22" i="70"/>
  <c r="I22" i="70" s="1"/>
  <c r="H17" i="70"/>
  <c r="I17" i="70" s="1"/>
  <c r="H16" i="70"/>
  <c r="I16" i="70" s="1"/>
  <c r="H15" i="70"/>
  <c r="I15" i="70" s="1"/>
  <c r="H14" i="70"/>
  <c r="I14" i="70" s="1"/>
  <c r="H13" i="70"/>
  <c r="I13" i="70" s="1"/>
  <c r="H8" i="70"/>
  <c r="I8" i="70" s="1"/>
  <c r="H7" i="70"/>
  <c r="I7" i="70" s="1"/>
  <c r="H6" i="70"/>
  <c r="I6" i="70" s="1"/>
  <c r="H5" i="70"/>
  <c r="I5" i="70" s="1"/>
  <c r="H4" i="70"/>
  <c r="I4" i="70" s="1"/>
  <c r="D21" i="8"/>
  <c r="I19" i="30"/>
  <c r="J19" i="30"/>
  <c r="K19" i="30"/>
  <c r="L19" i="30"/>
  <c r="M19" i="30"/>
  <c r="N19" i="30"/>
  <c r="O19" i="30"/>
  <c r="P19" i="30"/>
  <c r="Q19" i="30"/>
  <c r="R19" i="30"/>
  <c r="S19" i="30"/>
  <c r="T19" i="30"/>
  <c r="I18" i="70" l="1"/>
  <c r="J15" i="70" s="1"/>
  <c r="H27" i="70"/>
  <c r="I27" i="70"/>
  <c r="J26" i="70" s="1"/>
  <c r="C20" i="6" s="1"/>
  <c r="E24" i="36" s="1"/>
  <c r="J35" i="70"/>
  <c r="C26" i="6" s="1"/>
  <c r="E30" i="36" s="1"/>
  <c r="I36" i="70"/>
  <c r="J32" i="70" s="1"/>
  <c r="C23" i="6" s="1"/>
  <c r="E27" i="36" s="1"/>
  <c r="J33" i="70"/>
  <c r="C24" i="6" s="1"/>
  <c r="E28" i="36" s="1"/>
  <c r="H36" i="70"/>
  <c r="J31" i="70"/>
  <c r="C22" i="6" s="1"/>
  <c r="E26" i="36" s="1"/>
  <c r="H18" i="70"/>
  <c r="H9" i="70"/>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H41" i="36"/>
  <c r="F41" i="36"/>
  <c r="B4" i="36"/>
  <c r="J16" i="70" l="1"/>
  <c r="E16" i="36" s="1"/>
  <c r="J17" i="70"/>
  <c r="C14" i="6" s="1"/>
  <c r="E18" i="36" s="1"/>
  <c r="J14" i="70"/>
  <c r="C11" i="6" s="1"/>
  <c r="E15" i="36" s="1"/>
  <c r="J13" i="70"/>
  <c r="C10" i="69" s="1"/>
  <c r="J24" i="70"/>
  <c r="C18" i="6" s="1"/>
  <c r="E22" i="36" s="1"/>
  <c r="J25" i="70"/>
  <c r="C19" i="6" s="1"/>
  <c r="E23" i="36" s="1"/>
  <c r="J22" i="70"/>
  <c r="C16" i="6" s="1"/>
  <c r="E20" i="36" s="1"/>
  <c r="J23" i="70"/>
  <c r="C17" i="6" s="1"/>
  <c r="E21" i="36" s="1"/>
  <c r="J34" i="70"/>
  <c r="C25" i="6" s="1"/>
  <c r="E29" i="36" s="1"/>
  <c r="AJ16" i="33"/>
  <c r="AG16" i="33"/>
  <c r="AC16" i="33"/>
  <c r="V16" i="33"/>
  <c r="O16" i="33"/>
  <c r="W16" i="33"/>
  <c r="AE16" i="33"/>
  <c r="U16" i="33"/>
  <c r="N16" i="33"/>
  <c r="AD16" i="33"/>
  <c r="P16" i="33"/>
  <c r="X16" i="33"/>
  <c r="AF16" i="33"/>
  <c r="Q16" i="33"/>
  <c r="Y16" i="33"/>
  <c r="R16" i="33"/>
  <c r="Z16" i="33"/>
  <c r="AH16" i="33"/>
  <c r="S16" i="33"/>
  <c r="AA16" i="33"/>
  <c r="AI16" i="33"/>
  <c r="L16" i="33"/>
  <c r="T16" i="33"/>
  <c r="AB16" i="33"/>
  <c r="G41" i="36"/>
  <c r="C10" i="6" l="1"/>
  <c r="E14" i="36" s="1"/>
  <c r="C11" i="69"/>
  <c r="C12" i="69"/>
  <c r="E17" i="36"/>
  <c r="C13" i="69"/>
  <c r="C14" i="69"/>
  <c r="I9" i="70"/>
  <c r="J42" i="36" l="1"/>
  <c r="J43" i="36" s="1"/>
  <c r="I42" i="36"/>
  <c r="I43" i="36" s="1"/>
  <c r="J4" i="70"/>
  <c r="J7" i="70"/>
  <c r="J8" i="70"/>
  <c r="J6" i="70"/>
  <c r="J5" i="70"/>
  <c r="C5" i="6" l="1"/>
  <c r="E9" i="36" s="1"/>
  <c r="C6" i="6"/>
  <c r="E10" i="36" s="1"/>
  <c r="C8" i="6"/>
  <c r="E12" i="36" s="1"/>
  <c r="C7" i="6"/>
  <c r="E11" i="36" s="1"/>
  <c r="C4" i="6"/>
  <c r="AB24" i="65"/>
  <c r="AA24" i="65"/>
  <c r="Z24" i="65"/>
  <c r="AC24" i="65"/>
  <c r="F21" i="8" s="1"/>
  <c r="Y24" i="65"/>
  <c r="X24" i="65"/>
  <c r="W24" i="65"/>
  <c r="V24" i="65"/>
  <c r="U24" i="65"/>
  <c r="T24" i="65"/>
  <c r="D20" i="8" s="1"/>
  <c r="S24" i="65"/>
  <c r="R24" i="65"/>
  <c r="Q24" i="65"/>
  <c r="P24" i="65"/>
  <c r="O24" i="65"/>
  <c r="N24" i="65"/>
  <c r="M24" i="65"/>
  <c r="L24" i="65"/>
  <c r="K24" i="65"/>
  <c r="J24" i="65"/>
  <c r="I24" i="65"/>
  <c r="H24" i="65"/>
  <c r="G24" i="65"/>
  <c r="F24" i="65"/>
  <c r="E24" i="65"/>
  <c r="D24" i="65"/>
  <c r="U28" i="6" l="1"/>
  <c r="O28" i="6"/>
  <c r="D15" i="8" s="1"/>
  <c r="G28" i="6"/>
  <c r="D7" i="8" s="1"/>
  <c r="E8" i="36"/>
  <c r="L28" i="6"/>
  <c r="D12" i="8" s="1"/>
  <c r="R28" i="6"/>
  <c r="D18" i="8" s="1"/>
  <c r="H28" i="6"/>
  <c r="D8" i="8" s="1"/>
  <c r="N28" i="6"/>
  <c r="D14" i="8" s="1"/>
  <c r="F28" i="6"/>
  <c r="M28" i="6"/>
  <c r="D13" i="8" s="1"/>
  <c r="E28" i="6"/>
  <c r="K28" i="6"/>
  <c r="D11" i="8" s="1"/>
  <c r="J28" i="6"/>
  <c r="D10" i="8" s="1"/>
  <c r="I28" i="6"/>
  <c r="D9" i="8" s="1"/>
  <c r="Q28" i="6"/>
  <c r="D17" i="8" s="1"/>
  <c r="P28" i="6"/>
  <c r="D16" i="8" s="1"/>
  <c r="S28" i="6"/>
  <c r="D19" i="8" s="1"/>
  <c r="T28" i="6"/>
  <c r="AD29" i="69"/>
  <c r="S29" i="69"/>
  <c r="K29" i="69"/>
  <c r="X29" i="69"/>
  <c r="W29" i="69"/>
  <c r="V29" i="69"/>
  <c r="AE29" i="69"/>
  <c r="D29" i="69"/>
  <c r="Z29" i="69"/>
  <c r="R29" i="69"/>
  <c r="J29" i="69"/>
  <c r="H29" i="69"/>
  <c r="G29" i="69"/>
  <c r="F29" i="69"/>
  <c r="T29" i="69"/>
  <c r="Y29" i="69"/>
  <c r="Q29" i="69"/>
  <c r="I29" i="69"/>
  <c r="P29" i="69"/>
  <c r="O29" i="69"/>
  <c r="E29" i="69"/>
  <c r="L29" i="69"/>
  <c r="U29" i="69"/>
  <c r="M29" i="69"/>
  <c r="N29" i="69"/>
  <c r="E14" i="62"/>
  <c r="G29" i="20"/>
  <c r="C7" i="62" s="1"/>
  <c r="E7" i="62" s="1"/>
  <c r="H42" i="36" l="1"/>
  <c r="H43" i="36" s="1"/>
  <c r="F42" i="36"/>
  <c r="F43" i="36" s="1"/>
  <c r="G42" i="36"/>
  <c r="G43" i="36" s="1"/>
  <c r="E21" i="27"/>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S21" i="27" l="1"/>
  <c r="M21" i="27"/>
  <c r="N21" i="27"/>
  <c r="O21" i="27"/>
  <c r="U17" i="27"/>
  <c r="V17" i="27" s="1"/>
  <c r="U18" i="27"/>
  <c r="V18" i="27" s="1"/>
  <c r="U19" i="27"/>
  <c r="V19" i="27" s="1"/>
  <c r="U20" i="27"/>
  <c r="V20" i="27" s="1"/>
  <c r="C4" i="38" l="1"/>
  <c r="H24" i="38" l="1"/>
  <c r="G24" i="38"/>
  <c r="F24" i="38"/>
  <c r="H23" i="38"/>
  <c r="G23" i="38"/>
  <c r="F23" i="38"/>
  <c r="T29" i="20"/>
  <c r="S29" i="20"/>
  <c r="R29" i="20"/>
  <c r="D6" i="8"/>
  <c r="D5" i="8"/>
  <c r="D28"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F8" i="8"/>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D4" i="8" l="1"/>
  <c r="F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F14" i="8"/>
  <c r="F5" i="8"/>
  <c r="F12" i="8"/>
  <c r="F19" i="8"/>
  <c r="F20" i="8"/>
  <c r="F6" i="8"/>
  <c r="F11" i="8"/>
  <c r="F17" i="8"/>
  <c r="F9" i="8"/>
  <c r="F18" i="8"/>
  <c r="F10" i="8"/>
  <c r="F16" i="8"/>
  <c r="F15" i="8"/>
  <c r="F7" i="8"/>
  <c r="F13" i="8"/>
  <c r="AA22" i="8" l="1"/>
  <c r="X22" i="8"/>
  <c r="Z22" i="8"/>
  <c r="Y22" i="8"/>
  <c r="G22" i="8"/>
  <c r="Q22" i="8"/>
  <c r="S22" i="8"/>
  <c r="V22" i="8"/>
  <c r="N22" i="8"/>
  <c r="W22" i="8"/>
  <c r="I22" i="8"/>
  <c r="L22" i="8"/>
  <c r="T22" i="8"/>
  <c r="U22" i="8"/>
  <c r="O22" i="8"/>
  <c r="J22" i="8"/>
  <c r="H22" i="8"/>
  <c r="K22" i="8"/>
  <c r="R22" i="8"/>
  <c r="P22" i="8"/>
  <c r="M2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<sst xmlns="http://schemas.openxmlformats.org/spreadsheetml/2006/main" count="854" uniqueCount="336">
  <si>
    <t>Level 1</t>
  </si>
  <si>
    <t>Level 2</t>
  </si>
  <si>
    <t>Function</t>
  </si>
  <si>
    <t>Means</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</si>
  <si>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</si>
  <si>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</si>
  <si>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</si>
  <si>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</si>
  <si>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</si>
  <si>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</si>
  <si>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</si>
  <si>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</si>
  <si>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</si>
  <si>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</si>
  <si>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</si>
  <si>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</si>
  <si>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</si>
  <si>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</si>
  <si>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</si>
  <si>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</si>
  <si>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</si>
  <si>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</si>
  <si>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</si>
  <si>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</si>
  <si>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</si>
  <si>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</si>
  <si>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</si>
  <si>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</si>
  <si>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</si>
  <si>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</si>
  <si>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</si>
  <si>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</si>
  <si>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</si>
  <si>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</si>
  <si>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</si>
  <si>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</si>
  <si>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</si>
  <si>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</si>
  <si>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</si>
  <si>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</si>
  <si>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</si>
  <si>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</si>
  <si>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</si>
  <si>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</si>
  <si>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</si>
  <si>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</si>
  <si>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</si>
  <si>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</si>
  <si>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</si>
  <si>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</si>
  <si>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</si>
  <si>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</si>
  <si>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</si>
  <si>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</si>
  <si>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</si>
  <si>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</si>
  <si>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</si>
  <si>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</si>
  <si>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</si>
  <si>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</si>
  <si>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</si>
  <si>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</si>
  <si>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</si>
  <si>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</si>
  <si>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</si>
  <si>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</si>
  <si>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</si>
  <si>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</si>
  <si>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</si>
  <si>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</si>
  <si>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</si>
  <si>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</si>
  <si>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</si>
  <si>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</si>
  <si>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</si>
  <si>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</si>
  <si>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</si>
  <si>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</si>
  <si>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</si>
  <si>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</si>
  <si>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</si>
  <si>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</si>
  <si>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</si>
  <si>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</si>
  <si>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</si>
  <si>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</si>
  <si>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</si>
  <si>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</si>
  <si>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</si>
  <si>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</si>
  <si>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</si>
  <si>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</si>
  <si>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</si>
  <si>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</si>
  <si>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</si>
  <si>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</si>
  <si>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</si>
  <si>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</si>
  <si>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</si>
  <si>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</si>
  <si>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</si>
  <si>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</si>
  <si>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</si>
  <si>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</si>
  <si>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</si>
  <si>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</si>
  <si>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</si>
  <si>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</si>
  <si>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</si>
  <si>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</si>
  <si>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</si>
  <si>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</si>
  <si>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</si>
  <si>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</si>
  <si>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</si>
  <si>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</si>
  <si>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</si>
  <si>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</si>
  <si>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</si>
  <si>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</si>
  <si>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</si>
  <si>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</si>
  <si>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</si>
  <si>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</si>
  <si>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</si>
  <si>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</si>
  <si>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</si>
  <si>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</si>
  <si>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</si>
  <si>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</si>
  <si>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</si>
  <si>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</si>
  <si>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</si>
  <si>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</si>
  <si>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</si>
  <si>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</si>
  <si>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</si>
  <si>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</si>
  <si>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</si>
  <si>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</si>
  <si>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</si>
  <si>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</si>
  <si>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</si>
  <si>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</si>
  <si>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</si>
  <si>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</si>
  <si>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</si>
  <si>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</si>
  <si>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</si>
  <si>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</si>
  <si>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</si>
  <si>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</si>
  <si>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</si>
  <si>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</si>
  <si>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</si>
  <si>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</si>
  <si>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</si>
  <si>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</si>
  <si>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</si>
  <si>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</si>
  <si>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</si>
  <si>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</si>
  <si>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</si>
  <si>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</si>
  <si>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</si>
  <si>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</si>
  <si>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</si>
  <si>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</si>
  <si>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</si>
  <si>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</si>
  <si>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</si>
  <si>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</si>
  <si>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</si>
  <si>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</si>
  <si>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</si>
  <si>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</si>
  <si>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</si>
  <si>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</si>
  <si>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</si>
  <si>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</si>
  <si>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</si>
  <si>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</si>
  <si>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</si>
  <si>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</si>
  <si>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</si>
  <si>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</si>
  <si>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</si>
  <si>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</si>
  <si>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</si>
  <si>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</si>
  <si>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</si>
  <si>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</si>
  <si>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</si>
  <si>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</si>
  <si>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</si>
  <si>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</si>
  <si>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</si>
  <si>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</si>
  <si>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</si>
  <si>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</si>
  <si>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</si>
  <si>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</si>
  <si>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</si>
  <si>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</si>
  <si>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</si>
  <si>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</si>
  <si>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</si>
  <si>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</si>
  <si>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</si>
  <si>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</si>
  <si>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</si>
  <si>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</si>
  <si>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</si>
  <si>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</si>
  <si>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</si>
  <si>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</si>
  <si>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</si>
  <si>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</si>
  <si>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</si>
  <si>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</si>
  <si>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</si>
  <si>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</si>
  <si>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</si>
  <si>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</si>
  <si>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</si>
  <si>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</si>
  <si>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</si>
  <si>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</si>
  <si>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</si>
  <si>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</si>
  <si>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</si>
  <si>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</si>
  <si>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</si>
  <si>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</si>
  <si>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</si>
  <si>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</si>
  <si>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</si>
  <si>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</si>
  <si>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</si>
  <si>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</si>
  <si>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</si>
  <si>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</si>
  <si>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</si>
  <si>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</si>
  <si>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</si>
  <si>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</si>
  <si>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</si>
  <si>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</si>
  <si>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</si>
  <si>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</si>
  <si>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Unit to Unit</t>
  </si>
  <si>
    <t>Direct factor severity assessment</t>
  </si>
  <si>
    <t>From Use case</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</si>
  <si>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</si>
  <si>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</si>
  <si>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</si>
  <si>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</si>
  <si>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</si>
  <si>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</si>
  <si>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</si>
  <si>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Aim Weapon</t>
  </si>
  <si>
    <t>Identify Round</t>
  </si>
  <si>
    <t>Unpack Round</t>
  </si>
  <si>
    <t>Load Weapon</t>
  </si>
  <si>
    <t>Acquire target</t>
  </si>
  <si>
    <t>Clear launcher</t>
  </si>
  <si>
    <t>DeMil</t>
  </si>
  <si>
    <t>Relationship</t>
  </si>
  <si>
    <t>Tests / Trials / Metrics</t>
  </si>
  <si>
    <t xml:space="preserve">Function:- Provide Motive force
Test method and relationship to requirements
</t>
  </si>
  <si>
    <t xml:space="preserve"> HESH Example for course 2024 Beng</t>
  </si>
  <si>
    <t>Requirement type (NSF v F)</t>
  </si>
  <si>
    <t>The main customer requires that the system must not cause injury to the operator when functioning</t>
  </si>
  <si>
    <t>The main customer requires that the system shall comply to all relevant legislation</t>
  </si>
  <si>
    <t>The main customer requires that the system shall be to a reasonable cost as for the customer to procure 1000</t>
  </si>
  <si>
    <t>MoD</t>
  </si>
  <si>
    <t>Priority</t>
  </si>
  <si>
    <t xml:space="preserve">Human Factors - The Tank Crew shall be able to readily handle the munition within the confines of the environment. </t>
  </si>
  <si>
    <t xml:space="preserve">Storage - The munition shall be able to stored, handled and transported in existing UN approved containers. </t>
  </si>
  <si>
    <t>Use - The tank crew shall easily identify the required munition</t>
  </si>
  <si>
    <t>Crew</t>
  </si>
  <si>
    <t>The munition shall not have unwanted harmful effects on the environment in accordance with TBD.</t>
  </si>
  <si>
    <t xml:space="preserve"> Logistics require that the system shall be secure Transport (Incognito or Escort)</t>
  </si>
  <si>
    <t>logistics</t>
  </si>
  <si>
    <t>The main customer requires that the Munition shall contribute to a system reliability of 99% (Confidence??)</t>
  </si>
  <si>
    <t>The main customer requires that the system shall be fully operational and safe to store in temperatures up to 70 down to -30C</t>
  </si>
  <si>
    <t>The Tank Crew requires the system safety shall be managed in accordance with Defence Standard 00-056 and control all hazards and reduce the associated risks to an ALARP level within the operational envelope.</t>
  </si>
  <si>
    <r>
      <t>Logistics require that the system</t>
    </r>
    <r>
      <rPr>
        <sz val="7"/>
        <rFont val="Times New Roman"/>
        <family val="1"/>
      </rPr>
      <t xml:space="preserve"> </t>
    </r>
    <r>
      <rPr>
        <sz val="11"/>
        <rFont val="Calibri"/>
        <family val="2"/>
      </rPr>
      <t>shall suitable to travel on aircraft.</t>
    </r>
  </si>
  <si>
    <t>The HSE require that the munition shall not degrade during storage in accordance with TBD.</t>
  </si>
  <si>
    <t>DOSR require the munition shall be safe to operate in accordance with TBD.</t>
  </si>
  <si>
    <t>To deliver defeat effect to a target set efficiently, safely, and accurately at a range up to 2km, launched from a 120mm smooth bore weapon</t>
  </si>
  <si>
    <t>Prepare weapon</t>
  </si>
  <si>
    <t>Arm Weapon</t>
  </si>
  <si>
    <t>Engage Target</t>
  </si>
  <si>
    <t>Initiate Weapon</t>
  </si>
  <si>
    <t>Provide Motive Force</t>
  </si>
  <si>
    <t>Deliver Effect</t>
  </si>
  <si>
    <t>Satbilise projectile</t>
  </si>
  <si>
    <t>Manouvre Munition</t>
  </si>
  <si>
    <t>Track to Target</t>
  </si>
  <si>
    <t>Manage Effect</t>
  </si>
  <si>
    <t>Create Terminal Effect</t>
  </si>
  <si>
    <t>Defeat Target</t>
  </si>
  <si>
    <t>Manage Missfire</t>
  </si>
  <si>
    <t>Manage Dud</t>
  </si>
  <si>
    <t>Logistics require that the system shall be suitable to travel by sea.</t>
  </si>
  <si>
    <t>Logistics require that the system shall be suitable to travel on land.</t>
  </si>
  <si>
    <r>
      <t>Logistics require that the system</t>
    </r>
    <r>
      <rPr>
        <sz val="18"/>
        <rFont val="Times New Roman"/>
        <family val="1"/>
      </rPr>
      <t xml:space="preserve"> </t>
    </r>
    <r>
      <rPr>
        <sz val="18"/>
        <rFont val="Calibri"/>
        <family val="2"/>
      </rPr>
      <t>shall suitable to travel on aircraft.</t>
    </r>
  </si>
  <si>
    <t xml:space="preserve">Lethality - The tank crew requires that the system will destroy or defeat the range of targets specified. </t>
  </si>
  <si>
    <t xml:space="preserve">The HSE require that there shall not cause harm to the operators during  manufacture in accordance with Health and Safety at Work.   </t>
  </si>
  <si>
    <t>The munition shall be safe in storage for up the x years TBD</t>
  </si>
  <si>
    <t>Logistics require that the system shall have environmental factors protection</t>
  </si>
  <si>
    <t>Initiate / Activate Weapon</t>
  </si>
  <si>
    <t>MOD</t>
  </si>
  <si>
    <t>Existing HESH round</t>
  </si>
  <si>
    <t>Logistics</t>
  </si>
  <si>
    <t>Tank Crew</t>
  </si>
  <si>
    <t>Regulators</t>
  </si>
  <si>
    <t>Unit Cost</t>
  </si>
  <si>
    <t>Development Cost</t>
  </si>
  <si>
    <t>Technology Rediness</t>
  </si>
  <si>
    <r>
      <rPr>
        <sz val="18"/>
        <rFont val="Arial"/>
        <family val="2"/>
      </rPr>
      <t>Logistics require that the system</t>
    </r>
    <r>
      <rPr>
        <sz val="18"/>
        <rFont val="Times New Roman"/>
        <family val="1"/>
      </rPr>
      <t xml:space="preserve"> </t>
    </r>
    <r>
      <rPr>
        <sz val="18"/>
        <rFont val="Calibri"/>
        <family val="2"/>
      </rPr>
      <t>shall suitable to travel on aircraft.</t>
    </r>
  </si>
  <si>
    <t xml:space="preserve">The tank crew requires that the system must function promptly on ignition </t>
  </si>
  <si>
    <t>Firing interval &lt; 10ms</t>
  </si>
  <si>
    <t>The tank crew requires that the system shall deliver the effect against structure targets</t>
  </si>
  <si>
    <t>The tank crew requires that the system shall deliver the effect accurately</t>
  </si>
  <si>
    <t>Prob hit 90% @ 1000m</t>
  </si>
  <si>
    <t>0.5m REBAR wall penetration</t>
  </si>
  <si>
    <t>The tank crew required the round to be loaded easily</t>
  </si>
  <si>
    <t>3 rpm min, 0 missloads in 9 repeats</t>
  </si>
  <si>
    <t>The tank crew require that the system MUST be safe and suitable for service</t>
  </si>
  <si>
    <t>Environmental test sequence, etc.</t>
  </si>
  <si>
    <t>3 rounds per minute, no of missloads, zero damage to round</t>
  </si>
  <si>
    <t>Closed Vessel Test</t>
  </si>
  <si>
    <t>Proof firings</t>
  </si>
  <si>
    <t>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</si>
</sst>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b/>
      <sz val="11"/>
      <name val="Arial"/>
      <family val="2"/>
    </font>
    <font>
      <u/>
      <sz val="10"/>
      <color theme="10"/>
      <name val="Arial"/>
      <family val="2"/>
    </font>
    <font>
      <sz val="11"/>
      <name val="Calibri"/>
      <family val="2"/>
    </font>
    <font>
      <sz val="12"/>
      <name val="Calibri"/>
      <family val="2"/>
    </font>
    <font>
      <sz val="12"/>
      <color rgb="FF000000"/>
      <name val="Calibri"/>
      <family val="2"/>
    </font>
    <font>
      <sz val="7"/>
      <name val="Times New Roman"/>
      <family val="1"/>
    </font>
    <font>
      <sz val="16"/>
      <name val="Calibri"/>
      <family val="2"/>
    </font>
    <font>
      <sz val="16"/>
      <color rgb="FF000000"/>
      <name val="Calibri"/>
      <family val="2"/>
    </font>
    <font>
      <sz val="18"/>
      <name val="Calibri"/>
      <family val="2"/>
    </font>
    <font>
      <sz val="18"/>
      <name val="Times New Roman"/>
      <family val="1"/>
    </font>
    <font>
      <sz val="24"/>
      <name val="Arial"/>
      <family val="2"/>
    </font>
    <font>
      <b/>
      <sz val="10"/>
      <color rgb="FFFF0000"/>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3">
    <xf numFmtId="0" fontId="0" fillId="0" borderId="0"/>
    <xf numFmtId="0" fontId="45" fillId="0" borderId="0" applyNumberFormat="0" applyFill="0" applyBorder="0" applyAlignment="0" applyProtection="0"/>
    <xf numFmtId="0" fontId="1" fillId="0" borderId="0"/>
  </cellStyleXfs>
  <cellXfs count="895">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60"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35" fillId="0" borderId="5" xfId="0" applyFont="1" applyBorder="1"/>
    <xf numFmtId="0" fontId="35" fillId="0" borderId="37" xfId="0" applyFont="1" applyBorder="1"/>
    <xf numFmtId="0" fontId="1" fillId="0" borderId="5"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16" fillId="0" borderId="4" xfId="0" applyFont="1" applyBorder="1" applyAlignment="1">
      <alignment horizontal="center" vertical="center"/>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3" fillId="0" borderId="47" xfId="0" applyFont="1" applyBorder="1" applyAlignment="1">
      <alignment horizontal="center" vertical="center" textRotation="90" wrapText="1"/>
    </xf>
    <xf numFmtId="0" fontId="44"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5"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7" fillId="0" borderId="26" xfId="0" applyFont="1" applyBorder="1" applyAlignment="1">
      <alignment wrapText="1"/>
    </xf>
    <xf numFmtId="0" fontId="7" fillId="0" borderId="74" xfId="0" applyFont="1" applyBorder="1" applyAlignment="1">
      <alignment wrapText="1"/>
    </xf>
    <xf numFmtId="0" fontId="7" fillId="0" borderId="23" xfId="0" applyFont="1" applyBorder="1" applyAlignment="1">
      <alignment wrapText="1"/>
    </xf>
    <xf numFmtId="0" fontId="25" fillId="8" borderId="22" xfId="0" applyFont="1" applyFill="1" applyBorder="1" applyAlignment="1">
      <alignment horizontal="center" vertical="center" wrapText="1"/>
    </xf>
    <xf numFmtId="0" fontId="0" fillId="8" borderId="28" xfId="0" applyFill="1" applyBorder="1" applyAlignment="1">
      <alignment vertical="top" wrapText="1"/>
    </xf>
    <xf numFmtId="0" fontId="0" fillId="8" borderId="44"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0" fontId="0" fillId="0" borderId="56" xfId="0" applyBorder="1" applyAlignment="1">
      <alignment vertical="top" textRotation="90" wrapText="1"/>
    </xf>
    <xf numFmtId="0" fontId="3" fillId="8" borderId="56" xfId="0" applyFont="1" applyFill="1" applyBorder="1" applyAlignment="1">
      <alignment horizontal="left" textRotation="90" wrapText="1"/>
    </xf>
    <xf numFmtId="0" fontId="3" fillId="8" borderId="80" xfId="0" applyFont="1" applyFill="1" applyBorder="1" applyAlignment="1">
      <alignment horizontal="left" textRotation="90" wrapText="1"/>
    </xf>
    <xf numFmtId="0" fontId="6" fillId="0" borderId="5" xfId="0" applyFont="1" applyBorder="1" applyAlignment="1">
      <alignment vertical="top"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9" fillId="0" borderId="51" xfId="0" applyFont="1" applyBorder="1" applyAlignment="1">
      <alignment horizontal="center" vertical="center" textRotation="90" wrapText="1"/>
    </xf>
    <xf numFmtId="0" fontId="9" fillId="12" borderId="47" xfId="0" applyFont="1" applyFill="1" applyBorder="1" applyAlignment="1">
      <alignment horizontal="center" vertical="center" textRotation="90" wrapText="1"/>
    </xf>
    <xf numFmtId="0" fontId="9" fillId="13" borderId="47" xfId="0" applyFont="1" applyFill="1" applyBorder="1" applyAlignment="1">
      <alignment horizontal="center" vertical="center" textRotation="90" wrapText="1"/>
    </xf>
    <xf numFmtId="0" fontId="9" fillId="17" borderId="48" xfId="0" applyFont="1" applyFill="1" applyBorder="1" applyAlignment="1">
      <alignment horizontal="center" vertical="center" textRotation="90" wrapText="1"/>
    </xf>
    <xf numFmtId="0" fontId="25" fillId="0" borderId="18" xfId="0" applyFont="1" applyBorder="1" applyAlignment="1">
      <alignment horizontal="center" vertical="center" textRotation="90" wrapText="1"/>
    </xf>
    <xf numFmtId="0" fontId="1" fillId="0" borderId="61" xfId="0" applyFont="1" applyBorder="1" applyAlignment="1">
      <alignment horizontal="center" textRotation="90"/>
    </xf>
    <xf numFmtId="0" fontId="1" fillId="0" borderId="48" xfId="0" applyFont="1" applyBorder="1" applyAlignment="1">
      <alignment horizontal="center" vertical="center" textRotation="90" wrapText="1"/>
    </xf>
    <xf numFmtId="0" fontId="0" fillId="0" borderId="71" xfId="0" applyBorder="1" applyAlignment="1">
      <alignment horizontal="center"/>
    </xf>
    <xf numFmtId="0" fontId="0" fillId="0" borderId="73" xfId="0" applyBorder="1" applyAlignment="1">
      <alignment horizontal="center"/>
    </xf>
    <xf numFmtId="0" fontId="1" fillId="0" borderId="26" xfId="0" applyFont="1" applyBorder="1" applyAlignment="1">
      <alignment horizontal="center" vertical="center" wrapText="1"/>
    </xf>
    <xf numFmtId="0" fontId="7" fillId="0" borderId="63" xfId="0" applyFont="1" applyBorder="1" applyAlignment="1">
      <alignment horizontal="center" vertical="center" textRotation="90" wrapText="1"/>
    </xf>
    <xf numFmtId="0" fontId="7" fillId="0" borderId="56" xfId="0" applyFont="1" applyBorder="1" applyAlignment="1">
      <alignment horizontal="center" vertical="center" textRotation="90" wrapText="1"/>
    </xf>
    <xf numFmtId="0" fontId="3" fillId="0" borderId="5" xfId="0" applyFont="1" applyBorder="1" applyAlignment="1">
      <alignment vertical="top" wrapText="1"/>
    </xf>
    <xf numFmtId="0" fontId="0" fillId="0" borderId="63" xfId="0" applyBorder="1" applyAlignment="1">
      <alignment horizontal="center"/>
    </xf>
    <xf numFmtId="0" fontId="0" fillId="0" borderId="56" xfId="0" applyBorder="1" applyAlignment="1">
      <alignment horizontal="center"/>
    </xf>
    <xf numFmtId="0" fontId="1" fillId="0" borderId="79" xfId="0" applyFont="1" applyBorder="1" applyAlignment="1">
      <alignment wrapText="1"/>
    </xf>
    <xf numFmtId="0" fontId="1" fillId="0" borderId="55" xfId="0" applyFont="1" applyBorder="1" applyAlignment="1">
      <alignment wrapText="1"/>
    </xf>
    <xf numFmtId="0" fontId="0" fillId="0" borderId="19" xfId="0" applyBorder="1" applyAlignment="1">
      <alignment horizontal="left"/>
    </xf>
    <xf numFmtId="0" fontId="8" fillId="0" borderId="76" xfId="0" applyFont="1" applyBorder="1"/>
    <xf numFmtId="0" fontId="0" fillId="0" borderId="74" xfId="0" applyBorder="1" applyAlignment="1">
      <alignment vertical="center" wrapText="1"/>
    </xf>
    <xf numFmtId="0" fontId="0" fillId="0" borderId="73" xfId="0" applyBorder="1" applyAlignment="1">
      <alignment vertical="center" wrapText="1"/>
    </xf>
    <xf numFmtId="0" fontId="0" fillId="0" borderId="75" xfId="0" applyBorder="1" applyAlignment="1">
      <alignment vertical="center" wrapText="1"/>
    </xf>
    <xf numFmtId="0" fontId="0" fillId="0" borderId="5" xfId="0" applyBorder="1"/>
    <xf numFmtId="0" fontId="40" fillId="0" borderId="6" xfId="0" applyFont="1" applyBorder="1" applyAlignment="1">
      <alignment vertical="center" wrapText="1"/>
    </xf>
    <xf numFmtId="0" fontId="40" fillId="0" borderId="6" xfId="0" applyFont="1" applyBorder="1" applyAlignment="1">
      <alignment horizontal="center" vertical="center" wrapText="1"/>
    </xf>
    <xf numFmtId="0" fontId="16" fillId="0" borderId="4" xfId="0" applyFont="1" applyBorder="1" applyAlignment="1">
      <alignment vertical="center" wrapText="1"/>
    </xf>
    <xf numFmtId="0" fontId="41" fillId="0" borderId="55" xfId="0" applyFont="1" applyBorder="1" applyAlignment="1">
      <alignment horizontal="left" vertical="center" wrapText="1"/>
    </xf>
    <xf numFmtId="0" fontId="41" fillId="0" borderId="76" xfId="0" applyFont="1" applyBorder="1" applyAlignment="1">
      <alignment horizontal="left"/>
    </xf>
    <xf numFmtId="0" fontId="16" fillId="0" borderId="44" xfId="0" applyFont="1" applyBorder="1" applyAlignment="1">
      <alignment horizontal="center" vertical="center" wrapText="1"/>
    </xf>
    <xf numFmtId="0" fontId="16" fillId="0" borderId="41" xfId="0" applyFont="1" applyBorder="1" applyAlignment="1">
      <alignment horizontal="center" vertical="center" wrapText="1"/>
    </xf>
    <xf numFmtId="0" fontId="29" fillId="0" borderId="29" xfId="0" applyFont="1" applyBorder="1" applyAlignment="1">
      <alignment horizontal="center" vertical="center" wrapText="1"/>
    </xf>
    <xf numFmtId="0" fontId="0" fillId="0" borderId="41" xfId="0"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73" xfId="0" applyBorder="1"/>
    <xf numFmtId="0" fontId="0" fillId="0" borderId="80" xfId="0" applyBorder="1" applyAlignment="1">
      <alignment horizontal="center"/>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5" xfId="0" applyBorder="1"/>
    <xf numFmtId="0" fontId="47" fillId="0" borderId="6" xfId="0" applyFont="1" applyBorder="1" applyAlignment="1">
      <alignment vertical="center"/>
    </xf>
    <xf numFmtId="0" fontId="1" fillId="0" borderId="57" xfId="0" applyFont="1" applyBorder="1" applyAlignment="1">
      <alignment vertical="top"/>
    </xf>
    <xf numFmtId="0" fontId="47" fillId="0" borderId="6" xfId="0" applyFont="1" applyBorder="1" applyAlignment="1">
      <alignment horizontal="left" vertical="center" wrapText="1"/>
    </xf>
    <xf numFmtId="0" fontId="47" fillId="0" borderId="6" xfId="0" applyFont="1" applyBorder="1"/>
    <xf numFmtId="0" fontId="47" fillId="0" borderId="6" xfId="0" applyFont="1" applyBorder="1" applyAlignment="1">
      <alignment vertical="center" wrapText="1"/>
    </xf>
    <xf numFmtId="0" fontId="1" fillId="0" borderId="55" xfId="0" applyFont="1" applyBorder="1" applyAlignment="1">
      <alignment horizontal="center" vertical="top"/>
    </xf>
    <xf numFmtId="0" fontId="26" fillId="0" borderId="55" xfId="0" applyFont="1" applyBorder="1" applyAlignment="1">
      <alignment horizontal="center" vertical="top"/>
    </xf>
    <xf numFmtId="0" fontId="46" fillId="0" borderId="6" xfId="0" applyFont="1" applyBorder="1" applyAlignment="1">
      <alignment horizontal="left" vertical="center"/>
    </xf>
    <xf numFmtId="0" fontId="1" fillId="0" borderId="6" xfId="0" applyFont="1" applyBorder="1" applyAlignment="1">
      <alignment wrapText="1"/>
    </xf>
    <xf numFmtId="0" fontId="1" fillId="0" borderId="5" xfId="0" applyFont="1" applyBorder="1" applyAlignment="1">
      <alignment wrapText="1"/>
    </xf>
    <xf numFmtId="0" fontId="1" fillId="0" borderId="49" xfId="0" applyFont="1" applyBorder="1" applyAlignment="1">
      <alignment wrapText="1"/>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49" xfId="0" applyFont="1" applyBorder="1" applyAlignment="1">
      <alignment vertical="center" wrapText="1"/>
    </xf>
    <xf numFmtId="0" fontId="1" fillId="0" borderId="23" xfId="0" applyFont="1" applyBorder="1" applyAlignment="1">
      <alignment wrapText="1"/>
    </xf>
    <xf numFmtId="0" fontId="1" fillId="0" borderId="26" xfId="0" applyFont="1" applyBorder="1" applyAlignment="1">
      <alignment wrapText="1"/>
    </xf>
    <xf numFmtId="0" fontId="3" fillId="0" borderId="20" xfId="0" applyFont="1" applyBorder="1" applyAlignment="1">
      <alignment horizontal="left"/>
    </xf>
    <xf numFmtId="0" fontId="40" fillId="0" borderId="25" xfId="0" applyFont="1" applyBorder="1" applyAlignment="1">
      <alignment horizontal="center" vertical="center"/>
    </xf>
    <xf numFmtId="0" fontId="50" fillId="0" borderId="6" xfId="0" applyFont="1" applyBorder="1" applyAlignment="1">
      <alignment vertical="center" wrapText="1"/>
    </xf>
    <xf numFmtId="0" fontId="51" fillId="0" borderId="6" xfId="0" applyFont="1" applyBorder="1" applyAlignment="1">
      <alignment vertical="center" wrapText="1"/>
    </xf>
    <xf numFmtId="0" fontId="50" fillId="0" borderId="6" xfId="0" applyFont="1" applyBorder="1" applyAlignment="1">
      <alignment wrapText="1"/>
    </xf>
    <xf numFmtId="0" fontId="52" fillId="0" borderId="6" xfId="0" applyFont="1" applyBorder="1" applyAlignment="1">
      <alignment horizontal="left" vertical="center" wrapText="1"/>
    </xf>
    <xf numFmtId="0" fontId="50" fillId="0" borderId="6" xfId="0" applyFont="1" applyBorder="1" applyAlignment="1">
      <alignment vertical="center" textRotation="90" wrapText="1"/>
    </xf>
    <xf numFmtId="0" fontId="51" fillId="0" borderId="6" xfId="0" applyFont="1" applyBorder="1" applyAlignment="1">
      <alignment vertical="center" textRotation="90" wrapText="1"/>
    </xf>
    <xf numFmtId="0" fontId="47" fillId="0" borderId="6" xfId="0" applyFont="1" applyBorder="1" applyAlignment="1">
      <alignment horizontal="left" vertical="top" wrapText="1"/>
    </xf>
    <xf numFmtId="0" fontId="46" fillId="0" borderId="6" xfId="0" applyFont="1" applyBorder="1" applyAlignment="1">
      <alignment horizontal="left" vertical="top"/>
    </xf>
    <xf numFmtId="0" fontId="48" fillId="0" borderId="6" xfId="0" applyFont="1" applyBorder="1" applyAlignment="1">
      <alignment horizontal="left" vertical="top" wrapText="1"/>
    </xf>
    <xf numFmtId="0" fontId="47" fillId="0" borderId="6" xfId="0" applyFont="1" applyBorder="1" applyAlignment="1">
      <alignment horizontal="left" vertical="top"/>
    </xf>
    <xf numFmtId="0" fontId="43" fillId="0" borderId="6" xfId="0" applyFont="1" applyBorder="1" applyAlignment="1">
      <alignment horizontal="left" vertical="top" wrapText="1"/>
    </xf>
    <xf numFmtId="0" fontId="43" fillId="0" borderId="4" xfId="0" applyFont="1" applyBorder="1" applyAlignment="1">
      <alignment horizontal="left" vertical="top" wrapText="1"/>
    </xf>
    <xf numFmtId="0" fontId="46" fillId="0" borderId="6" xfId="0" applyFont="1" applyBorder="1" applyAlignment="1">
      <alignment horizontal="left" vertical="top" wrapText="1"/>
    </xf>
    <xf numFmtId="0" fontId="1" fillId="0" borderId="51" xfId="0" applyFont="1" applyBorder="1" applyAlignment="1">
      <alignment horizontal="center" textRotation="90" wrapText="1"/>
    </xf>
    <xf numFmtId="0" fontId="54" fillId="0" borderId="6" xfId="0" applyFont="1" applyBorder="1" applyAlignment="1">
      <alignment wrapText="1"/>
    </xf>
    <xf numFmtId="0" fontId="54" fillId="0" borderId="5" xfId="0" applyFont="1" applyBorder="1" applyAlignment="1">
      <alignment wrapText="1"/>
    </xf>
    <xf numFmtId="0" fontId="54" fillId="0" borderId="6" xfId="0" applyFont="1" applyBorder="1" applyAlignment="1">
      <alignment vertical="center" wrapText="1"/>
    </xf>
    <xf numFmtId="0" fontId="54" fillId="0" borderId="23" xfId="0" applyFont="1" applyBorder="1" applyAlignment="1">
      <alignment wrapText="1"/>
    </xf>
    <xf numFmtId="0" fontId="16" fillId="0" borderId="4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8" xfId="0" applyFont="1" applyBorder="1" applyAlignment="1">
      <alignment vertical="center" wrapText="1"/>
    </xf>
    <xf numFmtId="0" fontId="41" fillId="0" borderId="79" xfId="0" applyFont="1" applyBorder="1" applyAlignment="1">
      <alignment horizontal="left" vertical="center" wrapText="1"/>
    </xf>
    <xf numFmtId="0" fontId="55" fillId="0" borderId="73" xfId="0" applyFont="1" applyBorder="1" applyAlignment="1">
      <alignment vertical="center" wrapText="1"/>
    </xf>
    <xf numFmtId="0" fontId="1" fillId="0" borderId="2" xfId="0" applyFont="1" applyBorder="1" applyAlignment="1">
      <alignment wrapText="1"/>
    </xf>
    <xf numFmtId="0" fontId="16" fillId="0" borderId="4" xfId="2" applyFont="1" applyBorder="1" applyAlignment="1">
      <alignment horizontal="center" vertical="center" wrapText="1"/>
    </xf>
    <xf numFmtId="0" fontId="16" fillId="0" borderId="29" xfId="2" applyFont="1" applyBorder="1" applyAlignment="1">
      <alignment horizontal="center" vertical="center" wrapText="1"/>
    </xf>
    <xf numFmtId="0" fontId="39" fillId="25" borderId="28" xfId="2" applyFont="1" applyFill="1" applyBorder="1" applyAlignment="1">
      <alignment horizontal="center" vertical="center" wrapText="1"/>
    </xf>
    <xf numFmtId="0" fontId="16" fillId="0" borderId="43" xfId="2" applyFont="1" applyBorder="1" applyAlignment="1">
      <alignment horizontal="center" vertical="center" wrapText="1"/>
    </xf>
    <xf numFmtId="0" fontId="39" fillId="25" borderId="4" xfId="2" applyFont="1" applyFill="1" applyBorder="1" applyAlignment="1">
      <alignment horizontal="center" vertical="center" wrapText="1"/>
    </xf>
    <xf numFmtId="0" fontId="1" fillId="0" borderId="22" xfId="2" applyBorder="1" applyAlignment="1">
      <alignment horizontal="center" vertical="center"/>
    </xf>
    <xf numFmtId="0" fontId="1" fillId="0" borderId="14" xfId="2" applyBorder="1" applyAlignment="1">
      <alignment horizontal="center" vertical="center"/>
    </xf>
    <xf numFmtId="0" fontId="0" fillId="0" borderId="2" xfId="0" applyBorder="1" applyAlignment="1">
      <alignment wrapText="1"/>
    </xf>
    <xf numFmtId="0" fontId="0" fillId="0" borderId="6" xfId="0" applyBorder="1" applyAlignment="1">
      <alignment horizontal="center" wrapText="1"/>
    </xf>
    <xf numFmtId="0" fontId="0" fillId="0" borderId="49" xfId="0" applyBorder="1" applyAlignment="1">
      <alignment horizontal="center" wrapText="1"/>
    </xf>
    <xf numFmtId="0" fontId="1" fillId="0" borderId="0" xfId="0" applyFont="1" applyAlignment="1">
      <alignment horizontal="center" textRotation="90" wrapText="1"/>
    </xf>
    <xf numFmtId="0" fontId="45" fillId="0" borderId="6" xfId="1" applyBorder="1" applyAlignment="1">
      <alignment vertical="top" wrapText="1"/>
    </xf>
    <xf numFmtId="0" fontId="1" fillId="0" borderId="6" xfId="0" applyFont="1" applyBorder="1" applyAlignment="1">
      <alignment horizontal="left" wrapText="1"/>
    </xf>
    <xf numFmtId="0" fontId="26" fillId="0" borderId="5" xfId="0" applyFont="1" applyBorder="1" applyAlignment="1">
      <alignment vertical="top" wrapText="1"/>
    </xf>
    <xf numFmtId="0" fontId="26" fillId="0" borderId="6" xfId="0" applyFont="1" applyBorder="1" applyAlignment="1">
      <alignment vertical="top" wrapText="1"/>
    </xf>
    <xf numFmtId="0" fontId="26" fillId="0" borderId="23" xfId="0" applyFont="1" applyBorder="1" applyAlignment="1">
      <alignment vertical="top" wrapText="1"/>
    </xf>
    <xf numFmtId="1" fontId="0" fillId="0" borderId="57" xfId="0" applyNumberFormat="1" applyBorder="1" applyAlignment="1">
      <alignment horizontal="center" vertical="center"/>
    </xf>
    <xf numFmtId="1" fontId="0" fillId="0" borderId="55" xfId="0" applyNumberFormat="1" applyBorder="1" applyAlignment="1">
      <alignment horizontal="center" vertical="center"/>
    </xf>
    <xf numFmtId="0" fontId="7" fillId="0" borderId="3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 xfId="0" applyFont="1" applyBorder="1" applyAlignment="1">
      <alignment horizontal="center" vertical="center" wrapText="1"/>
    </xf>
    <xf numFmtId="0" fontId="9" fillId="26" borderId="59" xfId="0" applyFont="1" applyFill="1" applyBorder="1" applyAlignment="1">
      <alignment horizontal="center" vertical="center" textRotation="90" wrapText="1"/>
    </xf>
    <xf numFmtId="0" fontId="25" fillId="8" borderId="3" xfId="0" applyFont="1" applyFill="1" applyBorder="1" applyAlignment="1">
      <alignment horizontal="center" vertical="center" wrapText="1"/>
    </xf>
    <xf numFmtId="0" fontId="25" fillId="8" borderId="32" xfId="0" applyFont="1" applyFill="1" applyBorder="1" applyAlignment="1">
      <alignment horizontal="center" vertical="center" wrapText="1"/>
    </xf>
    <xf numFmtId="0" fontId="7" fillId="0" borderId="62"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50"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35" xfId="0" applyFont="1" applyBorder="1" applyAlignment="1">
      <alignment horizontal="center" vertical="center" wrapText="1"/>
    </xf>
    <xf numFmtId="0" fontId="9" fillId="0" borderId="6" xfId="0" applyFont="1" applyBorder="1" applyAlignment="1">
      <alignment wrapText="1"/>
    </xf>
    <xf numFmtId="0" fontId="1" fillId="0" borderId="19" xfId="0" applyFont="1" applyBorder="1" applyAlignment="1">
      <alignment vertical="top"/>
    </xf>
    <xf numFmtId="0" fontId="1" fillId="0" borderId="37" xfId="0" applyFont="1" applyBorder="1" applyAlignment="1">
      <alignment vertical="top"/>
    </xf>
    <xf numFmtId="0" fontId="0" fillId="0" borderId="1" xfId="0" applyBorder="1" applyAlignment="1">
      <alignment horizontal="left" vertical="top"/>
    </xf>
    <xf numFmtId="0" fontId="1" fillId="0" borderId="57" xfId="0" applyFont="1" applyBorder="1" applyAlignment="1">
      <alignment horizontal="center" vertical="top"/>
    </xf>
    <xf numFmtId="0" fontId="47" fillId="0" borderId="5" xfId="0" applyFont="1" applyBorder="1" applyAlignment="1">
      <alignment vertical="center"/>
    </xf>
    <xf numFmtId="0" fontId="1" fillId="0" borderId="76" xfId="0" applyFont="1" applyBorder="1" applyAlignment="1">
      <alignment vertical="top"/>
    </xf>
    <xf numFmtId="0" fontId="1" fillId="0" borderId="76" xfId="0" applyFont="1" applyBorder="1" applyAlignment="1">
      <alignment horizontal="center" vertical="top"/>
    </xf>
    <xf numFmtId="0" fontId="48" fillId="0" borderId="23" xfId="0" applyFont="1" applyBorder="1" applyAlignment="1">
      <alignment vertical="center" wrapText="1"/>
    </xf>
    <xf numFmtId="0" fontId="1" fillId="0" borderId="19" xfId="0" applyFont="1" applyBorder="1" applyAlignment="1">
      <alignment horizontal="center" vertical="top"/>
    </xf>
    <xf numFmtId="0" fontId="48" fillId="0" borderId="2" xfId="0" applyFont="1" applyBorder="1" applyAlignment="1">
      <alignment vertical="center" wrapText="1"/>
    </xf>
    <xf numFmtId="0" fontId="47" fillId="0" borderId="5" xfId="0" applyFont="1" applyBorder="1" applyAlignment="1">
      <alignment horizontal="left" vertical="center" wrapText="1"/>
    </xf>
    <xf numFmtId="0" fontId="47" fillId="0" borderId="23" xfId="0" applyFont="1" applyBorder="1" applyAlignment="1">
      <alignment horizontal="left" vertical="center" wrapText="1"/>
    </xf>
    <xf numFmtId="0" fontId="47" fillId="0" borderId="2" xfId="0" applyFont="1" applyBorder="1" applyAlignment="1">
      <alignment horizontal="left" vertical="center" wrapText="1"/>
    </xf>
    <xf numFmtId="0" fontId="47" fillId="0" borderId="5" xfId="0" applyFont="1" applyBorder="1" applyAlignment="1">
      <alignment wrapText="1"/>
    </xf>
    <xf numFmtId="0" fontId="47" fillId="0" borderId="23" xfId="0" applyFont="1" applyBorder="1"/>
    <xf numFmtId="0" fontId="43" fillId="0" borderId="2" xfId="0" applyFont="1" applyBorder="1" applyAlignment="1">
      <alignment vertical="center" wrapText="1"/>
    </xf>
    <xf numFmtId="0" fontId="26" fillId="0" borderId="79" xfId="0" applyFont="1" applyBorder="1" applyAlignment="1">
      <alignment horizontal="left" vertical="top"/>
    </xf>
    <xf numFmtId="0" fontId="26" fillId="0" borderId="26" xfId="0" applyFont="1" applyBorder="1" applyAlignment="1">
      <alignment horizontal="left" vertical="top"/>
    </xf>
    <xf numFmtId="0" fontId="46" fillId="0" borderId="5" xfId="0" applyFont="1" applyBorder="1" applyAlignment="1">
      <alignment horizontal="left" vertical="center"/>
    </xf>
    <xf numFmtId="0" fontId="26" fillId="0" borderId="76" xfId="0" applyFont="1" applyBorder="1" applyAlignment="1">
      <alignment horizontal="left" vertical="top"/>
    </xf>
    <xf numFmtId="0" fontId="26" fillId="0" borderId="76" xfId="0" applyFont="1" applyBorder="1" applyAlignment="1">
      <alignment horizontal="center" vertical="top"/>
    </xf>
    <xf numFmtId="0" fontId="46" fillId="0" borderId="23" xfId="0" applyFont="1" applyBorder="1" applyAlignment="1">
      <alignment horizontal="left" vertical="center"/>
    </xf>
    <xf numFmtId="0" fontId="52" fillId="0" borderId="5" xfId="0" applyFont="1" applyBorder="1" applyAlignment="1">
      <alignment horizontal="left" vertical="center" wrapText="1"/>
    </xf>
    <xf numFmtId="0" fontId="52" fillId="0" borderId="23" xfId="0" applyFont="1" applyBorder="1" applyAlignment="1">
      <alignment horizontal="left" vertical="center" wrapText="1"/>
    </xf>
    <xf numFmtId="0" fontId="52" fillId="0" borderId="5" xfId="0" applyFont="1" applyBorder="1" applyAlignment="1">
      <alignment horizontal="left" vertical="center" textRotation="90" wrapText="1"/>
    </xf>
    <xf numFmtId="0" fontId="52" fillId="0" borderId="6" xfId="0" applyFont="1" applyBorder="1" applyAlignment="1">
      <alignment horizontal="left" vertical="center" textRotation="90" wrapText="1"/>
    </xf>
    <xf numFmtId="0" fontId="52" fillId="0" borderId="23" xfId="0" applyFont="1" applyBorder="1" applyAlignment="1">
      <alignment horizontal="left" vertical="center" textRotation="90"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0"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0"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0" xfId="0" applyFont="1" applyAlignment="1">
      <alignment horizontal="center" vertical="center" textRotation="90"/>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3" xfId="0" applyFont="1" applyBorder="1" applyAlignment="1">
      <alignment horizontal="center" textRotation="90" wrapText="1"/>
    </xf>
    <xf numFmtId="0" fontId="15" fillId="0" borderId="60" xfId="0" applyFont="1"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5" fillId="0" borderId="56" xfId="0" applyFont="1"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3">
    <cellStyle name="Hyperlink" xfId="1" builtinId="8"/>
    <cellStyle name="Normal" xfId="0" builtinId="0"/>
    <cellStyle name="Normal 2" xfId="2" xr:uid="{4270E3EA-9F10-40A3-A41F-129F0BA5C4B0}"/>
  </cellStyles>
  <dxfs count="81">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PW'!$B$4:$B$8</c:f>
              <c:strCache>
                <c:ptCount val="5"/>
                <c:pt idx="0">
                  <c:v>The main customer requires that the system must not cause injury to the operator when functioning</c:v>
                </c:pt>
                <c:pt idx="1">
                  <c:v>The main customer requires that the system shall comply to all relevant legislation</c:v>
                </c:pt>
                <c:pt idx="2">
                  <c:v>The main customer requires that the system shall be to a reasonable cost as for the customer to procure 1000</c:v>
                </c:pt>
                <c:pt idx="3">
                  <c:v>The main customer requires that the system shall be fully operational and safe to store in temperatures up to 70 down to -30C</c:v>
                </c:pt>
                <c:pt idx="4">
                  <c:v>The main customer requires that the Munition shall contribute to a system reliability of 99% (Confidence??)</c:v>
                </c:pt>
              </c:strCache>
            </c:strRef>
          </c:cat>
          <c:val>
            <c:numRef>
              <c:f>'Rationalised Req PW'!$J$4:$J$8</c:f>
              <c:numCache>
                <c:formatCode>General</c:formatCode>
                <c:ptCount val="5"/>
                <c:pt idx="0">
                  <c:v>21.993975675627194</c:v>
                </c:pt>
                <c:pt idx="1">
                  <c:v>47.09190325765276</c:v>
                </c:pt>
                <c:pt idx="2">
                  <c:v>11.553557728282993</c:v>
                </c:pt>
                <c:pt idx="3">
                  <c:v>9.3317754542521012</c:v>
                </c:pt>
                <c:pt idx="4">
                  <c:v>10.028787884184949</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PW'!$B$4:$B$8</c:f>
              <c:strCache>
                <c:ptCount val="5"/>
                <c:pt idx="0">
                  <c:v>The main customer requires that the system must not cause injury to the operator when functioning</c:v>
                </c:pt>
                <c:pt idx="1">
                  <c:v>The main customer requires that the system shall comply to all relevant legislation</c:v>
                </c:pt>
                <c:pt idx="2">
                  <c:v>The main customer requires that the system shall be to a reasonable cost as for the customer to procure 1000</c:v>
                </c:pt>
                <c:pt idx="3">
                  <c:v>The main customer requires that the system shall be fully operational and safe to store in temperatures up to 70 down to -30C</c:v>
                </c:pt>
                <c:pt idx="4">
                  <c:v>The main customer requires that the Munition shall contribute to a system reliability of 99% (Confidence??)</c:v>
                </c:pt>
              </c:strCache>
            </c:strRef>
          </c:cat>
          <c:val>
            <c:numRef>
              <c:f>'Rationalised Req PW'!$J$13:$J$17</c:f>
              <c:numCache>
                <c:formatCode>General</c:formatCode>
                <c:ptCount val="5"/>
                <c:pt idx="0">
                  <c:v>21.700951631527275</c:v>
                </c:pt>
                <c:pt idx="1">
                  <c:v>11.919904607295194</c:v>
                </c:pt>
                <c:pt idx="2">
                  <c:v>11.919904607295194</c:v>
                </c:pt>
                <c:pt idx="3">
                  <c:v>18.067196884500945</c:v>
                </c:pt>
                <c:pt idx="4">
                  <c:v>36.392042269381406</c:v>
                </c:pt>
              </c:numCache>
            </c:numRef>
          </c:val>
          <c:extLst>
            <c:ext xmlns:c16="http://schemas.microsoft.com/office/drawing/2014/chart" uri="{C3380CC4-5D6E-409C-BE32-E72D297353CC}">
              <c16:uniqueId val="{00000000-8CFA-43AD-96C6-5E1BE1491115}"/>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PW'!$B$4:$B$8</c:f>
              <c:strCache>
                <c:ptCount val="5"/>
                <c:pt idx="0">
                  <c:v>The main customer requires that the system must not cause injury to the operator when functioning</c:v>
                </c:pt>
                <c:pt idx="1">
                  <c:v>The main customer requires that the system shall comply to all relevant legislation</c:v>
                </c:pt>
                <c:pt idx="2">
                  <c:v>The main customer requires that the system shall be to a reasonable cost as for the customer to procure 1000</c:v>
                </c:pt>
                <c:pt idx="3">
                  <c:v>The main customer requires that the system shall be fully operational and safe to store in temperatures up to 70 down to -30C</c:v>
                </c:pt>
                <c:pt idx="4">
                  <c:v>The main customer requires that the Munition shall contribute to a system reliability of 99% (Confidence??)</c:v>
                </c:pt>
              </c:strCache>
            </c:strRef>
          </c:cat>
          <c:val>
            <c:numRef>
              <c:f>'Rationalised Req PW'!$J$22:$J$26</c:f>
              <c:numCache>
                <c:formatCode>General</c:formatCode>
                <c:ptCount val="5"/>
                <c:pt idx="0">
                  <c:v>33.879262780872857</c:v>
                </c:pt>
                <c:pt idx="1">
                  <c:v>38.105569128906374</c:v>
                </c:pt>
                <c:pt idx="2">
                  <c:v>10.175833345378189</c:v>
                </c:pt>
                <c:pt idx="3">
                  <c:v>7.6963538431436369</c:v>
                </c:pt>
                <c:pt idx="4">
                  <c:v>10.142980901698948</c:v>
                </c:pt>
              </c:numCache>
            </c:numRef>
          </c:val>
          <c:extLst>
            <c:ext xmlns:c16="http://schemas.microsoft.com/office/drawing/2014/chart" uri="{C3380CC4-5D6E-409C-BE32-E72D297353CC}">
              <c16:uniqueId val="{00000000-E05E-4ADE-98ED-1F94426DC6A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PW'!$B$4:$B$8</c:f>
              <c:strCache>
                <c:ptCount val="5"/>
                <c:pt idx="0">
                  <c:v>The main customer requires that the system must not cause injury to the operator when functioning</c:v>
                </c:pt>
                <c:pt idx="1">
                  <c:v>The main customer requires that the system shall comply to all relevant legislation</c:v>
                </c:pt>
                <c:pt idx="2">
                  <c:v>The main customer requires that the system shall be to a reasonable cost as for the customer to procure 1000</c:v>
                </c:pt>
                <c:pt idx="3">
                  <c:v>The main customer requires that the system shall be fully operational and safe to store in temperatures up to 70 down to -30C</c:v>
                </c:pt>
                <c:pt idx="4">
                  <c:v>The main customer requires that the Munition shall contribute to a system reliability of 99% (Confidence??)</c:v>
                </c:pt>
              </c:strCache>
            </c:strRef>
          </c:cat>
          <c:val>
            <c:numRef>
              <c:f>'Rationalised Req PW'!$J$31:$J$35</c:f>
              <c:numCache>
                <c:formatCode>General</c:formatCode>
                <c:ptCount val="5"/>
                <c:pt idx="0">
                  <c:v>30.033263005970852</c:v>
                </c:pt>
                <c:pt idx="1">
                  <c:v>16.49667886254743</c:v>
                </c:pt>
                <c:pt idx="2">
                  <c:v>29.407020288652863</c:v>
                </c:pt>
                <c:pt idx="3">
                  <c:v>10.883749130305663</c:v>
                </c:pt>
                <c:pt idx="4">
                  <c:v>13.179288712523181</c:v>
                </c:pt>
              </c:numCache>
            </c:numRef>
          </c:val>
          <c:extLst>
            <c:ext xmlns:c16="http://schemas.microsoft.com/office/drawing/2014/chart" uri="{C3380CC4-5D6E-409C-BE32-E72D297353CC}">
              <c16:uniqueId val="{00000000-BF65-4E10-BC5B-016D04A038E8}"/>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1'!$D$2:$U$2</c:f>
              <c:strCache>
                <c:ptCount val="16"/>
                <c:pt idx="0">
                  <c:v>Clear launcher</c:v>
                </c:pt>
                <c:pt idx="1">
                  <c:v>Arm Weapon</c:v>
                </c:pt>
                <c:pt idx="2">
                  <c:v>Identify Round</c:v>
                </c:pt>
                <c:pt idx="3">
                  <c:v>Unpack Round</c:v>
                </c:pt>
                <c:pt idx="4">
                  <c:v>Load Weapon</c:v>
                </c:pt>
                <c:pt idx="5">
                  <c:v>Acquire target</c:v>
                </c:pt>
                <c:pt idx="6">
                  <c:v>Aim Weapon</c:v>
                </c:pt>
                <c:pt idx="7">
                  <c:v>Initiate Weapon</c:v>
                </c:pt>
                <c:pt idx="8">
                  <c:v>Provide Motive Force</c:v>
                </c:pt>
                <c:pt idx="9">
                  <c:v>Satbilise projectile</c:v>
                </c:pt>
                <c:pt idx="10">
                  <c:v>Manouvre Munition</c:v>
                </c:pt>
                <c:pt idx="11">
                  <c:v>Track to Target</c:v>
                </c:pt>
                <c:pt idx="12">
                  <c:v>Create Terminal Effect</c:v>
                </c:pt>
                <c:pt idx="13">
                  <c:v>Defeat Target</c:v>
                </c:pt>
                <c:pt idx="14">
                  <c:v>Manage Dud</c:v>
                </c:pt>
                <c:pt idx="15">
                  <c:v>DeMil</c:v>
                </c:pt>
              </c:strCache>
            </c:strRef>
          </c:cat>
          <c:val>
            <c:numRef>
              <c:f>'Design QFD 1'!$D$28:$U$28</c:f>
              <c:numCache>
                <c:formatCode>0</c:formatCode>
                <c:ptCount val="18"/>
                <c:pt idx="0">
                  <c:v>367.85135719320442</c:v>
                </c:pt>
                <c:pt idx="1">
                  <c:v>1177.1938764589167</c:v>
                </c:pt>
                <c:pt idx="2">
                  <c:v>728.84392514529964</c:v>
                </c:pt>
                <c:pt idx="3">
                  <c:v>714.99737373593678</c:v>
                </c:pt>
                <c:pt idx="4">
                  <c:v>1656.5779628492883</c:v>
                </c:pt>
                <c:pt idx="5">
                  <c:v>331.57209279622703</c:v>
                </c:pt>
                <c:pt idx="6">
                  <c:v>497.49682183457486</c:v>
                </c:pt>
                <c:pt idx="7">
                  <c:v>1871.8995851624375</c:v>
                </c:pt>
                <c:pt idx="8">
                  <c:v>1514.4599817338189</c:v>
                </c:pt>
                <c:pt idx="9">
                  <c:v>1060.8166611029808</c:v>
                </c:pt>
                <c:pt idx="10">
                  <c:v>1058.5211215207632</c:v>
                </c:pt>
                <c:pt idx="11">
                  <c:v>865.7375129282276</c:v>
                </c:pt>
                <c:pt idx="12">
                  <c:v>1592.8914377264737</c:v>
                </c:pt>
                <c:pt idx="13">
                  <c:v>1475.1769102330052</c:v>
                </c:pt>
                <c:pt idx="14">
                  <c:v>1359.2098449430468</c:v>
                </c:pt>
                <c:pt idx="15">
                  <c:v>1766.8303122150799</c:v>
                </c:pt>
                <c:pt idx="16">
                  <c:v>0</c:v>
                </c:pt>
                <c:pt idx="17">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71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2'!$G$2:$W$2</c:f>
              <c:numCache>
                <c:formatCode>General</c:formatCode>
                <c:ptCount val="17"/>
              </c:numCache>
            </c:numRef>
          </c:cat>
          <c:val>
            <c:numRef>
              <c:f>'Design QFD 2'!$G$22:$V$22</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9.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67"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5"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4"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13" Type="http://schemas.openxmlformats.org/officeDocument/2006/relationships/customXml" Target="../ink/ink3.xml"/><Relationship Id="rId12" Type="http://schemas.openxmlformats.org/officeDocument/2006/relationships/chart" Target="../charts/chart3.xml"/><Relationship Id="rId2" Type="http://schemas.openxmlformats.org/officeDocument/2006/relationships/customXml" Target="../ink/ink1.xml"/><Relationship Id="rId1" Type="http://schemas.openxmlformats.org/officeDocument/2006/relationships/chart" Target="../charts/chart1.xml"/><Relationship Id="rId11" Type="http://schemas.openxmlformats.org/officeDocument/2006/relationships/customXml" Target="../ink/ink2.xml"/><Relationship Id="rId15" Type="http://schemas.openxmlformats.org/officeDocument/2006/relationships/customXml" Target="../ink/ink4.xml"/><Relationship Id="rId10" Type="http://schemas.openxmlformats.org/officeDocument/2006/relationships/chart" Target="../charts/chart2.xml"/><Relationship Id="rId9" Type="http://schemas.openxmlformats.org/officeDocument/2006/relationships/image" Target="../media/image16.png"/><Relationship Id="rId1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2" Type="http://schemas.openxmlformats.org/officeDocument/2006/relationships/image" Target="../media/image14.svg"/><Relationship Id="rId1" Type="http://schemas.openxmlformats.org/officeDocument/2006/relationships/image" Target="../media/image13.png"/></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20.xml"/><Relationship Id="rId1" Type="http://schemas.openxmlformats.org/officeDocument/2006/relationships/chart" Target="../charts/chart19.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2.xml.rels><?xml version="1.0" encoding="UTF-8" standalone="yes"?>
<Relationships xmlns="http://schemas.openxmlformats.org/package/2006/relationships"><Relationship Id="rId1" Type="http://schemas.openxmlformats.org/officeDocument/2006/relationships/image" Target="../media/image15.emf"/></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31.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270100</xdr:colOff>
      <xdr:row>2</xdr:row>
      <xdr:rowOff>81644</xdr:rowOff>
    </xdr:from>
    <xdr:to>
      <xdr:col>26</xdr:col>
      <xdr:colOff>256443</xdr:colOff>
      <xdr:row>8</xdr:row>
      <xdr:rowOff>0</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222076</xdr:colOff>
      <xdr:row>2</xdr:row>
      <xdr:rowOff>3611541</xdr:rowOff>
    </xdr:from>
    <xdr:to>
      <xdr:col>7</xdr:col>
      <xdr:colOff>227198</xdr:colOff>
      <xdr:row>2</xdr:row>
      <xdr:rowOff>3621765</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twoCellAnchor>
    <xdr:from>
      <xdr:col>10</xdr:col>
      <xdr:colOff>270100</xdr:colOff>
      <xdr:row>11</xdr:row>
      <xdr:rowOff>81644</xdr:rowOff>
    </xdr:from>
    <xdr:to>
      <xdr:col>26</xdr:col>
      <xdr:colOff>256443</xdr:colOff>
      <xdr:row>17</xdr:row>
      <xdr:rowOff>0</xdr:rowOff>
    </xdr:to>
    <xdr:graphicFrame macro="">
      <xdr:nvGraphicFramePr>
        <xdr:cNvPr id="2" name="Chart 1">
          <a:extLst>
            <a:ext uri="{FF2B5EF4-FFF2-40B4-BE49-F238E27FC236}">
              <a16:creationId xmlns:a16="http://schemas.microsoft.com/office/drawing/2014/main" id="{6E19D4B8-A43B-4F97-A298-60D4943193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7</xdr:col>
      <xdr:colOff>222076</xdr:colOff>
      <xdr:row>11</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 name="Ink 3">
              <a:extLst>
                <a:ext uri="{FF2B5EF4-FFF2-40B4-BE49-F238E27FC236}">
                  <a16:creationId xmlns:a16="http://schemas.microsoft.com/office/drawing/2014/main" id="{37424989-C4F9-4EE4-8637-A0E7ADC48CA7}"/>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20</xdr:row>
      <xdr:rowOff>81644</xdr:rowOff>
    </xdr:from>
    <xdr:to>
      <xdr:col>26</xdr:col>
      <xdr:colOff>256443</xdr:colOff>
      <xdr:row>26</xdr:row>
      <xdr:rowOff>0</xdr:rowOff>
    </xdr:to>
    <xdr:graphicFrame macro="">
      <xdr:nvGraphicFramePr>
        <xdr:cNvPr id="5" name="Chart 4">
          <a:extLst>
            <a:ext uri="{FF2B5EF4-FFF2-40B4-BE49-F238E27FC236}">
              <a16:creationId xmlns:a16="http://schemas.microsoft.com/office/drawing/2014/main" id="{503FFE0A-8B41-4D3F-B399-6557C8E370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oneCellAnchor>
    <xdr:from>
      <xdr:col>7</xdr:col>
      <xdr:colOff>222076</xdr:colOff>
      <xdr:row>20</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6" name="Ink 5">
              <a:extLst>
                <a:ext uri="{FF2B5EF4-FFF2-40B4-BE49-F238E27FC236}">
                  <a16:creationId xmlns:a16="http://schemas.microsoft.com/office/drawing/2014/main" id="{76AA2470-8819-4B49-B40E-51345AADDC3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29</xdr:row>
      <xdr:rowOff>81644</xdr:rowOff>
    </xdr:from>
    <xdr:to>
      <xdr:col>26</xdr:col>
      <xdr:colOff>256443</xdr:colOff>
      <xdr:row>35</xdr:row>
      <xdr:rowOff>0</xdr:rowOff>
    </xdr:to>
    <xdr:graphicFrame macro="">
      <xdr:nvGraphicFramePr>
        <xdr:cNvPr id="7" name="Chart 6">
          <a:extLst>
            <a:ext uri="{FF2B5EF4-FFF2-40B4-BE49-F238E27FC236}">
              <a16:creationId xmlns:a16="http://schemas.microsoft.com/office/drawing/2014/main" id="{8D1095A1-33D2-4C54-9A6C-AB0B6C06A9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7</xdr:col>
      <xdr:colOff>222076</xdr:colOff>
      <xdr:row>29</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8" name="Ink 7">
              <a:extLst>
                <a:ext uri="{FF2B5EF4-FFF2-40B4-BE49-F238E27FC236}">
                  <a16:creationId xmlns:a16="http://schemas.microsoft.com/office/drawing/2014/main" id="{DA3FB3F6-7876-47B6-9583-D5A101901DC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wsDr>
</file>

<file path=xl/drawings/drawing3.xml><?xml version="1.0" encoding="utf-8"?>
<xdr:wsDr xmlns:xdr="http://schemas.openxmlformats.org/drawingml/2006/spreadsheetDrawing" xmlns:a="http://schemas.openxmlformats.org/drawingml/2006/main">
  <xdr:twoCellAnchor editAs="oneCell">
    <xdr:from>
      <xdr:col>4</xdr:col>
      <xdr:colOff>600075</xdr:colOff>
      <xdr:row>6</xdr:row>
      <xdr:rowOff>114300</xdr:rowOff>
    </xdr:from>
    <xdr:to>
      <xdr:col>17</xdr:col>
      <xdr:colOff>47625</xdr:colOff>
      <xdr:row>38</xdr:row>
      <xdr:rowOff>66675</xdr:rowOff>
    </xdr:to>
    <xdr:pic>
      <xdr:nvPicPr>
        <xdr:cNvPr id="2" name="Graphic 1">
          <a:extLst>
            <a:ext uri="{FF2B5EF4-FFF2-40B4-BE49-F238E27FC236}">
              <a16:creationId xmlns:a16="http://schemas.microsoft.com/office/drawing/2014/main" id="{ED859DAA-C97D-4D38-999B-B4DAFA4EFFEA}"/>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991600" y="1133475"/>
          <a:ext cx="7620000" cy="5162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absoluteAnchor>
    <xdr:pos x="0" y="0"/>
    <xdr:ext cx="18573750" cy="12144375"/>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82409" cy="12140045"/>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18619839" cy="12167419"/>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1.503"/>
    </inkml:context>
    <inkml:brush xml:id="br0">
      <inkml:brushProperty name="width" value="0.05" units="cm"/>
      <inkml:brushProperty name="height" value="0.05" units="cm"/>
    </inkml:brush>
  </inkml:definitions>
  <inkml:trace contextRef="#ctx0" brushRef="#br0">0 1 2303 0 0,'0'0'200'0'0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8.640"/>
    </inkml:context>
    <inkml:brush xml:id="br0">
      <inkml:brushProperty name="width" value="0.05" units="cm"/>
      <inkml:brushProperty name="height" value="0.05" units="cm"/>
    </inkml:brush>
  </inkml:definitions>
  <inkml:trace contextRef="#ctx0" brushRef="#br0">0 1 2303 0 0,'0'0'200'0'0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7:09.544"/>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1.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2" zoomScale="80" zoomScaleNormal="80" workbookViewId="0">
      <selection activeCell="E4" sqref="E4"/>
    </sheetView>
  </sheetViews>
  <sheetFormatPr defaultColWidth="8.796875" defaultRowHeight="12.75" x14ac:dyDescent="0.35"/>
  <sheetData>
    <row r="1" spans="1:18" x14ac:dyDescent="0.35">
      <c r="A1" s="50" t="s">
        <v>83</v>
      </c>
      <c r="H1" s="685"/>
      <c r="I1" s="685"/>
      <c r="J1" s="685"/>
      <c r="K1" s="685"/>
    </row>
    <row r="2" spans="1:18" x14ac:dyDescent="0.35">
      <c r="A2" s="50" t="s">
        <v>84</v>
      </c>
    </row>
    <row r="3" spans="1:18" ht="13.5" x14ac:dyDescent="0.35">
      <c r="F3" s="279"/>
    </row>
    <row r="4" spans="1:18" ht="12.75" customHeight="1" thickBot="1" x14ac:dyDescent="0.4"/>
    <row r="5" spans="1:18" ht="6" customHeight="1" x14ac:dyDescent="0.35">
      <c r="C5" s="686" t="s">
        <v>85</v>
      </c>
      <c r="D5" s="687"/>
      <c r="E5" s="687"/>
      <c r="F5" s="687"/>
      <c r="G5" s="687"/>
      <c r="H5" s="687"/>
      <c r="I5" s="687"/>
      <c r="J5" s="687"/>
      <c r="K5" s="687"/>
      <c r="L5" s="687"/>
      <c r="M5" s="687"/>
      <c r="N5" s="687"/>
      <c r="O5" s="687"/>
      <c r="P5" s="687"/>
      <c r="Q5" s="687"/>
      <c r="R5" s="688"/>
    </row>
    <row r="6" spans="1:18" x14ac:dyDescent="0.35">
      <c r="C6" s="689"/>
      <c r="D6" s="690"/>
      <c r="E6" s="690"/>
      <c r="F6" s="690"/>
      <c r="G6" s="690"/>
      <c r="H6" s="690"/>
      <c r="I6" s="690"/>
      <c r="J6" s="690"/>
      <c r="K6" s="690"/>
      <c r="L6" s="690"/>
      <c r="M6" s="690"/>
      <c r="N6" s="690"/>
      <c r="O6" s="690"/>
      <c r="P6" s="690"/>
      <c r="Q6" s="690"/>
      <c r="R6" s="691"/>
    </row>
    <row r="7" spans="1:18" ht="5.25" customHeight="1" thickBot="1" x14ac:dyDescent="0.4">
      <c r="C7" s="692"/>
      <c r="D7" s="693"/>
      <c r="E7" s="693"/>
      <c r="F7" s="693"/>
      <c r="G7" s="693"/>
      <c r="H7" s="693"/>
      <c r="I7" s="693"/>
      <c r="J7" s="693"/>
      <c r="K7" s="693"/>
      <c r="L7" s="693"/>
      <c r="M7" s="693"/>
      <c r="N7" s="693"/>
      <c r="O7" s="693"/>
      <c r="P7" s="693"/>
      <c r="Q7" s="693"/>
      <c r="R7" s="694"/>
    </row>
    <row r="9" spans="1:18" ht="13.15" thickBot="1" x14ac:dyDescent="0.4"/>
    <row r="10" spans="1:18" ht="12.75" customHeight="1" x14ac:dyDescent="0.35">
      <c r="C10" s="695" t="s">
        <v>270</v>
      </c>
      <c r="D10" s="696"/>
      <c r="E10" s="696"/>
      <c r="F10" s="696"/>
      <c r="G10" s="696"/>
      <c r="H10" s="696"/>
      <c r="I10" s="696"/>
      <c r="J10" s="696"/>
      <c r="K10" s="696"/>
      <c r="L10" s="696"/>
      <c r="M10" s="696"/>
      <c r="N10" s="696"/>
      <c r="O10" s="696"/>
      <c r="P10" s="696"/>
      <c r="Q10" s="696"/>
      <c r="R10" s="697"/>
    </row>
    <row r="11" spans="1:18" ht="12.75" customHeight="1" x14ac:dyDescent="0.35">
      <c r="C11" s="698"/>
      <c r="D11" s="699"/>
      <c r="E11" s="699"/>
      <c r="F11" s="699"/>
      <c r="G11" s="699"/>
      <c r="H11" s="699"/>
      <c r="I11" s="699"/>
      <c r="J11" s="699"/>
      <c r="K11" s="699"/>
      <c r="L11" s="699"/>
      <c r="M11" s="699"/>
      <c r="N11" s="699"/>
      <c r="O11" s="699"/>
      <c r="P11" s="699"/>
      <c r="Q11" s="699"/>
      <c r="R11" s="700"/>
    </row>
    <row r="12" spans="1:18" ht="13.5" customHeight="1" thickBot="1" x14ac:dyDescent="0.4">
      <c r="C12" s="701"/>
      <c r="D12" s="702"/>
      <c r="E12" s="702"/>
      <c r="F12" s="702"/>
      <c r="G12" s="702"/>
      <c r="H12" s="702"/>
      <c r="I12" s="702"/>
      <c r="J12" s="702"/>
      <c r="K12" s="702"/>
      <c r="L12" s="702"/>
      <c r="M12" s="702"/>
      <c r="N12" s="702"/>
      <c r="O12" s="702"/>
      <c r="P12" s="702"/>
      <c r="Q12" s="702"/>
      <c r="R12" s="703"/>
    </row>
    <row r="14" spans="1:18" ht="13.15" thickBot="1" x14ac:dyDescent="0.4"/>
    <row r="15" spans="1:18" ht="13.15" thickBot="1" x14ac:dyDescent="0.4">
      <c r="C15" s="704" t="s">
        <v>55</v>
      </c>
      <c r="D15" s="705"/>
      <c r="E15" s="705"/>
      <c r="F15" s="705"/>
      <c r="G15" s="705"/>
      <c r="H15" s="705"/>
      <c r="I15" s="705"/>
      <c r="J15" s="705"/>
      <c r="K15" s="705"/>
      <c r="L15" s="706"/>
      <c r="M15" s="704" t="s">
        <v>56</v>
      </c>
      <c r="N15" s="705"/>
      <c r="O15" s="706"/>
      <c r="P15" s="704" t="s">
        <v>57</v>
      </c>
      <c r="Q15" s="705"/>
      <c r="R15" s="706"/>
    </row>
    <row r="16" spans="1:18" x14ac:dyDescent="0.35">
      <c r="C16" s="707" t="s">
        <v>80</v>
      </c>
      <c r="D16" s="708"/>
      <c r="E16" s="708"/>
      <c r="F16" s="708"/>
      <c r="G16" s="708"/>
      <c r="H16" s="708"/>
      <c r="I16" s="708"/>
      <c r="J16" s="708"/>
      <c r="K16" s="708"/>
      <c r="L16" s="709"/>
      <c r="M16" s="707"/>
      <c r="N16" s="708"/>
      <c r="O16" s="709"/>
      <c r="P16" s="716" t="s">
        <v>81</v>
      </c>
      <c r="Q16" s="717"/>
      <c r="R16" s="718"/>
    </row>
    <row r="17" spans="3:18" x14ac:dyDescent="0.35">
      <c r="C17" s="710"/>
      <c r="D17" s="711"/>
      <c r="E17" s="711"/>
      <c r="F17" s="711"/>
      <c r="G17" s="711"/>
      <c r="H17" s="711"/>
      <c r="I17" s="711"/>
      <c r="J17" s="711"/>
      <c r="K17" s="711"/>
      <c r="L17" s="712"/>
      <c r="M17" s="710"/>
      <c r="N17" s="711"/>
      <c r="O17" s="712"/>
      <c r="P17" s="719"/>
      <c r="Q17" s="720"/>
      <c r="R17" s="721"/>
    </row>
    <row r="18" spans="3:18" ht="13.15" thickBot="1" x14ac:dyDescent="0.4">
      <c r="C18" s="713"/>
      <c r="D18" s="714"/>
      <c r="E18" s="714"/>
      <c r="F18" s="714"/>
      <c r="G18" s="714"/>
      <c r="H18" s="714"/>
      <c r="I18" s="714"/>
      <c r="J18" s="714"/>
      <c r="K18" s="714"/>
      <c r="L18" s="715"/>
      <c r="M18" s="713"/>
      <c r="N18" s="714"/>
      <c r="O18" s="715"/>
      <c r="P18" s="722"/>
      <c r="Q18" s="723"/>
      <c r="R18" s="724"/>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F42"/>
  <sheetViews>
    <sheetView topLeftCell="D3" zoomScaleNormal="100" workbookViewId="0">
      <selection activeCell="G28" sqref="G28"/>
    </sheetView>
  </sheetViews>
  <sheetFormatPr defaultColWidth="9.19921875" defaultRowHeight="12.75" x14ac:dyDescent="0.35"/>
  <cols>
    <col min="1" max="1" width="16.46484375" customWidth="1"/>
    <col min="2" max="2" width="22" customWidth="1"/>
    <col min="3" max="3" width="14.796875" customWidth="1"/>
    <col min="4" max="4" width="8.265625" customWidth="1"/>
    <col min="5" max="5" width="107.6640625" customWidth="1"/>
    <col min="6" max="6" width="36.19921875" customWidth="1"/>
    <col min="7" max="7" width="28" customWidth="1"/>
  </cols>
  <sheetData>
    <row r="1" spans="1:6" x14ac:dyDescent="0.35">
      <c r="A1" s="277" t="s">
        <v>78</v>
      </c>
    </row>
    <row r="3" spans="1:6" ht="13.15" thickBot="1" x14ac:dyDescent="0.4"/>
    <row r="4" spans="1:6" s="8" customFormat="1" ht="13.5" thickBot="1" x14ac:dyDescent="0.45">
      <c r="B4" s="474" t="s">
        <v>0</v>
      </c>
      <c r="C4" s="488" t="s">
        <v>254</v>
      </c>
      <c r="D4" s="488" t="s">
        <v>276</v>
      </c>
      <c r="E4" s="475" t="s">
        <v>1</v>
      </c>
      <c r="F4" s="474" t="s">
        <v>271</v>
      </c>
    </row>
    <row r="5" spans="1:6" ht="13.9" thickBot="1" x14ac:dyDescent="0.4">
      <c r="B5" s="476"/>
      <c r="C5" s="658"/>
      <c r="D5" s="659"/>
      <c r="E5" s="660"/>
      <c r="F5" s="583"/>
    </row>
    <row r="6" spans="1:6" ht="13.15" customHeight="1" x14ac:dyDescent="0.35">
      <c r="B6" s="478"/>
      <c r="C6" s="586" t="s">
        <v>275</v>
      </c>
      <c r="D6" s="661">
        <v>1</v>
      </c>
      <c r="E6" s="662" t="s">
        <v>272</v>
      </c>
      <c r="F6" s="582"/>
    </row>
    <row r="7" spans="1:6" ht="15.75" x14ac:dyDescent="0.35">
      <c r="B7" s="478"/>
      <c r="C7" s="479"/>
      <c r="D7" s="590">
        <v>4</v>
      </c>
      <c r="E7" s="585" t="s">
        <v>273</v>
      </c>
      <c r="F7" s="582"/>
    </row>
    <row r="8" spans="1:6" ht="15.75" x14ac:dyDescent="0.35">
      <c r="B8" s="478"/>
      <c r="C8" s="479"/>
      <c r="D8" s="590">
        <v>2</v>
      </c>
      <c r="E8" s="585" t="s">
        <v>274</v>
      </c>
      <c r="F8" s="582"/>
    </row>
    <row r="9" spans="1:6" ht="31.5" x14ac:dyDescent="0.35">
      <c r="B9" s="478"/>
      <c r="C9" s="479"/>
      <c r="D9" s="590">
        <v>3</v>
      </c>
      <c r="E9" s="589" t="s">
        <v>285</v>
      </c>
      <c r="F9" s="582"/>
    </row>
    <row r="10" spans="1:6" ht="16.149999999999999" thickBot="1" x14ac:dyDescent="0.4">
      <c r="B10" s="478"/>
      <c r="C10" s="663"/>
      <c r="D10" s="664">
        <v>5</v>
      </c>
      <c r="E10" s="665" t="s">
        <v>284</v>
      </c>
      <c r="F10" s="582"/>
    </row>
    <row r="11" spans="1:6" ht="16.149999999999999" thickBot="1" x14ac:dyDescent="0.4">
      <c r="B11" s="478"/>
      <c r="C11" s="658"/>
      <c r="D11" s="666"/>
      <c r="E11" s="667"/>
      <c r="F11" s="582"/>
    </row>
    <row r="12" spans="1:6" ht="15.75" x14ac:dyDescent="0.35">
      <c r="B12" s="478"/>
      <c r="C12" s="586" t="s">
        <v>280</v>
      </c>
      <c r="D12" s="661">
        <v>1</v>
      </c>
      <c r="E12" s="668" t="s">
        <v>322</v>
      </c>
      <c r="F12" s="582" t="s">
        <v>323</v>
      </c>
    </row>
    <row r="13" spans="1:6" ht="15.75" x14ac:dyDescent="0.35">
      <c r="B13" s="478"/>
      <c r="C13" s="479" t="s">
        <v>280</v>
      </c>
      <c r="D13" s="590">
        <v>2</v>
      </c>
      <c r="E13" s="587" t="s">
        <v>324</v>
      </c>
      <c r="F13" s="582" t="s">
        <v>327</v>
      </c>
    </row>
    <row r="14" spans="1:6" ht="15.75" x14ac:dyDescent="0.35">
      <c r="B14" s="478"/>
      <c r="C14" s="479" t="s">
        <v>280</v>
      </c>
      <c r="D14" s="590">
        <v>3</v>
      </c>
      <c r="E14" s="587" t="s">
        <v>325</v>
      </c>
      <c r="F14" s="582" t="s">
        <v>326</v>
      </c>
    </row>
    <row r="15" spans="1:6" ht="15.75" x14ac:dyDescent="0.35">
      <c r="B15" s="478"/>
      <c r="C15" s="479" t="s">
        <v>280</v>
      </c>
      <c r="D15" s="590">
        <v>4</v>
      </c>
      <c r="E15" s="587" t="s">
        <v>328</v>
      </c>
      <c r="F15" s="582" t="s">
        <v>329</v>
      </c>
    </row>
    <row r="16" spans="1:6" ht="16.149999999999999" thickBot="1" x14ac:dyDescent="0.4">
      <c r="B16" s="478"/>
      <c r="C16" s="663" t="s">
        <v>280</v>
      </c>
      <c r="D16" s="664">
        <v>5</v>
      </c>
      <c r="E16" s="669" t="s">
        <v>330</v>
      </c>
      <c r="F16" s="582" t="s">
        <v>331</v>
      </c>
    </row>
    <row r="17" spans="2:6" ht="16.149999999999999" thickBot="1" x14ac:dyDescent="0.4">
      <c r="B17" s="478"/>
      <c r="C17" s="658"/>
      <c r="D17" s="666"/>
      <c r="E17" s="670"/>
      <c r="F17" s="582"/>
    </row>
    <row r="18" spans="2:6" ht="31.5" x14ac:dyDescent="0.5">
      <c r="B18" s="478"/>
      <c r="C18" s="586" t="s">
        <v>86</v>
      </c>
      <c r="D18" s="661">
        <v>1</v>
      </c>
      <c r="E18" s="671" t="s">
        <v>309</v>
      </c>
      <c r="F18" s="582"/>
    </row>
    <row r="19" spans="2:6" ht="15.75" x14ac:dyDescent="0.5">
      <c r="B19" s="478"/>
      <c r="C19" s="479" t="s">
        <v>86</v>
      </c>
      <c r="D19" s="590">
        <v>2</v>
      </c>
      <c r="E19" s="588" t="s">
        <v>289</v>
      </c>
      <c r="F19" s="582"/>
    </row>
    <row r="20" spans="2:6" ht="15.75" x14ac:dyDescent="0.5">
      <c r="B20" s="478"/>
      <c r="C20" s="479" t="s">
        <v>86</v>
      </c>
      <c r="D20" s="590">
        <v>3</v>
      </c>
      <c r="E20" s="588" t="s">
        <v>288</v>
      </c>
      <c r="F20" s="582"/>
    </row>
    <row r="21" spans="2:6" ht="15.75" x14ac:dyDescent="0.35">
      <c r="B21" s="478"/>
      <c r="C21" s="479" t="s">
        <v>86</v>
      </c>
      <c r="D21" s="590">
        <v>4</v>
      </c>
      <c r="E21" s="587" t="s">
        <v>281</v>
      </c>
      <c r="F21" s="582"/>
    </row>
    <row r="22" spans="2:6" ht="16.149999999999999" thickBot="1" x14ac:dyDescent="0.55000000000000004">
      <c r="B22" s="478"/>
      <c r="C22" s="663" t="s">
        <v>86</v>
      </c>
      <c r="D22" s="664">
        <v>5</v>
      </c>
      <c r="E22" s="672" t="s">
        <v>310</v>
      </c>
      <c r="F22" s="582"/>
    </row>
    <row r="23" spans="2:6" ht="15.4" thickBot="1" x14ac:dyDescent="0.4">
      <c r="B23" s="478"/>
      <c r="C23" s="658"/>
      <c r="D23" s="666"/>
      <c r="E23" s="673"/>
      <c r="F23" s="582"/>
    </row>
    <row r="24" spans="2:6" ht="14.25" x14ac:dyDescent="0.35">
      <c r="B24" s="481"/>
      <c r="C24" s="586" t="s">
        <v>283</v>
      </c>
      <c r="D24" s="661">
        <v>1</v>
      </c>
      <c r="E24" s="676" t="s">
        <v>306</v>
      </c>
      <c r="F24" s="583"/>
    </row>
    <row r="25" spans="2:6" ht="14.25" x14ac:dyDescent="0.35">
      <c r="B25" s="477"/>
      <c r="C25" s="479" t="s">
        <v>283</v>
      </c>
      <c r="D25" s="591">
        <v>2</v>
      </c>
      <c r="E25" s="592" t="s">
        <v>287</v>
      </c>
      <c r="F25" s="583"/>
    </row>
    <row r="26" spans="2:6" ht="14.25" x14ac:dyDescent="0.35">
      <c r="B26" s="477"/>
      <c r="C26" s="479" t="s">
        <v>283</v>
      </c>
      <c r="D26" s="591">
        <v>3</v>
      </c>
      <c r="E26" s="592" t="s">
        <v>311</v>
      </c>
      <c r="F26" s="583"/>
    </row>
    <row r="27" spans="2:6" ht="14.25" x14ac:dyDescent="0.35">
      <c r="B27" s="477"/>
      <c r="C27" s="479" t="s">
        <v>283</v>
      </c>
      <c r="D27" s="591">
        <v>4</v>
      </c>
      <c r="E27" s="592" t="s">
        <v>282</v>
      </c>
      <c r="F27" s="583"/>
    </row>
    <row r="28" spans="2:6" ht="14.65" thickBot="1" x14ac:dyDescent="0.4">
      <c r="B28" s="477"/>
      <c r="C28" s="677"/>
      <c r="D28" s="678">
        <v>5</v>
      </c>
      <c r="E28" s="679" t="s">
        <v>305</v>
      </c>
      <c r="F28" s="583"/>
    </row>
    <row r="29" spans="2:6" ht="13.5" x14ac:dyDescent="0.35">
      <c r="B29" s="477"/>
      <c r="C29" s="674"/>
      <c r="D29" s="674"/>
      <c r="E29" s="675"/>
      <c r="F29" s="583"/>
    </row>
    <row r="30" spans="2:6" ht="14.25" x14ac:dyDescent="0.4">
      <c r="B30" s="482"/>
      <c r="C30" s="483"/>
      <c r="D30" s="483"/>
      <c r="E30" s="592"/>
      <c r="F30" s="580"/>
    </row>
    <row r="31" spans="2:6" ht="13.5" x14ac:dyDescent="0.35">
      <c r="B31" s="477"/>
      <c r="C31" s="480"/>
      <c r="D31" s="480"/>
      <c r="E31" s="477"/>
      <c r="F31" s="583"/>
    </row>
    <row r="32" spans="2:6" ht="13.5" x14ac:dyDescent="0.35">
      <c r="B32" s="477"/>
      <c r="C32" s="480"/>
      <c r="D32" s="480"/>
      <c r="E32" s="477"/>
      <c r="F32" s="583"/>
    </row>
    <row r="33" spans="2:6" ht="13.5" x14ac:dyDescent="0.35">
      <c r="B33" s="477"/>
      <c r="C33" s="480"/>
      <c r="D33" s="480"/>
      <c r="E33" s="477"/>
      <c r="F33" s="583"/>
    </row>
    <row r="34" spans="2:6" ht="13.5" x14ac:dyDescent="0.35">
      <c r="B34" s="477"/>
      <c r="C34" s="480"/>
      <c r="D34" s="480"/>
      <c r="E34" s="477"/>
      <c r="F34" s="583"/>
    </row>
    <row r="35" spans="2:6" ht="13.5" x14ac:dyDescent="0.35">
      <c r="B35" s="477"/>
      <c r="C35" s="480"/>
      <c r="D35" s="480"/>
      <c r="E35" s="477"/>
      <c r="F35" s="583"/>
    </row>
    <row r="36" spans="2:6" ht="13.5" x14ac:dyDescent="0.35">
      <c r="B36" s="477"/>
      <c r="C36" s="480"/>
      <c r="D36" s="480"/>
      <c r="E36" s="477"/>
      <c r="F36" s="583"/>
    </row>
    <row r="37" spans="2:6" ht="13.5" x14ac:dyDescent="0.35">
      <c r="B37" s="477"/>
      <c r="C37" s="480"/>
      <c r="D37" s="480"/>
      <c r="E37" s="477"/>
      <c r="F37" s="583"/>
    </row>
    <row r="38" spans="2:6" x14ac:dyDescent="0.35">
      <c r="B38" s="484"/>
      <c r="C38" s="260"/>
      <c r="D38" s="260"/>
      <c r="E38" s="484"/>
      <c r="F38" s="580"/>
    </row>
    <row r="39" spans="2:6" ht="13.15" thickBot="1" x14ac:dyDescent="0.4">
      <c r="B39" s="485"/>
      <c r="C39" s="486"/>
      <c r="D39" s="486"/>
      <c r="E39" s="485"/>
      <c r="F39" s="584"/>
    </row>
    <row r="40" spans="2:6" ht="13.5" x14ac:dyDescent="0.35">
      <c r="B40" s="487"/>
      <c r="C40" s="487"/>
      <c r="D40" s="487"/>
      <c r="E40" s="24"/>
      <c r="F40" s="24"/>
    </row>
    <row r="41" spans="2:6" ht="13.5" x14ac:dyDescent="0.35">
      <c r="B41" s="487"/>
      <c r="C41" s="487"/>
      <c r="D41" s="487"/>
      <c r="E41" s="24"/>
      <c r="F41" s="24"/>
    </row>
    <row r="42" spans="2:6" x14ac:dyDescent="0.35">
      <c r="B42" s="24"/>
      <c r="C42" s="24"/>
      <c r="D42" s="24"/>
      <c r="E42" s="24"/>
      <c r="F42"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O225"/>
  <sheetViews>
    <sheetView topLeftCell="A12" zoomScale="56" zoomScaleNormal="65" workbookViewId="0">
      <selection activeCell="J17" sqref="J17"/>
    </sheetView>
  </sheetViews>
  <sheetFormatPr defaultColWidth="8.73046875" defaultRowHeight="12.75" x14ac:dyDescent="0.35"/>
  <cols>
    <col min="1" max="1" width="8.73046875" style="50"/>
    <col min="2" max="2" width="95.06640625" style="268" customWidth="1"/>
    <col min="3" max="3" width="8.59765625" style="496" customWidth="1"/>
    <col min="4" max="7" width="8.59765625" style="494" customWidth="1"/>
    <col min="8" max="8" width="9.59765625" style="429" customWidth="1"/>
    <col min="9" max="9" width="5.73046875" style="429" customWidth="1"/>
    <col min="10" max="10" width="6.265625" style="50" customWidth="1"/>
    <col min="11" max="16384" width="8.73046875" style="50"/>
  </cols>
  <sheetData>
    <row r="1" spans="1:15" ht="13.15" thickBot="1" x14ac:dyDescent="0.4">
      <c r="C1" s="497"/>
      <c r="D1" s="498"/>
      <c r="E1" s="498"/>
      <c r="F1" s="498"/>
      <c r="G1" s="498"/>
    </row>
    <row r="2" spans="1:15" ht="13.15" thickBot="1" x14ac:dyDescent="0.4">
      <c r="A2" s="430"/>
      <c r="B2" s="490"/>
      <c r="C2" s="499">
        <v>1</v>
      </c>
      <c r="D2" s="500">
        <v>2</v>
      </c>
      <c r="E2" s="500">
        <v>3</v>
      </c>
      <c r="F2" s="500">
        <v>4</v>
      </c>
      <c r="G2" s="500">
        <v>5</v>
      </c>
      <c r="H2" s="491" t="s">
        <v>245</v>
      </c>
      <c r="I2" s="431"/>
      <c r="J2" s="432" t="s">
        <v>245</v>
      </c>
    </row>
    <row r="3" spans="1:15" ht="409.6" thickBot="1" x14ac:dyDescent="0.4">
      <c r="A3" s="430"/>
      <c r="B3" s="507" t="s">
        <v>246</v>
      </c>
      <c r="C3" s="607" t="s">
        <v>272</v>
      </c>
      <c r="D3" s="607" t="s">
        <v>273</v>
      </c>
      <c r="E3" s="607" t="s">
        <v>274</v>
      </c>
      <c r="F3" s="607" t="s">
        <v>285</v>
      </c>
      <c r="G3" s="608" t="s">
        <v>284</v>
      </c>
      <c r="H3" s="492" t="s">
        <v>247</v>
      </c>
      <c r="I3" s="489" t="s">
        <v>248</v>
      </c>
      <c r="J3" s="433" t="s">
        <v>249</v>
      </c>
    </row>
    <row r="4" spans="1:15" s="438" customFormat="1" ht="42.4" thickBot="1" x14ac:dyDescent="0.4">
      <c r="A4" s="501">
        <v>1</v>
      </c>
      <c r="B4" s="603" t="s">
        <v>272</v>
      </c>
      <c r="C4" s="434">
        <v>1</v>
      </c>
      <c r="D4" s="435">
        <v>0.5</v>
      </c>
      <c r="E4" s="435">
        <v>5</v>
      </c>
      <c r="F4" s="435">
        <v>2</v>
      </c>
      <c r="G4" s="435">
        <v>2</v>
      </c>
      <c r="H4" s="493">
        <f>+C4*D4*E4*F4*G4</f>
        <v>10</v>
      </c>
      <c r="I4" s="436">
        <f>POWER(H4,1/5)</f>
        <v>1.5848931924611136</v>
      </c>
      <c r="J4" s="437">
        <f>+I4/$I$9*$J$9</f>
        <v>21.993975675627194</v>
      </c>
    </row>
    <row r="5" spans="1:15" s="438" customFormat="1" ht="42.4" thickBot="1" x14ac:dyDescent="0.4">
      <c r="A5" s="502">
        <v>2</v>
      </c>
      <c r="B5" s="603" t="s">
        <v>273</v>
      </c>
      <c r="C5" s="283">
        <v>2</v>
      </c>
      <c r="D5" s="495">
        <v>1</v>
      </c>
      <c r="E5" s="226">
        <v>5</v>
      </c>
      <c r="F5" s="226">
        <v>9</v>
      </c>
      <c r="G5" s="226">
        <v>5</v>
      </c>
      <c r="H5" s="493">
        <f>+C5*D5*E5*F5*G5</f>
        <v>450</v>
      </c>
      <c r="I5" s="436">
        <f>POWER(H5,1/5)</f>
        <v>3.3934581902715886</v>
      </c>
      <c r="J5" s="437">
        <f>+I5/$I$9*$J$9</f>
        <v>47.09190325765276</v>
      </c>
    </row>
    <row r="6" spans="1:15" s="438" customFormat="1" ht="42.4" thickBot="1" x14ac:dyDescent="0.4">
      <c r="A6" s="502">
        <v>3</v>
      </c>
      <c r="B6" s="603" t="s">
        <v>274</v>
      </c>
      <c r="C6" s="283">
        <v>0.2</v>
      </c>
      <c r="D6" s="226">
        <v>0.2</v>
      </c>
      <c r="E6" s="495">
        <v>1</v>
      </c>
      <c r="F6" s="226">
        <v>2</v>
      </c>
      <c r="G6" s="226">
        <v>5</v>
      </c>
      <c r="H6" s="493">
        <f>+C6*D6*E6*F6*G6</f>
        <v>0.40000000000000008</v>
      </c>
      <c r="I6" s="436">
        <f>POWER(H6,1/5)</f>
        <v>0.83255320740187322</v>
      </c>
      <c r="J6" s="437">
        <f>+I6/$I$9*$J$9</f>
        <v>11.553557728282993</v>
      </c>
    </row>
    <row r="7" spans="1:15" s="438" customFormat="1" ht="42.4" thickBot="1" x14ac:dyDescent="0.4">
      <c r="A7" s="502">
        <v>4</v>
      </c>
      <c r="B7" s="603" t="s">
        <v>285</v>
      </c>
      <c r="C7" s="283">
        <v>0.5</v>
      </c>
      <c r="D7" s="226">
        <v>0.11</v>
      </c>
      <c r="E7" s="226">
        <v>0.5</v>
      </c>
      <c r="F7" s="495">
        <v>1</v>
      </c>
      <c r="G7" s="226">
        <v>5</v>
      </c>
      <c r="H7" s="493">
        <f>+C7*D7*E7*F7*G7</f>
        <v>0.13750000000000001</v>
      </c>
      <c r="I7" s="436">
        <f>POWER(H7,1/5)</f>
        <v>0.67245083877260925</v>
      </c>
      <c r="J7" s="437">
        <f>+I7/$I$9*$J$9</f>
        <v>9.3317754542521012</v>
      </c>
    </row>
    <row r="8" spans="1:15" s="438" customFormat="1" ht="42" x14ac:dyDescent="0.35">
      <c r="A8" s="502">
        <v>5</v>
      </c>
      <c r="B8" s="604" t="s">
        <v>284</v>
      </c>
      <c r="C8" s="283">
        <v>0.5</v>
      </c>
      <c r="D8" s="226">
        <v>0.2</v>
      </c>
      <c r="E8" s="226">
        <v>0.2</v>
      </c>
      <c r="F8" s="226">
        <v>0.2</v>
      </c>
      <c r="G8" s="495">
        <v>1</v>
      </c>
      <c r="H8" s="493">
        <f>+C8*D8*E8*F8*G8</f>
        <v>4.000000000000001E-3</v>
      </c>
      <c r="I8" s="436">
        <f t="shared" ref="I8" si="0">POWER(H8,1/17)</f>
        <v>0.72267778598550081</v>
      </c>
      <c r="J8" s="437">
        <f>+I8/$I$9*$J$9</f>
        <v>10.028787884184949</v>
      </c>
    </row>
    <row r="9" spans="1:15" ht="33.5" customHeight="1" thickBot="1" x14ac:dyDescent="0.4">
      <c r="C9" s="506"/>
      <c r="D9" s="506"/>
      <c r="E9" s="506"/>
      <c r="F9" s="506"/>
      <c r="G9" s="506"/>
      <c r="H9" s="429">
        <f>SUM(H4:H8)</f>
        <v>460.54149999999998</v>
      </c>
      <c r="I9" s="429">
        <f>SUM(I4:I8)</f>
        <v>7.2060332148926856</v>
      </c>
      <c r="J9" s="429">
        <v>100</v>
      </c>
      <c r="O9" s="438"/>
    </row>
    <row r="10" spans="1:15" ht="13.15" thickBot="1" x14ac:dyDescent="0.4">
      <c r="C10" s="497"/>
      <c r="D10" s="498"/>
      <c r="E10" s="498"/>
      <c r="F10" s="498"/>
      <c r="G10" s="498"/>
    </row>
    <row r="11" spans="1:15" ht="13.15" thickBot="1" x14ac:dyDescent="0.4">
      <c r="A11" s="430"/>
      <c r="B11" s="490"/>
      <c r="C11" s="499">
        <v>1</v>
      </c>
      <c r="D11" s="500">
        <v>2</v>
      </c>
      <c r="E11" s="500">
        <v>3</v>
      </c>
      <c r="F11" s="500">
        <v>4</v>
      </c>
      <c r="G11" s="500">
        <v>5</v>
      </c>
      <c r="H11" s="491" t="s">
        <v>245</v>
      </c>
      <c r="I11" s="431"/>
      <c r="J11" s="432" t="s">
        <v>245</v>
      </c>
    </row>
    <row r="12" spans="1:15" ht="409.6" thickBot="1" x14ac:dyDescent="0.4">
      <c r="A12" s="430"/>
      <c r="B12" s="507" t="s">
        <v>246</v>
      </c>
      <c r="C12" s="682" t="s">
        <v>322</v>
      </c>
      <c r="D12" s="683" t="s">
        <v>324</v>
      </c>
      <c r="E12" s="683" t="s">
        <v>325</v>
      </c>
      <c r="F12" s="683" t="s">
        <v>328</v>
      </c>
      <c r="G12" s="684" t="s">
        <v>330</v>
      </c>
      <c r="H12" s="492" t="s">
        <v>247</v>
      </c>
      <c r="I12" s="489" t="s">
        <v>248</v>
      </c>
      <c r="J12" s="433" t="s">
        <v>249</v>
      </c>
    </row>
    <row r="13" spans="1:15" s="438" customFormat="1" ht="46.9" thickBot="1" x14ac:dyDescent="0.4">
      <c r="A13" s="501">
        <v>1</v>
      </c>
      <c r="B13" s="680" t="s">
        <v>322</v>
      </c>
      <c r="C13" s="434">
        <v>1</v>
      </c>
      <c r="D13" s="435">
        <v>1</v>
      </c>
      <c r="E13" s="435">
        <v>5</v>
      </c>
      <c r="F13" s="435">
        <v>2</v>
      </c>
      <c r="G13" s="435">
        <v>0.1</v>
      </c>
      <c r="H13" s="493">
        <f>+C13*D13*E13*F13*G13</f>
        <v>1</v>
      </c>
      <c r="I13" s="436">
        <f>POWER(H13,1/5)</f>
        <v>1</v>
      </c>
      <c r="J13" s="437">
        <f>+I13/$I$18*$J$18</f>
        <v>21.700951631527275</v>
      </c>
    </row>
    <row r="14" spans="1:15" s="438" customFormat="1" ht="46.9" thickBot="1" x14ac:dyDescent="0.4">
      <c r="A14" s="502">
        <v>2</v>
      </c>
      <c r="B14" s="606" t="s">
        <v>324</v>
      </c>
      <c r="C14" s="283">
        <v>1</v>
      </c>
      <c r="D14" s="495">
        <v>1</v>
      </c>
      <c r="E14" s="226">
        <v>1</v>
      </c>
      <c r="F14" s="226">
        <v>0.5</v>
      </c>
      <c r="G14" s="226">
        <v>0.1</v>
      </c>
      <c r="H14" s="493">
        <f>+C14*D14*E14*F14*G14</f>
        <v>0.05</v>
      </c>
      <c r="I14" s="436">
        <f>POWER(H14,1/5)</f>
        <v>0.54928027165305893</v>
      </c>
      <c r="J14" s="437">
        <f>+I14/$I$18*$J$18</f>
        <v>11.919904607295194</v>
      </c>
    </row>
    <row r="15" spans="1:15" s="438" customFormat="1" ht="46.9" thickBot="1" x14ac:dyDescent="0.4">
      <c r="A15" s="502">
        <v>3</v>
      </c>
      <c r="B15" s="606" t="s">
        <v>325</v>
      </c>
      <c r="C15" s="283">
        <v>0.5</v>
      </c>
      <c r="D15" s="226">
        <v>1</v>
      </c>
      <c r="E15" s="495">
        <v>1</v>
      </c>
      <c r="F15" s="226">
        <v>1</v>
      </c>
      <c r="G15" s="226">
        <v>0.1</v>
      </c>
      <c r="H15" s="493">
        <f>+C15*D15*E15*F15*G15</f>
        <v>0.05</v>
      </c>
      <c r="I15" s="436">
        <f>POWER(H15,1/5)</f>
        <v>0.54928027165305893</v>
      </c>
      <c r="J15" s="437">
        <f>+I15/$I$18*$J$18</f>
        <v>11.919904607295194</v>
      </c>
    </row>
    <row r="16" spans="1:15" s="438" customFormat="1" ht="23.65" thickBot="1" x14ac:dyDescent="0.4">
      <c r="A16" s="502">
        <v>4</v>
      </c>
      <c r="B16" s="606" t="s">
        <v>328</v>
      </c>
      <c r="C16" s="283">
        <v>2</v>
      </c>
      <c r="D16" s="226">
        <v>2</v>
      </c>
      <c r="E16" s="226">
        <v>1</v>
      </c>
      <c r="F16" s="495">
        <v>1</v>
      </c>
      <c r="G16" s="226">
        <v>0.1</v>
      </c>
      <c r="H16" s="493">
        <f>+C16*D16*E16*F16*G16</f>
        <v>0.4</v>
      </c>
      <c r="I16" s="436">
        <f>POWER(H16,1/5)</f>
        <v>0.83255320740187311</v>
      </c>
      <c r="J16" s="437">
        <f>+I16/$I$18*$J$18</f>
        <v>18.067196884500945</v>
      </c>
    </row>
    <row r="17" spans="1:10" s="438" customFormat="1" ht="46.9" thickBot="1" x14ac:dyDescent="0.4">
      <c r="A17" s="502">
        <v>5</v>
      </c>
      <c r="B17" s="681" t="s">
        <v>330</v>
      </c>
      <c r="C17" s="283">
        <v>9</v>
      </c>
      <c r="D17" s="226">
        <v>9</v>
      </c>
      <c r="E17" s="226">
        <v>9</v>
      </c>
      <c r="F17" s="226">
        <v>9</v>
      </c>
      <c r="G17" s="495">
        <v>1</v>
      </c>
      <c r="H17" s="493">
        <f>+C17*D17*E17*F17*G17</f>
        <v>6561</v>
      </c>
      <c r="I17" s="436">
        <f t="shared" ref="I17" si="1">POWER(H17,1/17)</f>
        <v>1.6769790969217599</v>
      </c>
      <c r="J17" s="437">
        <f>+I17/$I$18*$J$18</f>
        <v>36.392042269381406</v>
      </c>
    </row>
    <row r="18" spans="1:10" ht="13.15" thickBot="1" x14ac:dyDescent="0.4">
      <c r="C18" s="506"/>
      <c r="D18" s="506"/>
      <c r="E18" s="506"/>
      <c r="F18" s="506"/>
      <c r="G18" s="506"/>
      <c r="H18" s="429">
        <f>SUM(H13:H17)</f>
        <v>6562.5</v>
      </c>
      <c r="I18" s="429">
        <f>SUM(I13:I17)</f>
        <v>4.6080928476297505</v>
      </c>
      <c r="J18" s="429">
        <v>100</v>
      </c>
    </row>
    <row r="19" spans="1:10" ht="13.15" thickBot="1" x14ac:dyDescent="0.4">
      <c r="C19" s="497"/>
      <c r="D19" s="498"/>
      <c r="E19" s="498"/>
      <c r="F19" s="498"/>
      <c r="G19" s="498"/>
    </row>
    <row r="20" spans="1:10" ht="13.15" thickBot="1" x14ac:dyDescent="0.4">
      <c r="A20" s="430"/>
      <c r="B20" s="490"/>
      <c r="C20" s="499">
        <v>1</v>
      </c>
      <c r="D20" s="500">
        <v>2</v>
      </c>
      <c r="E20" s="500">
        <v>3</v>
      </c>
      <c r="F20" s="500">
        <v>4</v>
      </c>
      <c r="G20" s="500">
        <v>5</v>
      </c>
      <c r="H20" s="491" t="s">
        <v>245</v>
      </c>
      <c r="I20" s="431"/>
      <c r="J20" s="432" t="s">
        <v>245</v>
      </c>
    </row>
    <row r="21" spans="1:10" ht="409.6" thickBot="1" x14ac:dyDescent="0.4">
      <c r="A21" s="430"/>
      <c r="B21" s="507" t="s">
        <v>246</v>
      </c>
      <c r="C21" s="607" t="s">
        <v>309</v>
      </c>
      <c r="D21" s="607" t="s">
        <v>289</v>
      </c>
      <c r="E21" s="607" t="s">
        <v>288</v>
      </c>
      <c r="F21" s="607" t="s">
        <v>281</v>
      </c>
      <c r="G21" s="608" t="s">
        <v>310</v>
      </c>
      <c r="H21" s="492" t="s">
        <v>247</v>
      </c>
      <c r="I21" s="489" t="s">
        <v>248</v>
      </c>
      <c r="J21" s="433" t="s">
        <v>249</v>
      </c>
    </row>
    <row r="22" spans="1:10" s="438" customFormat="1" ht="42.4" thickBot="1" x14ac:dyDescent="0.7">
      <c r="A22" s="501">
        <v>1</v>
      </c>
      <c r="B22" s="605" t="s">
        <v>309</v>
      </c>
      <c r="C22" s="434">
        <v>1</v>
      </c>
      <c r="D22" s="435">
        <v>1</v>
      </c>
      <c r="E22" s="435">
        <v>5</v>
      </c>
      <c r="F22" s="435">
        <v>9</v>
      </c>
      <c r="G22" s="435">
        <v>2</v>
      </c>
      <c r="H22" s="493">
        <f>+C22*D22*E22*F22*G22</f>
        <v>90</v>
      </c>
      <c r="I22" s="436">
        <f>POWER(H22,1/5)</f>
        <v>2.4595094858493636</v>
      </c>
      <c r="J22" s="437">
        <f>+I22/$I$27*$J$27</f>
        <v>33.879262780872857</v>
      </c>
    </row>
    <row r="23" spans="1:10" s="438" customFormat="1" ht="21.4" thickBot="1" x14ac:dyDescent="0.7">
      <c r="A23" s="502">
        <v>2</v>
      </c>
      <c r="B23" s="605" t="s">
        <v>289</v>
      </c>
      <c r="C23" s="283">
        <v>1</v>
      </c>
      <c r="D23" s="495">
        <v>1</v>
      </c>
      <c r="E23" s="226">
        <v>9</v>
      </c>
      <c r="F23" s="226">
        <v>9</v>
      </c>
      <c r="G23" s="226">
        <v>2</v>
      </c>
      <c r="H23" s="493">
        <f>+C23*D23*E23*F23*G23</f>
        <v>162</v>
      </c>
      <c r="I23" s="436">
        <f>POWER(H23,1/5)</f>
        <v>2.7663237344451832</v>
      </c>
      <c r="J23" s="437">
        <f>+I23/$I$27*$J$27</f>
        <v>38.105569128906374</v>
      </c>
    </row>
    <row r="24" spans="1:10" s="438" customFormat="1" ht="42.4" thickBot="1" x14ac:dyDescent="0.7">
      <c r="A24" s="502">
        <v>3</v>
      </c>
      <c r="B24" s="605" t="s">
        <v>288</v>
      </c>
      <c r="C24" s="283">
        <v>0.2</v>
      </c>
      <c r="D24" s="226">
        <v>0.11</v>
      </c>
      <c r="E24" s="495">
        <v>1</v>
      </c>
      <c r="F24" s="226">
        <v>2</v>
      </c>
      <c r="G24" s="226">
        <v>5</v>
      </c>
      <c r="H24" s="493">
        <f>+C24*D24*E24*F24*G24</f>
        <v>0.22000000000000003</v>
      </c>
      <c r="I24" s="436">
        <f>POWER(H24,1/5)</f>
        <v>0.73872795878869224</v>
      </c>
      <c r="J24" s="437">
        <f>+I24/$I$27*$J$27</f>
        <v>10.175833345378189</v>
      </c>
    </row>
    <row r="25" spans="1:10" s="438" customFormat="1" ht="42.4" thickBot="1" x14ac:dyDescent="0.7">
      <c r="A25" s="502">
        <v>4</v>
      </c>
      <c r="B25" s="605" t="s">
        <v>281</v>
      </c>
      <c r="C25" s="283">
        <v>0.11</v>
      </c>
      <c r="D25" s="226">
        <v>0.11</v>
      </c>
      <c r="E25" s="226">
        <v>0.5</v>
      </c>
      <c r="F25" s="495">
        <v>1</v>
      </c>
      <c r="G25" s="226">
        <v>9</v>
      </c>
      <c r="H25" s="493">
        <f>+C25*D25*E25*F25*G25</f>
        <v>5.4449999999999998E-2</v>
      </c>
      <c r="I25" s="436">
        <f>POWER(H25,1/5)</f>
        <v>0.55872689456371016</v>
      </c>
      <c r="J25" s="437">
        <f>+I25/$I$27*$J$27</f>
        <v>7.6963538431436369</v>
      </c>
    </row>
    <row r="26" spans="1:10" s="438" customFormat="1" ht="21" x14ac:dyDescent="0.65">
      <c r="A26" s="502">
        <v>5</v>
      </c>
      <c r="B26" s="605" t="s">
        <v>310</v>
      </c>
      <c r="C26" s="283">
        <v>0.5</v>
      </c>
      <c r="D26" s="226">
        <v>0.5</v>
      </c>
      <c r="E26" s="226">
        <v>0.2</v>
      </c>
      <c r="F26" s="226">
        <v>0.11</v>
      </c>
      <c r="G26" s="495">
        <v>1</v>
      </c>
      <c r="H26" s="493">
        <f>+C26*D26*E26*F26*G26</f>
        <v>5.5000000000000005E-3</v>
      </c>
      <c r="I26" s="436">
        <f t="shared" ref="I26" si="2">POWER(H26,1/17)</f>
        <v>0.73634299258133884</v>
      </c>
      <c r="J26" s="437">
        <f>+I26/$I$27*$J$27</f>
        <v>10.142980901698948</v>
      </c>
    </row>
    <row r="27" spans="1:10" ht="13.15" thickBot="1" x14ac:dyDescent="0.4">
      <c r="C27" s="506"/>
      <c r="D27" s="506"/>
      <c r="E27" s="506"/>
      <c r="F27" s="506"/>
      <c r="G27" s="506"/>
      <c r="H27" s="429">
        <f>SUM(H22:H26)</f>
        <v>252.27995000000001</v>
      </c>
      <c r="I27" s="429">
        <f>SUM(I22:I26)</f>
        <v>7.2596310662282875</v>
      </c>
      <c r="J27" s="429">
        <v>100</v>
      </c>
    </row>
    <row r="28" spans="1:10" ht="13.15" thickBot="1" x14ac:dyDescent="0.4">
      <c r="C28" s="497"/>
      <c r="D28" s="498"/>
      <c r="E28" s="498"/>
      <c r="F28" s="498"/>
      <c r="G28" s="498"/>
    </row>
    <row r="29" spans="1:10" ht="13.15" thickBot="1" x14ac:dyDescent="0.4">
      <c r="A29" s="430"/>
      <c r="B29" s="490"/>
      <c r="C29" s="499">
        <v>1</v>
      </c>
      <c r="D29" s="500">
        <v>2</v>
      </c>
      <c r="E29" s="500">
        <v>3</v>
      </c>
      <c r="F29" s="500">
        <v>4</v>
      </c>
      <c r="G29" s="500">
        <v>5</v>
      </c>
      <c r="H29" s="491" t="s">
        <v>245</v>
      </c>
      <c r="I29" s="431"/>
      <c r="J29" s="432" t="s">
        <v>245</v>
      </c>
    </row>
    <row r="30" spans="1:10" ht="409.6" thickBot="1" x14ac:dyDescent="0.4">
      <c r="A30" s="430"/>
      <c r="B30" s="507" t="s">
        <v>246</v>
      </c>
      <c r="C30" s="607" t="s">
        <v>306</v>
      </c>
      <c r="D30" s="607" t="s">
        <v>307</v>
      </c>
      <c r="E30" s="607" t="s">
        <v>311</v>
      </c>
      <c r="F30" s="607" t="s">
        <v>282</v>
      </c>
      <c r="G30" s="608" t="s">
        <v>305</v>
      </c>
      <c r="H30" s="492" t="s">
        <v>247</v>
      </c>
      <c r="I30" s="489" t="s">
        <v>248</v>
      </c>
      <c r="J30" s="433" t="s">
        <v>249</v>
      </c>
    </row>
    <row r="31" spans="1:10" s="438" customFormat="1" ht="23.65" thickBot="1" x14ac:dyDescent="0.4">
      <c r="A31" s="501">
        <v>1</v>
      </c>
      <c r="B31" s="606" t="s">
        <v>306</v>
      </c>
      <c r="C31" s="629">
        <v>1</v>
      </c>
      <c r="D31" s="630">
        <v>2</v>
      </c>
      <c r="E31" s="630">
        <v>1</v>
      </c>
      <c r="F31" s="630">
        <v>2</v>
      </c>
      <c r="G31" s="630">
        <v>5</v>
      </c>
      <c r="H31" s="493">
        <f>+C31*D31*E31*F31*G31</f>
        <v>20</v>
      </c>
      <c r="I31" s="436">
        <f>POWER(H31,1/5)</f>
        <v>1.8205642030260802</v>
      </c>
      <c r="J31" s="437">
        <f>+I31/$I$36*$J$36</f>
        <v>30.033263005970852</v>
      </c>
    </row>
    <row r="32" spans="1:10" s="438" customFormat="1" ht="23.65" thickBot="1" x14ac:dyDescent="0.4">
      <c r="A32" s="502">
        <v>2</v>
      </c>
      <c r="B32" s="606" t="s">
        <v>307</v>
      </c>
      <c r="C32" s="628">
        <v>0.5</v>
      </c>
      <c r="D32" s="631">
        <v>1</v>
      </c>
      <c r="E32" s="627">
        <v>1</v>
      </c>
      <c r="F32" s="627">
        <v>2</v>
      </c>
      <c r="G32" s="627">
        <v>1</v>
      </c>
      <c r="H32" s="493">
        <f>+C32*D32*E32*F32*G32</f>
        <v>1</v>
      </c>
      <c r="I32" s="436">
        <f>POWER(H32,1/5)</f>
        <v>1</v>
      </c>
      <c r="J32" s="437">
        <f>+I32/$I$36*$J$36</f>
        <v>16.49667886254743</v>
      </c>
    </row>
    <row r="33" spans="1:10" s="438" customFormat="1" ht="46.9" thickBot="1" x14ac:dyDescent="0.4">
      <c r="A33" s="502">
        <v>3</v>
      </c>
      <c r="B33" s="606" t="s">
        <v>311</v>
      </c>
      <c r="C33" s="628">
        <v>1</v>
      </c>
      <c r="D33" s="627">
        <v>1</v>
      </c>
      <c r="E33" s="631">
        <v>1</v>
      </c>
      <c r="F33" s="627">
        <v>2</v>
      </c>
      <c r="G33" s="627">
        <v>9</v>
      </c>
      <c r="H33" s="493">
        <f>+C33*D33*E33*F33*G33</f>
        <v>18</v>
      </c>
      <c r="I33" s="436">
        <f>POWER(H33,1/5)</f>
        <v>1.7826024579660034</v>
      </c>
      <c r="J33" s="437">
        <f>+I33/$I$36*$J$36</f>
        <v>29.407020288652863</v>
      </c>
    </row>
    <row r="34" spans="1:10" s="438" customFormat="1" ht="46.9" thickBot="1" x14ac:dyDescent="0.4">
      <c r="A34" s="502">
        <v>4</v>
      </c>
      <c r="B34" s="606" t="s">
        <v>282</v>
      </c>
      <c r="C34" s="628">
        <v>0.5</v>
      </c>
      <c r="D34" s="627">
        <v>0.5</v>
      </c>
      <c r="E34" s="627">
        <v>0.5</v>
      </c>
      <c r="F34" s="631">
        <v>1</v>
      </c>
      <c r="G34" s="627">
        <v>1</v>
      </c>
      <c r="H34" s="493">
        <f>+C34*D34*E34*F34*G34</f>
        <v>0.125</v>
      </c>
      <c r="I34" s="436">
        <f>POWER(H34,1/5)</f>
        <v>0.6597539553864471</v>
      </c>
      <c r="J34" s="437">
        <f>+I34/$I$36*$J$36</f>
        <v>10.883749130305663</v>
      </c>
    </row>
    <row r="35" spans="1:10" s="438" customFormat="1" ht="23.25" x14ac:dyDescent="0.35">
      <c r="A35" s="502">
        <v>5</v>
      </c>
      <c r="B35" s="606" t="s">
        <v>305</v>
      </c>
      <c r="C35" s="628">
        <v>0.2</v>
      </c>
      <c r="D35" s="627">
        <v>1</v>
      </c>
      <c r="E35" s="627">
        <v>0.11</v>
      </c>
      <c r="F35" s="627">
        <v>1</v>
      </c>
      <c r="G35" s="631">
        <v>1</v>
      </c>
      <c r="H35" s="493">
        <f>+C35*D35*E35*F35*G35</f>
        <v>2.2000000000000002E-2</v>
      </c>
      <c r="I35" s="436">
        <f t="shared" ref="I35" si="3">POWER(H35,1/17)</f>
        <v>0.79890557501511705</v>
      </c>
      <c r="J35" s="437">
        <f>+I35/$I$36*$J$36</f>
        <v>13.179288712523181</v>
      </c>
    </row>
    <row r="36" spans="1:10" x14ac:dyDescent="0.35">
      <c r="C36" s="506"/>
      <c r="D36" s="506"/>
      <c r="E36" s="506"/>
      <c r="F36" s="506"/>
      <c r="G36" s="506"/>
      <c r="H36" s="429">
        <f>SUM(H31:H35)</f>
        <v>39.146999999999998</v>
      </c>
      <c r="I36" s="429">
        <f>SUM(I31:I35)</f>
        <v>6.0618261913936484</v>
      </c>
      <c r="J36" s="429">
        <v>100</v>
      </c>
    </row>
    <row r="37" spans="1:10" x14ac:dyDescent="0.35">
      <c r="C37" s="506"/>
      <c r="D37" s="506"/>
      <c r="E37" s="506"/>
      <c r="F37" s="506"/>
      <c r="G37" s="506"/>
    </row>
    <row r="38" spans="1:10" x14ac:dyDescent="0.35">
      <c r="C38" s="506"/>
      <c r="D38" s="506"/>
      <c r="E38" s="506"/>
      <c r="F38" s="506"/>
      <c r="G38" s="506"/>
    </row>
    <row r="39" spans="1:10" x14ac:dyDescent="0.35">
      <c r="C39" s="506"/>
      <c r="D39" s="506"/>
      <c r="E39" s="506"/>
      <c r="F39" s="506"/>
      <c r="G39" s="506"/>
    </row>
    <row r="40" spans="1:10" x14ac:dyDescent="0.35">
      <c r="C40" s="506"/>
      <c r="D40" s="506"/>
      <c r="E40" s="506"/>
      <c r="F40" s="506"/>
      <c r="G40" s="506"/>
    </row>
    <row r="41" spans="1:10" x14ac:dyDescent="0.35">
      <c r="C41" s="506"/>
      <c r="D41" s="506"/>
      <c r="E41" s="506"/>
      <c r="F41" s="506"/>
      <c r="G41" s="506"/>
    </row>
    <row r="42" spans="1:10" x14ac:dyDescent="0.35">
      <c r="C42" s="506"/>
      <c r="D42" s="506"/>
      <c r="E42" s="506"/>
      <c r="F42" s="506"/>
      <c r="G42" s="506"/>
    </row>
    <row r="43" spans="1:10" x14ac:dyDescent="0.35">
      <c r="C43" s="506"/>
      <c r="D43" s="506"/>
      <c r="E43" s="506"/>
      <c r="F43" s="506"/>
      <c r="G43" s="506"/>
    </row>
    <row r="44" spans="1:10" x14ac:dyDescent="0.35">
      <c r="C44" s="506"/>
      <c r="D44" s="506"/>
      <c r="E44" s="506"/>
      <c r="F44" s="506"/>
      <c r="G44" s="506"/>
    </row>
    <row r="45" spans="1:10" x14ac:dyDescent="0.35">
      <c r="C45" s="506"/>
      <c r="D45" s="506"/>
      <c r="E45" s="506"/>
      <c r="F45" s="506"/>
      <c r="G45" s="506"/>
    </row>
    <row r="46" spans="1:10" x14ac:dyDescent="0.35">
      <c r="C46" s="506"/>
      <c r="D46" s="506"/>
      <c r="E46" s="506"/>
      <c r="F46" s="506"/>
      <c r="G46" s="506"/>
    </row>
    <row r="47" spans="1:10" x14ac:dyDescent="0.35">
      <c r="C47" s="506"/>
      <c r="D47" s="506"/>
      <c r="E47" s="506"/>
      <c r="F47" s="506"/>
      <c r="G47" s="506"/>
    </row>
    <row r="48" spans="1:10" x14ac:dyDescent="0.35">
      <c r="C48" s="506"/>
      <c r="D48" s="506"/>
      <c r="E48" s="506"/>
      <c r="F48" s="506"/>
      <c r="G48" s="506"/>
    </row>
    <row r="49" spans="3:7" x14ac:dyDescent="0.35">
      <c r="C49" s="506"/>
      <c r="D49" s="506"/>
      <c r="E49" s="506"/>
      <c r="F49" s="506"/>
      <c r="G49" s="506"/>
    </row>
    <row r="50" spans="3:7" x14ac:dyDescent="0.35">
      <c r="C50" s="506"/>
      <c r="D50" s="506"/>
      <c r="E50" s="506"/>
      <c r="F50" s="506"/>
      <c r="G50" s="506"/>
    </row>
    <row r="51" spans="3:7" x14ac:dyDescent="0.35">
      <c r="C51" s="506"/>
      <c r="D51" s="506"/>
      <c r="E51" s="506"/>
      <c r="F51" s="506"/>
      <c r="G51" s="506"/>
    </row>
    <row r="52" spans="3:7" x14ac:dyDescent="0.35">
      <c r="C52" s="506"/>
      <c r="D52" s="506"/>
      <c r="E52" s="506"/>
      <c r="F52" s="506"/>
      <c r="G52" s="506"/>
    </row>
    <row r="53" spans="3:7" x14ac:dyDescent="0.35">
      <c r="C53" s="506"/>
      <c r="D53" s="506"/>
      <c r="E53" s="506"/>
      <c r="F53" s="506"/>
      <c r="G53" s="506"/>
    </row>
    <row r="54" spans="3:7" x14ac:dyDescent="0.35">
      <c r="C54" s="506"/>
      <c r="D54" s="506"/>
      <c r="E54" s="506"/>
      <c r="F54" s="506"/>
      <c r="G54" s="506"/>
    </row>
    <row r="55" spans="3:7" x14ac:dyDescent="0.35">
      <c r="C55" s="506"/>
      <c r="D55" s="506"/>
      <c r="E55" s="506"/>
      <c r="F55" s="506"/>
      <c r="G55" s="506"/>
    </row>
    <row r="56" spans="3:7" x14ac:dyDescent="0.35">
      <c r="C56" s="506"/>
      <c r="D56" s="506"/>
      <c r="E56" s="506"/>
      <c r="F56" s="506"/>
      <c r="G56" s="506"/>
    </row>
    <row r="57" spans="3:7" x14ac:dyDescent="0.35">
      <c r="C57" s="506"/>
      <c r="D57" s="506"/>
      <c r="E57" s="506"/>
      <c r="F57" s="506"/>
      <c r="G57" s="506"/>
    </row>
    <row r="58" spans="3:7" x14ac:dyDescent="0.35">
      <c r="C58" s="506"/>
      <c r="D58" s="506"/>
      <c r="E58" s="506"/>
      <c r="F58" s="506"/>
      <c r="G58" s="506"/>
    </row>
    <row r="59" spans="3:7" x14ac:dyDescent="0.35">
      <c r="C59" s="506"/>
      <c r="D59" s="506"/>
      <c r="E59" s="506"/>
      <c r="F59" s="506"/>
      <c r="G59" s="506"/>
    </row>
    <row r="60" spans="3:7" x14ac:dyDescent="0.35">
      <c r="C60" s="506"/>
      <c r="D60" s="506"/>
      <c r="E60" s="506"/>
      <c r="F60" s="506"/>
      <c r="G60" s="506"/>
    </row>
    <row r="61" spans="3:7" x14ac:dyDescent="0.35">
      <c r="C61" s="506"/>
      <c r="D61" s="506"/>
      <c r="E61" s="506"/>
      <c r="F61" s="506"/>
      <c r="G61" s="506"/>
    </row>
    <row r="62" spans="3:7" x14ac:dyDescent="0.35">
      <c r="C62" s="506"/>
      <c r="D62" s="506"/>
      <c r="E62" s="506"/>
      <c r="F62" s="506"/>
      <c r="G62" s="506"/>
    </row>
    <row r="63" spans="3:7" x14ac:dyDescent="0.35">
      <c r="C63" s="506"/>
      <c r="D63" s="506"/>
      <c r="E63" s="506"/>
      <c r="F63" s="506"/>
      <c r="G63" s="506"/>
    </row>
    <row r="64" spans="3:7" x14ac:dyDescent="0.35">
      <c r="C64" s="506"/>
      <c r="D64" s="506"/>
      <c r="E64" s="506"/>
      <c r="F64" s="506"/>
      <c r="G64" s="506"/>
    </row>
    <row r="65" spans="3:7" x14ac:dyDescent="0.35">
      <c r="C65" s="506"/>
      <c r="D65" s="506"/>
      <c r="E65" s="506"/>
      <c r="F65" s="506"/>
      <c r="G65" s="506"/>
    </row>
    <row r="66" spans="3:7" x14ac:dyDescent="0.35">
      <c r="C66" s="506"/>
      <c r="D66" s="506"/>
      <c r="E66" s="506"/>
      <c r="F66" s="506"/>
      <c r="G66" s="506"/>
    </row>
    <row r="67" spans="3:7" x14ac:dyDescent="0.35">
      <c r="C67" s="506"/>
      <c r="D67" s="506"/>
      <c r="E67" s="506"/>
      <c r="F67" s="506"/>
      <c r="G67" s="506"/>
    </row>
    <row r="68" spans="3:7" x14ac:dyDescent="0.35">
      <c r="C68" s="506"/>
      <c r="D68" s="506"/>
      <c r="E68" s="506"/>
      <c r="F68" s="506"/>
      <c r="G68" s="506"/>
    </row>
    <row r="69" spans="3:7" x14ac:dyDescent="0.35">
      <c r="C69" s="506"/>
      <c r="D69" s="506"/>
      <c r="E69" s="506"/>
      <c r="F69" s="506"/>
      <c r="G69" s="506"/>
    </row>
    <row r="70" spans="3:7" x14ac:dyDescent="0.35">
      <c r="C70" s="506"/>
      <c r="D70" s="506"/>
      <c r="E70" s="506"/>
      <c r="F70" s="506"/>
      <c r="G70" s="506"/>
    </row>
    <row r="71" spans="3:7" x14ac:dyDescent="0.35">
      <c r="C71" s="506"/>
      <c r="D71" s="506"/>
      <c r="E71" s="506"/>
      <c r="F71" s="506"/>
      <c r="G71" s="506"/>
    </row>
    <row r="72" spans="3:7" x14ac:dyDescent="0.35">
      <c r="C72" s="506"/>
      <c r="D72" s="506"/>
      <c r="E72" s="506"/>
      <c r="F72" s="506"/>
      <c r="G72" s="506"/>
    </row>
    <row r="73" spans="3:7" x14ac:dyDescent="0.35">
      <c r="C73" s="506"/>
      <c r="D73" s="506"/>
      <c r="E73" s="506"/>
      <c r="F73" s="506"/>
      <c r="G73" s="506"/>
    </row>
    <row r="74" spans="3:7" x14ac:dyDescent="0.35">
      <c r="C74" s="506"/>
      <c r="D74" s="506"/>
      <c r="E74" s="506"/>
      <c r="F74" s="506"/>
      <c r="G74" s="506"/>
    </row>
    <row r="75" spans="3:7" x14ac:dyDescent="0.35">
      <c r="C75" s="506"/>
      <c r="D75" s="506"/>
      <c r="E75" s="506"/>
      <c r="F75" s="506"/>
      <c r="G75" s="506"/>
    </row>
    <row r="76" spans="3:7" x14ac:dyDescent="0.35">
      <c r="C76" s="506"/>
      <c r="D76" s="506"/>
      <c r="E76" s="506"/>
      <c r="F76" s="506"/>
      <c r="G76" s="506"/>
    </row>
    <row r="77" spans="3:7" x14ac:dyDescent="0.35">
      <c r="C77" s="506"/>
      <c r="D77" s="506"/>
      <c r="E77" s="506"/>
      <c r="F77" s="506"/>
      <c r="G77" s="506"/>
    </row>
    <row r="78" spans="3:7" x14ac:dyDescent="0.35">
      <c r="C78" s="506"/>
      <c r="D78" s="506"/>
      <c r="E78" s="506"/>
      <c r="F78" s="506"/>
      <c r="G78" s="506"/>
    </row>
    <row r="79" spans="3:7" x14ac:dyDescent="0.35">
      <c r="C79" s="506"/>
      <c r="D79" s="506"/>
      <c r="E79" s="506"/>
      <c r="F79" s="506"/>
      <c r="G79" s="506"/>
    </row>
    <row r="80" spans="3:7" x14ac:dyDescent="0.35">
      <c r="C80" s="506"/>
      <c r="D80" s="506"/>
      <c r="E80" s="506"/>
      <c r="F80" s="506"/>
      <c r="G80" s="506"/>
    </row>
    <row r="81" spans="3:7" x14ac:dyDescent="0.35">
      <c r="C81" s="506"/>
      <c r="D81" s="506"/>
      <c r="E81" s="506"/>
      <c r="F81" s="506"/>
      <c r="G81" s="506"/>
    </row>
    <row r="82" spans="3:7" x14ac:dyDescent="0.35">
      <c r="C82" s="506"/>
      <c r="D82" s="506"/>
      <c r="E82" s="506"/>
      <c r="F82" s="506"/>
      <c r="G82" s="506"/>
    </row>
    <row r="83" spans="3:7" x14ac:dyDescent="0.35">
      <c r="C83" s="506"/>
      <c r="D83" s="506"/>
      <c r="E83" s="506"/>
      <c r="F83" s="506"/>
      <c r="G83" s="506"/>
    </row>
    <row r="84" spans="3:7" x14ac:dyDescent="0.35">
      <c r="C84" s="506"/>
      <c r="D84" s="506"/>
      <c r="E84" s="506"/>
      <c r="F84" s="506"/>
      <c r="G84" s="506"/>
    </row>
    <row r="85" spans="3:7" x14ac:dyDescent="0.35">
      <c r="C85" s="506"/>
      <c r="D85" s="506"/>
      <c r="E85" s="506"/>
      <c r="F85" s="506"/>
      <c r="G85" s="506"/>
    </row>
    <row r="86" spans="3:7" x14ac:dyDescent="0.35">
      <c r="C86" s="506"/>
      <c r="D86" s="506"/>
      <c r="E86" s="506"/>
      <c r="F86" s="506"/>
      <c r="G86" s="506"/>
    </row>
    <row r="87" spans="3:7" x14ac:dyDescent="0.35">
      <c r="C87" s="506"/>
      <c r="D87" s="506"/>
      <c r="E87" s="506"/>
      <c r="F87" s="506"/>
      <c r="G87" s="506"/>
    </row>
    <row r="88" spans="3:7" x14ac:dyDescent="0.35">
      <c r="C88" s="506"/>
      <c r="D88" s="506"/>
      <c r="E88" s="506"/>
      <c r="F88" s="506"/>
      <c r="G88" s="506"/>
    </row>
    <row r="89" spans="3:7" x14ac:dyDescent="0.35">
      <c r="C89" s="506"/>
      <c r="D89" s="506"/>
      <c r="E89" s="506"/>
      <c r="F89" s="506"/>
      <c r="G89" s="506"/>
    </row>
    <row r="90" spans="3:7" x14ac:dyDescent="0.35">
      <c r="C90" s="506"/>
      <c r="D90" s="506"/>
      <c r="E90" s="506"/>
      <c r="F90" s="506"/>
      <c r="G90" s="506"/>
    </row>
    <row r="91" spans="3:7" x14ac:dyDescent="0.35">
      <c r="C91" s="506"/>
      <c r="D91" s="506"/>
      <c r="E91" s="506"/>
      <c r="F91" s="506"/>
      <c r="G91" s="506"/>
    </row>
    <row r="92" spans="3:7" x14ac:dyDescent="0.35">
      <c r="C92" s="506"/>
      <c r="D92" s="506"/>
      <c r="E92" s="506"/>
      <c r="F92" s="506"/>
      <c r="G92" s="506"/>
    </row>
    <row r="93" spans="3:7" x14ac:dyDescent="0.35">
      <c r="C93" s="506"/>
      <c r="D93" s="506"/>
      <c r="E93" s="506"/>
      <c r="F93" s="506"/>
      <c r="G93" s="506"/>
    </row>
    <row r="94" spans="3:7" x14ac:dyDescent="0.35">
      <c r="C94" s="506"/>
      <c r="D94" s="506"/>
      <c r="E94" s="506"/>
      <c r="F94" s="506"/>
      <c r="G94" s="506"/>
    </row>
    <row r="95" spans="3:7" x14ac:dyDescent="0.35">
      <c r="C95" s="506"/>
      <c r="D95" s="506"/>
      <c r="E95" s="506"/>
      <c r="F95" s="506"/>
      <c r="G95" s="506"/>
    </row>
    <row r="96" spans="3:7" x14ac:dyDescent="0.35">
      <c r="C96" s="506"/>
      <c r="D96" s="506"/>
      <c r="E96" s="506"/>
      <c r="F96" s="506"/>
      <c r="G96" s="506"/>
    </row>
    <row r="97" spans="3:7" x14ac:dyDescent="0.35">
      <c r="C97" s="506"/>
      <c r="D97" s="506"/>
      <c r="E97" s="506"/>
      <c r="F97" s="506"/>
      <c r="G97" s="506"/>
    </row>
    <row r="98" spans="3:7" x14ac:dyDescent="0.35">
      <c r="C98" s="506"/>
      <c r="D98" s="506"/>
      <c r="E98" s="506"/>
      <c r="F98" s="506"/>
      <c r="G98" s="506"/>
    </row>
    <row r="99" spans="3:7" x14ac:dyDescent="0.35">
      <c r="C99" s="506"/>
      <c r="D99" s="506"/>
      <c r="E99" s="506"/>
      <c r="F99" s="506"/>
      <c r="G99" s="506"/>
    </row>
    <row r="100" spans="3:7" x14ac:dyDescent="0.35">
      <c r="C100" s="506"/>
      <c r="D100" s="506"/>
      <c r="E100" s="506"/>
      <c r="F100" s="506"/>
      <c r="G100" s="506"/>
    </row>
    <row r="101" spans="3:7" x14ac:dyDescent="0.35">
      <c r="C101" s="506"/>
      <c r="D101" s="506"/>
      <c r="E101" s="506"/>
      <c r="F101" s="506"/>
      <c r="G101" s="506"/>
    </row>
    <row r="102" spans="3:7" x14ac:dyDescent="0.35">
      <c r="C102" s="506"/>
      <c r="D102" s="506"/>
      <c r="E102" s="506"/>
      <c r="F102" s="506"/>
      <c r="G102" s="506"/>
    </row>
    <row r="103" spans="3:7" x14ac:dyDescent="0.35">
      <c r="C103" s="506"/>
      <c r="D103" s="506"/>
      <c r="E103" s="506"/>
      <c r="F103" s="506"/>
      <c r="G103" s="506"/>
    </row>
    <row r="104" spans="3:7" x14ac:dyDescent="0.35">
      <c r="C104" s="506"/>
      <c r="D104" s="506"/>
      <c r="E104" s="506"/>
      <c r="F104" s="506"/>
      <c r="G104" s="506"/>
    </row>
    <row r="105" spans="3:7" x14ac:dyDescent="0.35">
      <c r="C105" s="506"/>
      <c r="D105" s="506"/>
      <c r="E105" s="506"/>
      <c r="F105" s="506"/>
      <c r="G105" s="506"/>
    </row>
    <row r="106" spans="3:7" x14ac:dyDescent="0.35">
      <c r="C106" s="506"/>
      <c r="D106" s="506"/>
      <c r="E106" s="506"/>
      <c r="F106" s="506"/>
      <c r="G106" s="506"/>
    </row>
    <row r="107" spans="3:7" x14ac:dyDescent="0.35">
      <c r="C107" s="506"/>
      <c r="D107" s="506"/>
      <c r="E107" s="506"/>
      <c r="F107" s="506"/>
      <c r="G107" s="506"/>
    </row>
    <row r="108" spans="3:7" x14ac:dyDescent="0.35">
      <c r="C108" s="506"/>
      <c r="D108" s="506"/>
      <c r="E108" s="506"/>
      <c r="F108" s="506"/>
      <c r="G108" s="506"/>
    </row>
    <row r="109" spans="3:7" x14ac:dyDescent="0.35">
      <c r="C109" s="506"/>
      <c r="D109" s="506"/>
      <c r="E109" s="506"/>
      <c r="F109" s="506"/>
      <c r="G109" s="506"/>
    </row>
    <row r="110" spans="3:7" x14ac:dyDescent="0.35">
      <c r="C110" s="506"/>
      <c r="D110" s="506"/>
      <c r="E110" s="506"/>
      <c r="F110" s="506"/>
      <c r="G110" s="506"/>
    </row>
    <row r="111" spans="3:7" x14ac:dyDescent="0.35">
      <c r="C111" s="506"/>
      <c r="D111" s="506"/>
      <c r="E111" s="506"/>
      <c r="F111" s="506"/>
      <c r="G111" s="506"/>
    </row>
    <row r="112" spans="3:7" x14ac:dyDescent="0.35">
      <c r="C112" s="506"/>
      <c r="D112" s="506"/>
      <c r="E112" s="506"/>
      <c r="F112" s="506"/>
      <c r="G112" s="506"/>
    </row>
    <row r="113" spans="3:7" x14ac:dyDescent="0.35">
      <c r="C113" s="506"/>
      <c r="D113" s="506"/>
      <c r="E113" s="506"/>
      <c r="F113" s="506"/>
      <c r="G113" s="506"/>
    </row>
    <row r="114" spans="3:7" x14ac:dyDescent="0.35">
      <c r="C114" s="506"/>
      <c r="D114" s="506"/>
      <c r="E114" s="506"/>
      <c r="F114" s="506"/>
      <c r="G114" s="506"/>
    </row>
    <row r="115" spans="3:7" x14ac:dyDescent="0.35">
      <c r="C115" s="506"/>
      <c r="D115" s="506"/>
      <c r="E115" s="506"/>
      <c r="F115" s="506"/>
      <c r="G115" s="506"/>
    </row>
    <row r="116" spans="3:7" x14ac:dyDescent="0.35">
      <c r="C116" s="506"/>
      <c r="D116" s="506"/>
      <c r="E116" s="506"/>
      <c r="F116" s="506"/>
      <c r="G116" s="506"/>
    </row>
    <row r="117" spans="3:7" x14ac:dyDescent="0.35">
      <c r="C117" s="506"/>
      <c r="D117" s="506"/>
      <c r="E117" s="506"/>
      <c r="F117" s="506"/>
      <c r="G117" s="506"/>
    </row>
    <row r="118" spans="3:7" x14ac:dyDescent="0.35">
      <c r="C118" s="506"/>
      <c r="D118" s="506"/>
      <c r="E118" s="506"/>
      <c r="F118" s="506"/>
      <c r="G118" s="506"/>
    </row>
    <row r="119" spans="3:7" x14ac:dyDescent="0.35">
      <c r="C119" s="506"/>
      <c r="D119" s="506"/>
      <c r="E119" s="506"/>
      <c r="F119" s="506"/>
      <c r="G119" s="506"/>
    </row>
    <row r="120" spans="3:7" x14ac:dyDescent="0.35">
      <c r="C120" s="506"/>
      <c r="D120" s="506"/>
      <c r="E120" s="506"/>
      <c r="F120" s="506"/>
      <c r="G120" s="506"/>
    </row>
    <row r="121" spans="3:7" x14ac:dyDescent="0.35">
      <c r="C121" s="506"/>
      <c r="D121" s="506"/>
      <c r="E121" s="506"/>
      <c r="F121" s="506"/>
      <c r="G121" s="506"/>
    </row>
    <row r="122" spans="3:7" x14ac:dyDescent="0.35">
      <c r="C122" s="506"/>
      <c r="D122" s="506"/>
      <c r="E122" s="506"/>
      <c r="F122" s="506"/>
      <c r="G122" s="506"/>
    </row>
    <row r="123" spans="3:7" x14ac:dyDescent="0.35">
      <c r="C123" s="506"/>
      <c r="D123" s="506"/>
      <c r="E123" s="506"/>
      <c r="F123" s="506"/>
      <c r="G123" s="506"/>
    </row>
    <row r="124" spans="3:7" x14ac:dyDescent="0.35">
      <c r="C124" s="506"/>
      <c r="D124" s="506"/>
      <c r="E124" s="506"/>
      <c r="F124" s="506"/>
      <c r="G124" s="506"/>
    </row>
    <row r="125" spans="3:7" x14ac:dyDescent="0.35">
      <c r="C125" s="506"/>
      <c r="D125" s="506"/>
      <c r="E125" s="506"/>
      <c r="F125" s="506"/>
      <c r="G125" s="506"/>
    </row>
    <row r="126" spans="3:7" x14ac:dyDescent="0.35">
      <c r="C126" s="506"/>
      <c r="D126" s="506"/>
      <c r="E126" s="506"/>
      <c r="F126" s="506"/>
      <c r="G126" s="506"/>
    </row>
    <row r="127" spans="3:7" x14ac:dyDescent="0.35">
      <c r="C127" s="506"/>
      <c r="D127" s="506"/>
      <c r="E127" s="506"/>
      <c r="F127" s="506"/>
      <c r="G127" s="506"/>
    </row>
    <row r="128" spans="3:7" x14ac:dyDescent="0.35">
      <c r="C128" s="506"/>
      <c r="D128" s="506"/>
      <c r="E128" s="506"/>
      <c r="F128" s="506"/>
      <c r="G128" s="506"/>
    </row>
    <row r="129" spans="3:7" x14ac:dyDescent="0.35">
      <c r="C129" s="506"/>
      <c r="D129" s="506"/>
      <c r="E129" s="506"/>
      <c r="F129" s="506"/>
      <c r="G129" s="506"/>
    </row>
    <row r="130" spans="3:7" x14ac:dyDescent="0.35">
      <c r="C130" s="506"/>
      <c r="D130" s="506"/>
      <c r="E130" s="506"/>
      <c r="F130" s="506"/>
      <c r="G130" s="506"/>
    </row>
    <row r="131" spans="3:7" x14ac:dyDescent="0.35">
      <c r="C131" s="506"/>
      <c r="D131" s="506"/>
      <c r="E131" s="506"/>
      <c r="F131" s="506"/>
      <c r="G131" s="506"/>
    </row>
    <row r="132" spans="3:7" x14ac:dyDescent="0.35">
      <c r="C132" s="506"/>
      <c r="D132" s="506"/>
      <c r="E132" s="506"/>
      <c r="F132" s="506"/>
      <c r="G132" s="506"/>
    </row>
    <row r="133" spans="3:7" x14ac:dyDescent="0.35">
      <c r="C133" s="506"/>
      <c r="D133" s="506"/>
      <c r="E133" s="506"/>
      <c r="F133" s="506"/>
      <c r="G133" s="506"/>
    </row>
    <row r="134" spans="3:7" x14ac:dyDescent="0.35">
      <c r="C134" s="506"/>
      <c r="D134" s="506"/>
      <c r="E134" s="506"/>
      <c r="F134" s="506"/>
      <c r="G134" s="506"/>
    </row>
    <row r="135" spans="3:7" x14ac:dyDescent="0.35">
      <c r="C135" s="506"/>
      <c r="D135" s="506"/>
      <c r="E135" s="506"/>
      <c r="F135" s="506"/>
      <c r="G135" s="506"/>
    </row>
    <row r="136" spans="3:7" x14ac:dyDescent="0.35">
      <c r="C136" s="506"/>
      <c r="D136" s="506"/>
      <c r="E136" s="506"/>
      <c r="F136" s="506"/>
      <c r="G136" s="506"/>
    </row>
    <row r="137" spans="3:7" x14ac:dyDescent="0.35">
      <c r="C137" s="506"/>
      <c r="D137" s="506"/>
      <c r="E137" s="506"/>
      <c r="F137" s="506"/>
      <c r="G137" s="506"/>
    </row>
    <row r="138" spans="3:7" x14ac:dyDescent="0.35">
      <c r="C138" s="506"/>
      <c r="D138" s="506"/>
      <c r="E138" s="506"/>
      <c r="F138" s="506"/>
      <c r="G138" s="506"/>
    </row>
    <row r="139" spans="3:7" x14ac:dyDescent="0.35">
      <c r="C139" s="506"/>
      <c r="D139" s="506"/>
      <c r="E139" s="506"/>
      <c r="F139" s="506"/>
      <c r="G139" s="506"/>
    </row>
    <row r="140" spans="3:7" x14ac:dyDescent="0.35">
      <c r="C140" s="506"/>
      <c r="D140" s="506"/>
      <c r="E140" s="506"/>
      <c r="F140" s="506"/>
      <c r="G140" s="506"/>
    </row>
    <row r="141" spans="3:7" x14ac:dyDescent="0.35">
      <c r="C141" s="506"/>
      <c r="D141" s="506"/>
      <c r="E141" s="506"/>
      <c r="F141" s="506"/>
      <c r="G141" s="506"/>
    </row>
    <row r="142" spans="3:7" x14ac:dyDescent="0.35">
      <c r="C142" s="506"/>
      <c r="D142" s="506"/>
      <c r="E142" s="506"/>
      <c r="F142" s="506"/>
      <c r="G142" s="506"/>
    </row>
    <row r="143" spans="3:7" x14ac:dyDescent="0.35">
      <c r="C143" s="506"/>
      <c r="D143" s="506"/>
      <c r="E143" s="506"/>
      <c r="F143" s="506"/>
      <c r="G143" s="506"/>
    </row>
    <row r="144" spans="3:7" x14ac:dyDescent="0.35">
      <c r="C144" s="506"/>
      <c r="D144" s="506"/>
      <c r="E144" s="506"/>
      <c r="F144" s="506"/>
      <c r="G144" s="506"/>
    </row>
    <row r="145" spans="3:7" x14ac:dyDescent="0.35">
      <c r="C145" s="506"/>
      <c r="D145" s="506"/>
      <c r="E145" s="506"/>
      <c r="F145" s="506"/>
      <c r="G145" s="506"/>
    </row>
    <row r="146" spans="3:7" x14ac:dyDescent="0.35">
      <c r="C146" s="506"/>
      <c r="D146" s="506"/>
      <c r="E146" s="506"/>
      <c r="F146" s="506"/>
      <c r="G146" s="506"/>
    </row>
    <row r="147" spans="3:7" x14ac:dyDescent="0.35">
      <c r="C147" s="506"/>
      <c r="D147" s="506"/>
      <c r="E147" s="506"/>
      <c r="F147" s="506"/>
      <c r="G147" s="506"/>
    </row>
    <row r="148" spans="3:7" x14ac:dyDescent="0.35">
      <c r="C148" s="506"/>
      <c r="D148" s="506"/>
      <c r="E148" s="506"/>
      <c r="F148" s="506"/>
      <c r="G148" s="506"/>
    </row>
    <row r="149" spans="3:7" x14ac:dyDescent="0.35">
      <c r="C149" s="506"/>
      <c r="D149" s="506"/>
      <c r="E149" s="506"/>
      <c r="F149" s="506"/>
      <c r="G149" s="506"/>
    </row>
    <row r="150" spans="3:7" x14ac:dyDescent="0.35">
      <c r="C150" s="506"/>
      <c r="D150" s="506"/>
      <c r="E150" s="506"/>
      <c r="F150" s="506"/>
      <c r="G150" s="506"/>
    </row>
    <row r="151" spans="3:7" x14ac:dyDescent="0.35">
      <c r="C151" s="506"/>
      <c r="D151" s="506"/>
      <c r="E151" s="506"/>
      <c r="F151" s="506"/>
      <c r="G151" s="506"/>
    </row>
    <row r="152" spans="3:7" x14ac:dyDescent="0.35">
      <c r="C152" s="506"/>
      <c r="D152" s="506"/>
      <c r="E152" s="506"/>
      <c r="F152" s="506"/>
      <c r="G152" s="506"/>
    </row>
    <row r="153" spans="3:7" x14ac:dyDescent="0.35">
      <c r="C153" s="506"/>
      <c r="D153" s="506"/>
      <c r="E153" s="506"/>
      <c r="F153" s="506"/>
      <c r="G153" s="506"/>
    </row>
    <row r="154" spans="3:7" x14ac:dyDescent="0.35">
      <c r="C154" s="506"/>
      <c r="D154" s="506"/>
      <c r="E154" s="506"/>
      <c r="F154" s="506"/>
      <c r="G154" s="506"/>
    </row>
    <row r="155" spans="3:7" x14ac:dyDescent="0.35">
      <c r="C155" s="506"/>
      <c r="D155" s="506"/>
      <c r="E155" s="506"/>
      <c r="F155" s="506"/>
      <c r="G155" s="506"/>
    </row>
    <row r="156" spans="3:7" x14ac:dyDescent="0.35">
      <c r="C156" s="506"/>
      <c r="D156" s="506"/>
      <c r="E156" s="506"/>
      <c r="F156" s="506"/>
      <c r="G156" s="506"/>
    </row>
    <row r="157" spans="3:7" x14ac:dyDescent="0.35">
      <c r="C157" s="506"/>
      <c r="D157" s="506"/>
      <c r="E157" s="506"/>
      <c r="F157" s="506"/>
      <c r="G157" s="506"/>
    </row>
    <row r="158" spans="3:7" x14ac:dyDescent="0.35">
      <c r="C158" s="506"/>
      <c r="D158" s="506"/>
      <c r="E158" s="506"/>
      <c r="F158" s="506"/>
      <c r="G158" s="506"/>
    </row>
    <row r="159" spans="3:7" x14ac:dyDescent="0.35">
      <c r="C159" s="506"/>
      <c r="D159" s="506"/>
      <c r="E159" s="506"/>
      <c r="F159" s="506"/>
      <c r="G159" s="506"/>
    </row>
    <row r="160" spans="3:7" x14ac:dyDescent="0.35">
      <c r="C160" s="506"/>
      <c r="D160" s="506"/>
      <c r="E160" s="506"/>
      <c r="F160" s="506"/>
      <c r="G160" s="506"/>
    </row>
    <row r="161" spans="3:7" x14ac:dyDescent="0.35">
      <c r="C161" s="506"/>
      <c r="D161" s="506"/>
      <c r="E161" s="506"/>
      <c r="F161" s="506"/>
      <c r="G161" s="506"/>
    </row>
    <row r="162" spans="3:7" x14ac:dyDescent="0.35">
      <c r="C162" s="506"/>
      <c r="D162" s="506"/>
      <c r="E162" s="506"/>
      <c r="F162" s="506"/>
      <c r="G162" s="506"/>
    </row>
    <row r="163" spans="3:7" x14ac:dyDescent="0.35">
      <c r="C163" s="506"/>
      <c r="D163" s="506"/>
      <c r="E163" s="506"/>
      <c r="F163" s="506"/>
      <c r="G163" s="506"/>
    </row>
    <row r="164" spans="3:7" x14ac:dyDescent="0.35">
      <c r="C164" s="506"/>
      <c r="D164" s="506"/>
      <c r="E164" s="506"/>
      <c r="F164" s="506"/>
      <c r="G164" s="506"/>
    </row>
    <row r="165" spans="3:7" x14ac:dyDescent="0.35">
      <c r="C165" s="506"/>
      <c r="D165" s="506"/>
      <c r="E165" s="506"/>
      <c r="F165" s="506"/>
      <c r="G165" s="506"/>
    </row>
    <row r="166" spans="3:7" x14ac:dyDescent="0.35">
      <c r="C166" s="506"/>
      <c r="D166" s="506"/>
      <c r="E166" s="506"/>
      <c r="F166" s="506"/>
      <c r="G166" s="506"/>
    </row>
    <row r="167" spans="3:7" x14ac:dyDescent="0.35">
      <c r="C167" s="506"/>
      <c r="D167" s="506"/>
      <c r="E167" s="506"/>
      <c r="F167" s="506"/>
      <c r="G167" s="506"/>
    </row>
    <row r="168" spans="3:7" x14ac:dyDescent="0.35">
      <c r="C168" s="506"/>
      <c r="D168" s="506"/>
      <c r="E168" s="506"/>
      <c r="F168" s="506"/>
      <c r="G168" s="506"/>
    </row>
    <row r="169" spans="3:7" x14ac:dyDescent="0.35">
      <c r="C169" s="506"/>
      <c r="D169" s="506"/>
      <c r="E169" s="506"/>
      <c r="F169" s="506"/>
      <c r="G169" s="506"/>
    </row>
    <row r="170" spans="3:7" x14ac:dyDescent="0.35">
      <c r="C170" s="506"/>
      <c r="D170" s="506"/>
      <c r="E170" s="506"/>
      <c r="F170" s="506"/>
      <c r="G170" s="506"/>
    </row>
    <row r="171" spans="3:7" x14ac:dyDescent="0.35">
      <c r="C171" s="506"/>
      <c r="D171" s="506"/>
      <c r="E171" s="506"/>
      <c r="F171" s="506"/>
      <c r="G171" s="506"/>
    </row>
    <row r="172" spans="3:7" x14ac:dyDescent="0.35">
      <c r="C172" s="506"/>
      <c r="D172" s="506"/>
      <c r="E172" s="506"/>
      <c r="F172" s="506"/>
      <c r="G172" s="506"/>
    </row>
    <row r="173" spans="3:7" x14ac:dyDescent="0.35">
      <c r="C173" s="506"/>
      <c r="D173" s="506"/>
      <c r="E173" s="506"/>
      <c r="F173" s="506"/>
      <c r="G173" s="506"/>
    </row>
    <row r="174" spans="3:7" x14ac:dyDescent="0.35">
      <c r="C174" s="506"/>
      <c r="D174" s="506"/>
      <c r="E174" s="506"/>
      <c r="F174" s="506"/>
      <c r="G174" s="506"/>
    </row>
    <row r="175" spans="3:7" x14ac:dyDescent="0.35">
      <c r="C175" s="506"/>
      <c r="D175" s="506"/>
      <c r="E175" s="506"/>
      <c r="F175" s="506"/>
      <c r="G175" s="506"/>
    </row>
    <row r="176" spans="3:7" x14ac:dyDescent="0.35">
      <c r="C176" s="506"/>
      <c r="D176" s="506"/>
      <c r="E176" s="506"/>
      <c r="F176" s="506"/>
      <c r="G176" s="506"/>
    </row>
    <row r="177" spans="3:7" x14ac:dyDescent="0.35">
      <c r="C177" s="506"/>
      <c r="D177" s="506"/>
      <c r="E177" s="506"/>
      <c r="F177" s="506"/>
      <c r="G177" s="506"/>
    </row>
    <row r="178" spans="3:7" x14ac:dyDescent="0.35">
      <c r="C178" s="506"/>
      <c r="D178" s="506"/>
      <c r="E178" s="506"/>
      <c r="F178" s="506"/>
      <c r="G178" s="506"/>
    </row>
    <row r="179" spans="3:7" x14ac:dyDescent="0.35">
      <c r="C179" s="506"/>
      <c r="D179" s="506"/>
      <c r="E179" s="506"/>
      <c r="F179" s="506"/>
      <c r="G179" s="506"/>
    </row>
    <row r="180" spans="3:7" x14ac:dyDescent="0.35">
      <c r="C180" s="506"/>
      <c r="D180" s="506"/>
      <c r="E180" s="506"/>
      <c r="F180" s="506"/>
      <c r="G180" s="506"/>
    </row>
    <row r="181" spans="3:7" x14ac:dyDescent="0.35">
      <c r="C181" s="506"/>
      <c r="D181" s="506"/>
      <c r="E181" s="506"/>
      <c r="F181" s="506"/>
      <c r="G181" s="506"/>
    </row>
    <row r="182" spans="3:7" x14ac:dyDescent="0.35">
      <c r="C182" s="506"/>
      <c r="D182" s="506"/>
      <c r="E182" s="506"/>
      <c r="F182" s="506"/>
      <c r="G182" s="506"/>
    </row>
    <row r="183" spans="3:7" x14ac:dyDescent="0.35">
      <c r="C183" s="506"/>
      <c r="D183" s="506"/>
      <c r="E183" s="506"/>
      <c r="F183" s="506"/>
      <c r="G183" s="506"/>
    </row>
    <row r="184" spans="3:7" x14ac:dyDescent="0.35">
      <c r="C184" s="506"/>
      <c r="D184" s="506"/>
      <c r="E184" s="506"/>
      <c r="F184" s="506"/>
      <c r="G184" s="506"/>
    </row>
    <row r="185" spans="3:7" x14ac:dyDescent="0.35">
      <c r="C185" s="506"/>
      <c r="D185" s="506"/>
      <c r="E185" s="506"/>
      <c r="F185" s="506"/>
      <c r="G185" s="506"/>
    </row>
    <row r="186" spans="3:7" x14ac:dyDescent="0.35">
      <c r="C186" s="506"/>
      <c r="D186" s="506"/>
      <c r="E186" s="506"/>
      <c r="F186" s="506"/>
      <c r="G186" s="506"/>
    </row>
    <row r="187" spans="3:7" x14ac:dyDescent="0.35">
      <c r="C187" s="506"/>
      <c r="D187" s="506"/>
      <c r="E187" s="506"/>
      <c r="F187" s="506"/>
      <c r="G187" s="506"/>
    </row>
    <row r="188" spans="3:7" x14ac:dyDescent="0.35">
      <c r="C188" s="506"/>
      <c r="D188" s="506"/>
      <c r="E188" s="506"/>
      <c r="F188" s="506"/>
      <c r="G188" s="506"/>
    </row>
    <row r="189" spans="3:7" x14ac:dyDescent="0.35">
      <c r="C189" s="506"/>
      <c r="D189" s="506"/>
      <c r="E189" s="506"/>
      <c r="F189" s="506"/>
      <c r="G189" s="506"/>
    </row>
    <row r="190" spans="3:7" x14ac:dyDescent="0.35">
      <c r="C190" s="506"/>
      <c r="D190" s="506"/>
      <c r="E190" s="506"/>
      <c r="F190" s="506"/>
      <c r="G190" s="506"/>
    </row>
    <row r="191" spans="3:7" x14ac:dyDescent="0.35">
      <c r="C191" s="506"/>
      <c r="D191" s="506"/>
      <c r="E191" s="506"/>
      <c r="F191" s="506"/>
      <c r="G191" s="506"/>
    </row>
    <row r="192" spans="3:7" x14ac:dyDescent="0.35">
      <c r="C192" s="506"/>
      <c r="D192" s="506"/>
      <c r="E192" s="506"/>
      <c r="F192" s="506"/>
      <c r="G192" s="506"/>
    </row>
    <row r="193" spans="3:7" x14ac:dyDescent="0.35">
      <c r="C193" s="506"/>
      <c r="D193" s="506"/>
      <c r="E193" s="506"/>
      <c r="F193" s="506"/>
      <c r="G193" s="506"/>
    </row>
    <row r="194" spans="3:7" x14ac:dyDescent="0.35">
      <c r="C194" s="506"/>
      <c r="D194" s="506"/>
      <c r="E194" s="506"/>
      <c r="F194" s="506"/>
      <c r="G194" s="506"/>
    </row>
    <row r="195" spans="3:7" x14ac:dyDescent="0.35">
      <c r="C195" s="506"/>
      <c r="D195" s="506"/>
      <c r="E195" s="506"/>
      <c r="F195" s="506"/>
      <c r="G195" s="506"/>
    </row>
    <row r="196" spans="3:7" x14ac:dyDescent="0.35">
      <c r="C196" s="506"/>
      <c r="D196" s="506"/>
      <c r="E196" s="506"/>
      <c r="F196" s="506"/>
      <c r="G196" s="506"/>
    </row>
    <row r="197" spans="3:7" x14ac:dyDescent="0.35">
      <c r="C197" s="506"/>
      <c r="D197" s="506"/>
      <c r="E197" s="506"/>
      <c r="F197" s="506"/>
      <c r="G197" s="506"/>
    </row>
    <row r="198" spans="3:7" x14ac:dyDescent="0.35">
      <c r="C198" s="506"/>
      <c r="D198" s="506"/>
      <c r="E198" s="506"/>
      <c r="F198" s="506"/>
      <c r="G198" s="506"/>
    </row>
    <row r="199" spans="3:7" x14ac:dyDescent="0.35">
      <c r="C199" s="506"/>
      <c r="D199" s="506"/>
      <c r="E199" s="506"/>
      <c r="F199" s="506"/>
      <c r="G199" s="506"/>
    </row>
    <row r="200" spans="3:7" x14ac:dyDescent="0.35">
      <c r="C200" s="506"/>
      <c r="D200" s="506"/>
      <c r="E200" s="506"/>
      <c r="F200" s="506"/>
      <c r="G200" s="506"/>
    </row>
    <row r="201" spans="3:7" x14ac:dyDescent="0.35">
      <c r="C201" s="506"/>
      <c r="D201" s="506"/>
      <c r="E201" s="506"/>
      <c r="F201" s="506"/>
      <c r="G201" s="506"/>
    </row>
    <row r="202" spans="3:7" x14ac:dyDescent="0.35">
      <c r="C202" s="506"/>
      <c r="D202" s="506"/>
      <c r="E202" s="506"/>
      <c r="F202" s="506"/>
      <c r="G202" s="506"/>
    </row>
    <row r="203" spans="3:7" x14ac:dyDescent="0.35">
      <c r="C203" s="506"/>
      <c r="D203" s="506"/>
      <c r="E203" s="506"/>
      <c r="F203" s="506"/>
      <c r="G203" s="506"/>
    </row>
    <row r="204" spans="3:7" x14ac:dyDescent="0.35">
      <c r="C204" s="506"/>
      <c r="D204" s="506"/>
      <c r="E204" s="506"/>
      <c r="F204" s="506"/>
      <c r="G204" s="506"/>
    </row>
    <row r="205" spans="3:7" x14ac:dyDescent="0.35">
      <c r="C205" s="506"/>
      <c r="D205" s="506"/>
      <c r="E205" s="506"/>
      <c r="F205" s="506"/>
      <c r="G205" s="506"/>
    </row>
    <row r="206" spans="3:7" x14ac:dyDescent="0.35">
      <c r="C206" s="506"/>
      <c r="D206" s="506"/>
      <c r="E206" s="506"/>
      <c r="F206" s="506"/>
      <c r="G206" s="506"/>
    </row>
    <row r="207" spans="3:7" x14ac:dyDescent="0.35">
      <c r="C207" s="506"/>
      <c r="D207" s="506"/>
      <c r="E207" s="506"/>
      <c r="F207" s="506"/>
      <c r="G207" s="506"/>
    </row>
    <row r="208" spans="3:7" x14ac:dyDescent="0.35">
      <c r="C208" s="506"/>
      <c r="D208" s="506"/>
      <c r="E208" s="506"/>
      <c r="F208" s="506"/>
      <c r="G208" s="506"/>
    </row>
    <row r="209" spans="3:7" x14ac:dyDescent="0.35">
      <c r="C209" s="506"/>
      <c r="D209" s="506"/>
      <c r="E209" s="506"/>
      <c r="F209" s="506"/>
      <c r="G209" s="506"/>
    </row>
    <row r="210" spans="3:7" x14ac:dyDescent="0.35">
      <c r="C210" s="506"/>
      <c r="D210" s="506"/>
      <c r="E210" s="506"/>
      <c r="F210" s="506"/>
      <c r="G210" s="506"/>
    </row>
    <row r="211" spans="3:7" x14ac:dyDescent="0.35">
      <c r="C211" s="506"/>
      <c r="D211" s="506"/>
      <c r="E211" s="506"/>
      <c r="F211" s="506"/>
      <c r="G211" s="506"/>
    </row>
    <row r="212" spans="3:7" x14ac:dyDescent="0.35">
      <c r="C212" s="506"/>
      <c r="D212" s="506"/>
      <c r="E212" s="506"/>
      <c r="F212" s="506"/>
      <c r="G212" s="506"/>
    </row>
    <row r="213" spans="3:7" x14ac:dyDescent="0.35">
      <c r="C213" s="506"/>
      <c r="D213" s="506"/>
      <c r="E213" s="506"/>
      <c r="F213" s="506"/>
      <c r="G213" s="506"/>
    </row>
    <row r="214" spans="3:7" x14ac:dyDescent="0.35">
      <c r="C214" s="506"/>
      <c r="D214" s="506"/>
      <c r="E214" s="506"/>
      <c r="F214" s="506"/>
      <c r="G214" s="506"/>
    </row>
    <row r="215" spans="3:7" x14ac:dyDescent="0.35">
      <c r="C215" s="506"/>
      <c r="D215" s="506"/>
      <c r="E215" s="506"/>
      <c r="F215" s="506"/>
      <c r="G215" s="506"/>
    </row>
    <row r="216" spans="3:7" x14ac:dyDescent="0.35">
      <c r="C216" s="506"/>
      <c r="D216" s="506"/>
      <c r="E216" s="506"/>
      <c r="F216" s="506"/>
      <c r="G216" s="506"/>
    </row>
    <row r="217" spans="3:7" x14ac:dyDescent="0.35">
      <c r="C217" s="506"/>
      <c r="D217" s="506"/>
      <c r="E217" s="506"/>
      <c r="F217" s="506"/>
      <c r="G217" s="506"/>
    </row>
    <row r="218" spans="3:7" x14ac:dyDescent="0.35">
      <c r="C218" s="506"/>
      <c r="D218" s="506"/>
      <c r="E218" s="506"/>
      <c r="F218" s="506"/>
      <c r="G218" s="506"/>
    </row>
    <row r="219" spans="3:7" x14ac:dyDescent="0.35">
      <c r="C219" s="506"/>
      <c r="D219" s="506"/>
      <c r="E219" s="506"/>
      <c r="F219" s="506"/>
      <c r="G219" s="506"/>
    </row>
    <row r="220" spans="3:7" x14ac:dyDescent="0.35">
      <c r="C220" s="506"/>
      <c r="D220" s="506"/>
      <c r="E220" s="506"/>
      <c r="F220" s="506"/>
      <c r="G220" s="506"/>
    </row>
    <row r="221" spans="3:7" x14ac:dyDescent="0.35">
      <c r="C221" s="506"/>
      <c r="D221" s="506"/>
      <c r="E221" s="506"/>
      <c r="F221" s="506"/>
      <c r="G221" s="506"/>
    </row>
    <row r="222" spans="3:7" x14ac:dyDescent="0.35">
      <c r="C222" s="506"/>
      <c r="D222" s="506"/>
      <c r="E222" s="506"/>
      <c r="F222" s="506"/>
      <c r="G222" s="506"/>
    </row>
    <row r="223" spans="3:7" x14ac:dyDescent="0.35">
      <c r="C223" s="506"/>
      <c r="D223" s="506"/>
      <c r="E223" s="506"/>
      <c r="F223" s="506"/>
      <c r="G223" s="506"/>
    </row>
    <row r="224" spans="3:7" x14ac:dyDescent="0.35">
      <c r="C224" s="506"/>
      <c r="D224" s="506"/>
      <c r="E224" s="506"/>
      <c r="F224" s="506"/>
      <c r="G224" s="506"/>
    </row>
    <row r="225" spans="3:7" x14ac:dyDescent="0.35">
      <c r="C225" s="506"/>
      <c r="D225" s="506"/>
      <c r="E225" s="506"/>
      <c r="F225" s="506"/>
      <c r="G225" s="506"/>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7"/>
  <sheetViews>
    <sheetView workbookViewId="0">
      <pane ySplit="5" topLeftCell="A6" activePane="bottomLeft" state="frozen"/>
      <selection pane="bottomLeft" activeCell="C24" sqref="C24:D28"/>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77" t="s">
        <v>78</v>
      </c>
    </row>
    <row r="2" spans="1:4" ht="13.15" x14ac:dyDescent="0.4">
      <c r="B2" s="278" t="s">
        <v>79</v>
      </c>
    </row>
    <row r="3" spans="1:4" ht="13.15" thickBot="1" x14ac:dyDescent="0.4"/>
    <row r="4" spans="1:4" s="8" customFormat="1" ht="13.15" x14ac:dyDescent="0.4">
      <c r="B4" s="9" t="s">
        <v>0</v>
      </c>
      <c r="C4" s="9" t="s">
        <v>0</v>
      </c>
      <c r="D4" s="9" t="s">
        <v>1</v>
      </c>
    </row>
    <row r="5" spans="1:4" s="8" customFormat="1" ht="13.5" thickBot="1" x14ac:dyDescent="0.45">
      <c r="B5" s="10"/>
      <c r="C5" s="10"/>
      <c r="D5" s="10"/>
    </row>
    <row r="6" spans="1:4" s="8" customFormat="1" ht="13.5" thickBot="1" x14ac:dyDescent="0.45">
      <c r="B6" s="10"/>
      <c r="C6" s="602" t="s">
        <v>252</v>
      </c>
      <c r="D6" s="601"/>
    </row>
    <row r="7" spans="1:4" ht="12.75" customHeight="1" x14ac:dyDescent="0.35">
      <c r="B7" s="725" t="s">
        <v>290</v>
      </c>
      <c r="C7" s="728" t="s">
        <v>291</v>
      </c>
      <c r="D7" s="600" t="s">
        <v>265</v>
      </c>
    </row>
    <row r="8" spans="1:4" ht="12.75" customHeight="1" thickBot="1" x14ac:dyDescent="0.4">
      <c r="B8" s="726"/>
      <c r="C8" s="728"/>
      <c r="D8" s="593" t="s">
        <v>292</v>
      </c>
    </row>
    <row r="9" spans="1:4" ht="12.75" customHeight="1" x14ac:dyDescent="0.35">
      <c r="B9" s="726"/>
      <c r="C9" s="728"/>
      <c r="D9" s="594" t="s">
        <v>261</v>
      </c>
    </row>
    <row r="10" spans="1:4" ht="12.75" customHeight="1" x14ac:dyDescent="0.35">
      <c r="B10" s="726"/>
      <c r="C10" s="728"/>
      <c r="D10" s="593" t="s">
        <v>262</v>
      </c>
    </row>
    <row r="11" spans="1:4" ht="12.75" customHeight="1" thickBot="1" x14ac:dyDescent="0.4">
      <c r="B11" s="726"/>
      <c r="C11" s="728"/>
      <c r="D11" s="595" t="s">
        <v>263</v>
      </c>
    </row>
    <row r="12" spans="1:4" ht="12.75" customHeight="1" x14ac:dyDescent="0.35">
      <c r="B12" s="726"/>
      <c r="C12" s="729" t="s">
        <v>293</v>
      </c>
      <c r="D12" s="596" t="s">
        <v>264</v>
      </c>
    </row>
    <row r="13" spans="1:4" ht="12.75" customHeight="1" x14ac:dyDescent="0.35">
      <c r="B13" s="726"/>
      <c r="C13" s="728"/>
      <c r="D13" s="597" t="s">
        <v>260</v>
      </c>
    </row>
    <row r="14" spans="1:4" ht="12.75" customHeight="1" x14ac:dyDescent="0.35">
      <c r="B14" s="726"/>
      <c r="C14" s="728"/>
      <c r="D14" s="597" t="s">
        <v>312</v>
      </c>
    </row>
    <row r="15" spans="1:4" ht="13.15" customHeight="1" thickBot="1" x14ac:dyDescent="0.4">
      <c r="B15" s="726"/>
      <c r="C15" s="730"/>
      <c r="D15" s="598" t="s">
        <v>295</v>
      </c>
    </row>
    <row r="16" spans="1:4" ht="12.75" customHeight="1" x14ac:dyDescent="0.35">
      <c r="B16" s="726"/>
      <c r="C16" s="729" t="s">
        <v>296</v>
      </c>
      <c r="D16" s="594" t="s">
        <v>297</v>
      </c>
    </row>
    <row r="17" spans="2:4" ht="13.15" customHeight="1" x14ac:dyDescent="0.35">
      <c r="B17" s="726"/>
      <c r="C17" s="728"/>
      <c r="D17" s="593" t="s">
        <v>298</v>
      </c>
    </row>
    <row r="18" spans="2:4" ht="12.75" customHeight="1" thickBot="1" x14ac:dyDescent="0.4">
      <c r="B18" s="726"/>
      <c r="C18" s="728"/>
      <c r="D18" s="595" t="s">
        <v>299</v>
      </c>
    </row>
    <row r="19" spans="2:4" ht="12.75" customHeight="1" x14ac:dyDescent="0.35">
      <c r="B19" s="726"/>
      <c r="C19" s="729" t="s">
        <v>300</v>
      </c>
      <c r="D19" s="594" t="s">
        <v>301</v>
      </c>
    </row>
    <row r="20" spans="2:4" ht="12.75" customHeight="1" thickBot="1" x14ac:dyDescent="0.4">
      <c r="B20" s="726"/>
      <c r="C20" s="730"/>
      <c r="D20" s="599" t="s">
        <v>302</v>
      </c>
    </row>
    <row r="21" spans="2:4" ht="12.75" customHeight="1" x14ac:dyDescent="0.35">
      <c r="B21" s="726"/>
      <c r="C21" s="729" t="s">
        <v>303</v>
      </c>
      <c r="D21" s="594" t="s">
        <v>304</v>
      </c>
    </row>
    <row r="22" spans="2:4" ht="12.75" customHeight="1" thickBot="1" x14ac:dyDescent="0.4">
      <c r="B22" s="727"/>
      <c r="C22" s="730"/>
      <c r="D22" s="599" t="s">
        <v>266</v>
      </c>
    </row>
    <row r="23" spans="2:4" ht="12.75" customHeight="1" x14ac:dyDescent="0.35">
      <c r="B23" s="559"/>
      <c r="C23" s="566"/>
      <c r="D23" s="563"/>
    </row>
    <row r="24" spans="2:4" ht="12.75" customHeight="1" x14ac:dyDescent="0.35">
      <c r="B24" s="560"/>
      <c r="C24" s="567"/>
      <c r="D24" s="625"/>
    </row>
    <row r="25" spans="2:4" ht="12.75" customHeight="1" x14ac:dyDescent="0.35">
      <c r="B25" s="560"/>
      <c r="C25" s="567"/>
      <c r="D25" s="625"/>
    </row>
    <row r="26" spans="2:4" ht="12.75" customHeight="1" x14ac:dyDescent="0.35">
      <c r="B26" s="560"/>
      <c r="C26" s="567"/>
      <c r="D26" s="625"/>
    </row>
    <row r="27" spans="2:4" ht="12.75" customHeight="1" x14ac:dyDescent="0.35">
      <c r="B27" s="560"/>
      <c r="C27" s="567"/>
      <c r="D27" s="625"/>
    </row>
    <row r="28" spans="2:4" ht="12.75" customHeight="1" x14ac:dyDescent="0.35">
      <c r="B28" s="560"/>
      <c r="C28" s="567"/>
      <c r="D28" s="625"/>
    </row>
    <row r="29" spans="2:4" ht="12.75" customHeight="1" x14ac:dyDescent="0.35">
      <c r="B29" s="560"/>
      <c r="C29" s="567"/>
      <c r="D29" s="564"/>
    </row>
    <row r="30" spans="2:4" ht="12.75" customHeight="1" x14ac:dyDescent="0.35">
      <c r="B30" s="560"/>
      <c r="C30" s="568"/>
      <c r="D30" s="564"/>
    </row>
    <row r="31" spans="2:4" ht="12.75" customHeight="1" x14ac:dyDescent="0.35">
      <c r="B31" s="560"/>
      <c r="C31" s="567"/>
      <c r="D31" s="564"/>
    </row>
    <row r="32" spans="2:4" ht="12.75" customHeight="1" x14ac:dyDescent="0.35">
      <c r="B32" s="561"/>
      <c r="C32" s="567"/>
      <c r="D32" s="564"/>
    </row>
    <row r="33" spans="2:4" ht="13.15" customHeight="1" x14ac:dyDescent="0.35">
      <c r="B33" s="560"/>
      <c r="C33" s="567"/>
      <c r="D33" s="564"/>
    </row>
    <row r="34" spans="2:4" ht="12.75" customHeight="1" x14ac:dyDescent="0.35">
      <c r="B34" s="560"/>
      <c r="C34" s="484"/>
      <c r="D34" s="564"/>
    </row>
    <row r="35" spans="2:4" ht="12.75" customHeight="1" x14ac:dyDescent="0.35">
      <c r="B35" s="560"/>
      <c r="C35" s="567"/>
      <c r="D35" s="564"/>
    </row>
    <row r="36" spans="2:4" ht="12.75" customHeight="1" x14ac:dyDescent="0.35">
      <c r="B36" s="560"/>
      <c r="C36" s="567"/>
      <c r="D36" s="564"/>
    </row>
    <row r="37" spans="2:4" ht="12.75" customHeight="1" x14ac:dyDescent="0.35">
      <c r="B37" s="560"/>
      <c r="C37" s="567"/>
      <c r="D37" s="564"/>
    </row>
    <row r="38" spans="2:4" ht="12.75" customHeight="1" x14ac:dyDescent="0.35">
      <c r="B38" s="560"/>
      <c r="C38" s="567"/>
      <c r="D38" s="564"/>
    </row>
    <row r="39" spans="2:4" ht="12.75" customHeight="1" x14ac:dyDescent="0.35">
      <c r="B39" s="560"/>
      <c r="C39" s="567"/>
      <c r="D39" s="564"/>
    </row>
    <row r="40" spans="2:4" ht="12.75" customHeight="1" x14ac:dyDescent="0.35">
      <c r="B40" s="560"/>
      <c r="C40" s="567"/>
      <c r="D40" s="564"/>
    </row>
    <row r="41" spans="2:4" ht="12.75" customHeight="1" x14ac:dyDescent="0.35">
      <c r="B41" s="560"/>
      <c r="C41" s="567"/>
      <c r="D41" s="564"/>
    </row>
    <row r="42" spans="2:4" ht="12.75" customHeight="1" x14ac:dyDescent="0.35">
      <c r="B42" s="560"/>
      <c r="C42" s="567"/>
      <c r="D42" s="564"/>
    </row>
    <row r="43" spans="2:4" ht="12.75" customHeight="1" x14ac:dyDescent="0.35">
      <c r="B43" s="560"/>
      <c r="C43" s="567"/>
      <c r="D43" s="564"/>
    </row>
    <row r="44" spans="2:4" ht="12.75" customHeight="1" x14ac:dyDescent="0.35">
      <c r="B44" s="560"/>
      <c r="C44" s="567"/>
      <c r="D44" s="564"/>
    </row>
    <row r="45" spans="2:4" ht="12.75" customHeight="1" x14ac:dyDescent="0.35">
      <c r="B45" s="560"/>
      <c r="C45" s="567"/>
      <c r="D45" s="564"/>
    </row>
    <row r="46" spans="2:4" ht="13.15" customHeight="1" x14ac:dyDescent="0.35">
      <c r="B46" s="560"/>
      <c r="C46" s="567"/>
      <c r="D46" s="564"/>
    </row>
    <row r="47" spans="2:4" ht="13.15" customHeight="1" thickBot="1" x14ac:dyDescent="0.4">
      <c r="B47" s="562"/>
      <c r="C47" s="485"/>
      <c r="D47" s="565"/>
    </row>
  </sheetData>
  <mergeCells count="6">
    <mergeCell ref="B7:B22"/>
    <mergeCell ref="C7:C11"/>
    <mergeCell ref="C12:C15"/>
    <mergeCell ref="C16:C18"/>
    <mergeCell ref="C19:C20"/>
    <mergeCell ref="C21:C22"/>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78</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V34"/>
  <sheetViews>
    <sheetView showGridLines="0" zoomScale="93" zoomScaleNormal="93" workbookViewId="0">
      <pane xSplit="3" ySplit="2" topLeftCell="D3" activePane="bottomRight" state="frozen"/>
      <selection pane="topRight" activeCell="C1" sqref="C1"/>
      <selection pane="bottomLeft" activeCell="A2" sqref="A2"/>
      <selection pane="bottomRight" activeCell="L2" sqref="L2"/>
    </sheetView>
  </sheetViews>
  <sheetFormatPr defaultColWidth="8.796875" defaultRowHeight="12.75" x14ac:dyDescent="0.35"/>
  <cols>
    <col min="1" max="1" width="4.33203125" customWidth="1"/>
    <col min="2" max="2" width="122.46484375" customWidth="1"/>
    <col min="3" max="3" width="6.796875" customWidth="1"/>
    <col min="4" max="21" width="5.6640625" customWidth="1"/>
    <col min="22" max="22" width="145.46484375" customWidth="1"/>
  </cols>
  <sheetData>
    <row r="1" spans="1:22" ht="13.15" thickBot="1" x14ac:dyDescent="0.4">
      <c r="A1" s="277"/>
    </row>
    <row r="2" spans="1:22" ht="155.25" customHeight="1" thickBot="1" x14ac:dyDescent="0.4">
      <c r="B2" s="107" t="s">
        <v>43</v>
      </c>
      <c r="C2" s="161" t="s">
        <v>4</v>
      </c>
      <c r="D2" s="616" t="s">
        <v>265</v>
      </c>
      <c r="E2" s="513" t="s">
        <v>292</v>
      </c>
      <c r="F2" s="513" t="s">
        <v>261</v>
      </c>
      <c r="G2" s="513" t="s">
        <v>262</v>
      </c>
      <c r="H2" s="513" t="s">
        <v>263</v>
      </c>
      <c r="I2" s="513" t="s">
        <v>264</v>
      </c>
      <c r="J2" s="513" t="s">
        <v>260</v>
      </c>
      <c r="K2" s="513" t="s">
        <v>294</v>
      </c>
      <c r="L2" s="513" t="s">
        <v>295</v>
      </c>
      <c r="M2" s="513" t="s">
        <v>297</v>
      </c>
      <c r="N2" s="513" t="s">
        <v>298</v>
      </c>
      <c r="O2" s="513" t="s">
        <v>299</v>
      </c>
      <c r="P2" s="513" t="s">
        <v>301</v>
      </c>
      <c r="Q2" s="513" t="s">
        <v>302</v>
      </c>
      <c r="R2" s="513" t="s">
        <v>304</v>
      </c>
      <c r="S2" s="513" t="s">
        <v>266</v>
      </c>
      <c r="T2" s="297"/>
      <c r="U2" s="550"/>
    </row>
    <row r="3" spans="1:22" ht="13.15" x14ac:dyDescent="0.4">
      <c r="A3" s="238"/>
      <c r="B3" s="237" t="s">
        <v>42</v>
      </c>
      <c r="C3" s="138"/>
      <c r="D3" s="110"/>
      <c r="E3" s="106"/>
      <c r="F3" s="106"/>
      <c r="G3" s="106"/>
      <c r="H3" s="106"/>
      <c r="I3" s="106"/>
      <c r="J3" s="106"/>
      <c r="K3" s="106"/>
      <c r="L3" s="106"/>
      <c r="M3" s="106"/>
      <c r="N3" s="106"/>
      <c r="O3" s="106"/>
      <c r="P3" s="106"/>
      <c r="Q3" s="106"/>
      <c r="R3" s="106"/>
      <c r="S3" s="106"/>
      <c r="T3" s="106"/>
      <c r="U3" s="106"/>
      <c r="V3" s="236" t="s">
        <v>58</v>
      </c>
    </row>
    <row r="4" spans="1:22" ht="15.75" x14ac:dyDescent="0.35">
      <c r="A4" s="238"/>
      <c r="B4" s="585" t="s">
        <v>272</v>
      </c>
      <c r="C4" s="508">
        <f>VALUE('Rationalised Req PW'!J4)</f>
        <v>21.993975675627194</v>
      </c>
      <c r="D4" s="90">
        <v>3</v>
      </c>
      <c r="E4" s="91"/>
      <c r="F4" s="91"/>
      <c r="G4" s="91"/>
      <c r="H4" s="91">
        <v>3</v>
      </c>
      <c r="I4" s="91"/>
      <c r="J4" s="91"/>
      <c r="K4" s="91">
        <v>9</v>
      </c>
      <c r="L4" s="91">
        <v>1</v>
      </c>
      <c r="M4" s="91"/>
      <c r="N4" s="91"/>
      <c r="O4" s="91"/>
      <c r="P4" s="91">
        <v>3</v>
      </c>
      <c r="Q4" s="91"/>
      <c r="R4" s="91">
        <v>3</v>
      </c>
      <c r="S4" s="91">
        <v>1</v>
      </c>
      <c r="T4" s="91"/>
      <c r="U4" s="91"/>
      <c r="V4" s="241"/>
    </row>
    <row r="5" spans="1:22" ht="15.75" x14ac:dyDescent="0.35">
      <c r="A5" s="238"/>
      <c r="B5" s="585" t="s">
        <v>273</v>
      </c>
      <c r="C5" s="508">
        <f>VALUE('Rationalised Req PW'!J5)</f>
        <v>47.09190325765276</v>
      </c>
      <c r="D5" s="90"/>
      <c r="E5" s="91"/>
      <c r="F5" s="91"/>
      <c r="G5" s="91"/>
      <c r="H5" s="91"/>
      <c r="I5" s="91"/>
      <c r="J5" s="91"/>
      <c r="K5" s="91"/>
      <c r="L5" s="91"/>
      <c r="M5" s="91"/>
      <c r="N5" s="91"/>
      <c r="O5" s="91"/>
      <c r="P5" s="91"/>
      <c r="Q5" s="91"/>
      <c r="R5" s="91"/>
      <c r="S5" s="91">
        <v>9</v>
      </c>
      <c r="T5" s="91"/>
      <c r="U5" s="91"/>
      <c r="V5" s="241"/>
    </row>
    <row r="6" spans="1:22" ht="15.75" x14ac:dyDescent="0.35">
      <c r="A6" s="238"/>
      <c r="B6" s="585" t="s">
        <v>274</v>
      </c>
      <c r="C6" s="508">
        <f>VALUE('Rationalised Req PW'!J6)</f>
        <v>11.553557728282993</v>
      </c>
      <c r="D6" s="90"/>
      <c r="E6" s="91">
        <v>1</v>
      </c>
      <c r="F6" s="91"/>
      <c r="G6" s="91"/>
      <c r="H6" s="91"/>
      <c r="I6" s="91"/>
      <c r="J6" s="91"/>
      <c r="K6" s="91"/>
      <c r="L6" s="91"/>
      <c r="M6" s="91"/>
      <c r="N6" s="91"/>
      <c r="O6" s="91"/>
      <c r="P6" s="91"/>
      <c r="Q6" s="91">
        <v>3</v>
      </c>
      <c r="R6" s="91"/>
      <c r="S6" s="91">
        <v>1</v>
      </c>
      <c r="T6" s="91"/>
      <c r="U6" s="91"/>
      <c r="V6" s="241"/>
    </row>
    <row r="7" spans="1:22" ht="15.75" x14ac:dyDescent="0.35">
      <c r="A7" s="238"/>
      <c r="B7" s="589" t="s">
        <v>285</v>
      </c>
      <c r="C7" s="508">
        <f>VALUE('Rationalised Req PW'!J7)</f>
        <v>9.3317754542521012</v>
      </c>
      <c r="D7" s="90"/>
      <c r="E7" s="91"/>
      <c r="F7" s="91"/>
      <c r="G7" s="91">
        <v>3</v>
      </c>
      <c r="H7" s="91">
        <v>3</v>
      </c>
      <c r="I7" s="91"/>
      <c r="J7" s="91"/>
      <c r="K7" s="91"/>
      <c r="L7" s="91">
        <v>1</v>
      </c>
      <c r="M7" s="91"/>
      <c r="N7" s="91"/>
      <c r="O7" s="91"/>
      <c r="P7" s="91">
        <v>1</v>
      </c>
      <c r="Q7" s="91"/>
      <c r="R7" s="91"/>
      <c r="S7" s="91"/>
      <c r="T7" s="91"/>
      <c r="U7" s="91"/>
      <c r="V7" s="241"/>
    </row>
    <row r="8" spans="1:22" ht="15.75" x14ac:dyDescent="0.35">
      <c r="A8" s="238"/>
      <c r="B8" s="611" t="s">
        <v>284</v>
      </c>
      <c r="C8" s="508">
        <f>VALUE('Rationalised Req PW'!J8)</f>
        <v>10.028787884184949</v>
      </c>
      <c r="D8" s="90"/>
      <c r="E8" s="91"/>
      <c r="F8" s="91"/>
      <c r="G8" s="91"/>
      <c r="H8" s="91"/>
      <c r="I8" s="91">
        <v>1</v>
      </c>
      <c r="J8" s="91">
        <v>9</v>
      </c>
      <c r="K8" s="91">
        <v>3</v>
      </c>
      <c r="L8" s="91"/>
      <c r="M8" s="91"/>
      <c r="N8" s="91"/>
      <c r="O8" s="91"/>
      <c r="P8" s="91">
        <v>3</v>
      </c>
      <c r="Q8" s="91">
        <v>9</v>
      </c>
      <c r="R8" s="91"/>
      <c r="S8" s="91"/>
      <c r="T8" s="91"/>
      <c r="U8" s="91"/>
      <c r="V8" s="241"/>
    </row>
    <row r="9" spans="1:22" ht="16.149999999999999" thickBot="1" x14ac:dyDescent="0.4">
      <c r="A9" s="238"/>
      <c r="B9" s="611"/>
      <c r="C9" s="508"/>
      <c r="D9" s="90"/>
      <c r="E9" s="91"/>
      <c r="F9" s="91"/>
      <c r="G9" s="91"/>
      <c r="H9" s="91"/>
      <c r="I9" s="91"/>
      <c r="J9" s="91"/>
      <c r="K9" s="91"/>
      <c r="L9" s="91"/>
      <c r="M9" s="91"/>
      <c r="N9" s="91"/>
      <c r="O9" s="91"/>
      <c r="P9" s="91"/>
      <c r="Q9" s="91"/>
      <c r="R9" s="91"/>
      <c r="S9" s="91"/>
      <c r="T9" s="91"/>
      <c r="U9" s="91"/>
      <c r="V9" s="241"/>
    </row>
    <row r="10" spans="1:22" ht="15.75" x14ac:dyDescent="0.35">
      <c r="A10" s="238"/>
      <c r="B10" s="668" t="s">
        <v>322</v>
      </c>
      <c r="C10" s="508">
        <f>VALUE('Rationalised Req PW'!J13)</f>
        <v>21.700951631527275</v>
      </c>
      <c r="D10" s="90"/>
      <c r="E10" s="91"/>
      <c r="F10" s="91"/>
      <c r="G10" s="91"/>
      <c r="H10" s="91">
        <v>9</v>
      </c>
      <c r="I10" s="91"/>
      <c r="J10" s="91"/>
      <c r="K10" s="91">
        <v>9</v>
      </c>
      <c r="L10" s="91">
        <v>3</v>
      </c>
      <c r="M10" s="91"/>
      <c r="N10" s="91"/>
      <c r="O10" s="91"/>
      <c r="P10" s="91">
        <v>3</v>
      </c>
      <c r="Q10" s="91">
        <v>9</v>
      </c>
      <c r="R10" s="91"/>
      <c r="S10" s="91"/>
      <c r="T10" s="91"/>
      <c r="U10" s="91"/>
      <c r="V10" s="582" t="s">
        <v>323</v>
      </c>
    </row>
    <row r="11" spans="1:22" ht="15.75" x14ac:dyDescent="0.35">
      <c r="A11" s="238"/>
      <c r="B11" s="587" t="s">
        <v>324</v>
      </c>
      <c r="C11" s="508">
        <f>VALUE('Rationalised Req PW'!J14)</f>
        <v>11.919904607295194</v>
      </c>
      <c r="D11" s="90"/>
      <c r="E11" s="91"/>
      <c r="F11" s="91">
        <v>9</v>
      </c>
      <c r="G11" s="91">
        <v>3</v>
      </c>
      <c r="H11" s="91">
        <v>3</v>
      </c>
      <c r="I11" s="91">
        <v>9</v>
      </c>
      <c r="J11" s="91">
        <v>9</v>
      </c>
      <c r="K11" s="91">
        <v>9</v>
      </c>
      <c r="L11" s="91">
        <v>9</v>
      </c>
      <c r="M11" s="91">
        <v>3</v>
      </c>
      <c r="N11" s="91">
        <v>3</v>
      </c>
      <c r="O11" s="91">
        <v>9</v>
      </c>
      <c r="P11" s="91">
        <v>9</v>
      </c>
      <c r="Q11" s="91">
        <v>9</v>
      </c>
      <c r="R11" s="91"/>
      <c r="S11" s="91"/>
      <c r="T11" s="91"/>
      <c r="U11" s="91"/>
      <c r="V11" s="582" t="s">
        <v>327</v>
      </c>
    </row>
    <row r="12" spans="1:22" ht="15.75" x14ac:dyDescent="0.35">
      <c r="A12" s="238"/>
      <c r="B12" s="587" t="s">
        <v>325</v>
      </c>
      <c r="C12" s="508">
        <f>VALUE('Rationalised Req PW'!J15)</f>
        <v>11.919904607295194</v>
      </c>
      <c r="D12" s="90"/>
      <c r="E12" s="91">
        <v>9</v>
      </c>
      <c r="F12" s="91">
        <v>3</v>
      </c>
      <c r="G12" s="91"/>
      <c r="H12" s="91"/>
      <c r="I12" s="91">
        <v>9</v>
      </c>
      <c r="J12" s="91">
        <v>9</v>
      </c>
      <c r="K12" s="91">
        <v>9</v>
      </c>
      <c r="L12" s="91">
        <v>9</v>
      </c>
      <c r="M12" s="91">
        <v>9</v>
      </c>
      <c r="N12" s="91">
        <v>9</v>
      </c>
      <c r="O12" s="91">
        <v>9</v>
      </c>
      <c r="P12" s="91"/>
      <c r="Q12" s="91">
        <v>3</v>
      </c>
      <c r="R12" s="91"/>
      <c r="S12" s="91"/>
      <c r="T12" s="91"/>
      <c r="U12" s="91"/>
      <c r="V12" s="582" t="s">
        <v>326</v>
      </c>
    </row>
    <row r="13" spans="1:22" ht="15.75" x14ac:dyDescent="0.35">
      <c r="A13" s="238"/>
      <c r="B13" s="587" t="s">
        <v>328</v>
      </c>
      <c r="C13" s="508">
        <f>VALUE('Rationalised Req PW'!J16)</f>
        <v>18.067196884500945</v>
      </c>
      <c r="D13" s="90"/>
      <c r="E13" s="91"/>
      <c r="F13" s="91">
        <v>9</v>
      </c>
      <c r="G13" s="91">
        <v>9</v>
      </c>
      <c r="H13" s="91">
        <v>9</v>
      </c>
      <c r="I13" s="91"/>
      <c r="J13" s="91"/>
      <c r="K13" s="91"/>
      <c r="L13" s="91"/>
      <c r="M13" s="91"/>
      <c r="N13" s="91"/>
      <c r="O13" s="91"/>
      <c r="P13" s="91"/>
      <c r="Q13" s="91"/>
      <c r="R13" s="91">
        <v>9</v>
      </c>
      <c r="S13" s="91">
        <v>9</v>
      </c>
      <c r="T13" s="91"/>
      <c r="U13" s="91"/>
      <c r="V13" s="582" t="s">
        <v>329</v>
      </c>
    </row>
    <row r="14" spans="1:22" ht="16.149999999999999" thickBot="1" x14ac:dyDescent="0.4">
      <c r="A14" s="238"/>
      <c r="B14" s="669" t="s">
        <v>330</v>
      </c>
      <c r="C14" s="508">
        <f>VALUE('Rationalised Req PW'!J17)</f>
        <v>36.392042269381406</v>
      </c>
      <c r="D14" s="90">
        <v>3</v>
      </c>
      <c r="E14" s="91">
        <v>3</v>
      </c>
      <c r="F14" s="91">
        <v>9</v>
      </c>
      <c r="G14" s="91">
        <v>3</v>
      </c>
      <c r="H14" s="91">
        <v>9</v>
      </c>
      <c r="I14" s="91">
        <v>1</v>
      </c>
      <c r="J14" s="91">
        <v>3</v>
      </c>
      <c r="K14" s="91">
        <v>9</v>
      </c>
      <c r="L14" s="91">
        <v>9</v>
      </c>
      <c r="M14" s="91">
        <v>9</v>
      </c>
      <c r="N14" s="91">
        <v>9</v>
      </c>
      <c r="O14" s="91">
        <v>9</v>
      </c>
      <c r="P14" s="91">
        <v>9</v>
      </c>
      <c r="Q14" s="91">
        <v>9</v>
      </c>
      <c r="R14" s="91">
        <v>9</v>
      </c>
      <c r="S14" s="91">
        <v>9</v>
      </c>
      <c r="T14" s="91"/>
      <c r="U14" s="91"/>
      <c r="V14" s="582" t="s">
        <v>331</v>
      </c>
    </row>
    <row r="15" spans="1:22" ht="15.75" x14ac:dyDescent="0.35">
      <c r="A15" s="238"/>
      <c r="B15" s="609"/>
      <c r="C15" s="508"/>
      <c r="D15" s="90"/>
      <c r="E15" s="91"/>
      <c r="F15" s="91"/>
      <c r="G15" s="91"/>
      <c r="H15" s="91"/>
      <c r="I15" s="91"/>
      <c r="J15" s="91"/>
      <c r="K15" s="91"/>
      <c r="L15" s="91"/>
      <c r="M15" s="91"/>
      <c r="N15" s="91"/>
      <c r="O15" s="91"/>
      <c r="P15" s="91"/>
      <c r="Q15" s="91"/>
      <c r="R15" s="91"/>
      <c r="S15" s="91"/>
      <c r="T15" s="91"/>
      <c r="U15" s="91"/>
      <c r="V15" s="241"/>
    </row>
    <row r="16" spans="1:22" ht="15.75" x14ac:dyDescent="0.35">
      <c r="A16" s="238"/>
      <c r="B16" s="609" t="s">
        <v>309</v>
      </c>
      <c r="C16" s="508">
        <f>VALUE('Rationalised Req PW'!J22)</f>
        <v>33.879262780872857</v>
      </c>
      <c r="D16" s="90">
        <v>1</v>
      </c>
      <c r="E16" s="91">
        <v>9</v>
      </c>
      <c r="F16" s="91">
        <v>1</v>
      </c>
      <c r="G16" s="91">
        <v>3</v>
      </c>
      <c r="H16" s="91">
        <v>9</v>
      </c>
      <c r="I16" s="91"/>
      <c r="J16" s="91"/>
      <c r="K16" s="91">
        <v>9</v>
      </c>
      <c r="L16" s="91">
        <v>9</v>
      </c>
      <c r="M16" s="91">
        <v>9</v>
      </c>
      <c r="N16" s="91">
        <v>9</v>
      </c>
      <c r="O16" s="91">
        <v>3</v>
      </c>
      <c r="P16" s="91">
        <v>3</v>
      </c>
      <c r="Q16" s="91"/>
      <c r="R16" s="91">
        <v>9</v>
      </c>
      <c r="S16" s="91">
        <v>9</v>
      </c>
      <c r="T16" s="91"/>
      <c r="U16" s="91"/>
      <c r="V16" s="241"/>
    </row>
    <row r="17" spans="1:22" ht="15.75" x14ac:dyDescent="0.35">
      <c r="A17" s="238"/>
      <c r="B17" s="612" t="s">
        <v>289</v>
      </c>
      <c r="C17" s="508">
        <f>VALUE('Rationalised Req PW'!J23)</f>
        <v>38.105569128906374</v>
      </c>
      <c r="D17" s="90"/>
      <c r="E17" s="91">
        <v>9</v>
      </c>
      <c r="F17" s="91"/>
      <c r="G17" s="91">
        <v>3</v>
      </c>
      <c r="H17" s="91">
        <v>3</v>
      </c>
      <c r="I17" s="91"/>
      <c r="J17" s="91"/>
      <c r="K17" s="91">
        <v>9</v>
      </c>
      <c r="L17" s="91">
        <v>9</v>
      </c>
      <c r="M17" s="91">
        <v>3</v>
      </c>
      <c r="N17" s="91">
        <v>3</v>
      </c>
      <c r="O17" s="91">
        <v>3</v>
      </c>
      <c r="P17" s="91">
        <v>9</v>
      </c>
      <c r="Q17" s="91">
        <v>9</v>
      </c>
      <c r="R17" s="91">
        <v>9</v>
      </c>
      <c r="S17" s="91">
        <v>9</v>
      </c>
      <c r="T17" s="91"/>
      <c r="U17" s="91"/>
      <c r="V17" s="241"/>
    </row>
    <row r="18" spans="1:22" ht="15.75" x14ac:dyDescent="0.35">
      <c r="A18" s="238"/>
      <c r="B18" s="612" t="s">
        <v>288</v>
      </c>
      <c r="C18" s="508">
        <f>VALUE('Rationalised Req PW'!J24)</f>
        <v>10.175833345378189</v>
      </c>
      <c r="D18" s="90"/>
      <c r="E18" s="91"/>
      <c r="F18" s="91"/>
      <c r="G18" s="91">
        <v>1</v>
      </c>
      <c r="H18" s="91"/>
      <c r="I18" s="91"/>
      <c r="J18" s="91"/>
      <c r="K18" s="91">
        <v>3</v>
      </c>
      <c r="L18" s="91"/>
      <c r="M18" s="91"/>
      <c r="N18" s="91"/>
      <c r="O18" s="91"/>
      <c r="P18" s="91">
        <v>9</v>
      </c>
      <c r="Q18" s="91">
        <v>9</v>
      </c>
      <c r="R18" s="91">
        <v>9</v>
      </c>
      <c r="S18" s="91">
        <v>9</v>
      </c>
      <c r="T18" s="91"/>
      <c r="U18" s="91"/>
      <c r="V18" s="241"/>
    </row>
    <row r="19" spans="1:22" ht="15.75" x14ac:dyDescent="0.35">
      <c r="A19" s="238"/>
      <c r="B19" s="612" t="s">
        <v>281</v>
      </c>
      <c r="C19" s="508">
        <f>VALUE('Rationalised Req PW'!J25)</f>
        <v>7.6963538431436369</v>
      </c>
      <c r="D19" s="90"/>
      <c r="E19" s="91">
        <v>3</v>
      </c>
      <c r="F19" s="91">
        <v>1</v>
      </c>
      <c r="G19" s="91">
        <v>1</v>
      </c>
      <c r="H19" s="91">
        <v>3</v>
      </c>
      <c r="I19" s="91"/>
      <c r="J19" s="91"/>
      <c r="K19" s="91">
        <v>9</v>
      </c>
      <c r="L19" s="91">
        <v>9</v>
      </c>
      <c r="M19" s="91">
        <v>3</v>
      </c>
      <c r="N19" s="91">
        <v>3</v>
      </c>
      <c r="O19" s="91">
        <v>1</v>
      </c>
      <c r="P19" s="91">
        <v>9</v>
      </c>
      <c r="Q19" s="91">
        <v>9</v>
      </c>
      <c r="R19" s="91">
        <v>3</v>
      </c>
      <c r="S19" s="91">
        <v>3</v>
      </c>
      <c r="T19" s="91"/>
      <c r="U19" s="91"/>
      <c r="V19" s="241"/>
    </row>
    <row r="20" spans="1:22" ht="15.75" x14ac:dyDescent="0.35">
      <c r="A20" s="238"/>
      <c r="B20" s="612" t="s">
        <v>310</v>
      </c>
      <c r="C20" s="508">
        <f>VALUE('Rationalised Req PW'!J26)</f>
        <v>10.142980901698948</v>
      </c>
      <c r="D20" s="90"/>
      <c r="E20" s="91"/>
      <c r="F20" s="91"/>
      <c r="G20" s="91"/>
      <c r="H20" s="91"/>
      <c r="I20" s="91"/>
      <c r="J20" s="91"/>
      <c r="K20" s="91"/>
      <c r="L20" s="91"/>
      <c r="M20" s="91"/>
      <c r="N20" s="91"/>
      <c r="O20" s="91"/>
      <c r="P20" s="91"/>
      <c r="Q20" s="91"/>
      <c r="R20" s="91"/>
      <c r="S20" s="91"/>
      <c r="T20" s="91"/>
      <c r="U20" s="91"/>
      <c r="V20" s="241"/>
    </row>
    <row r="21" spans="1:22" ht="15" x14ac:dyDescent="0.35">
      <c r="A21" s="238"/>
      <c r="B21" s="613"/>
      <c r="C21" s="508"/>
      <c r="D21" s="90"/>
      <c r="E21" s="91"/>
      <c r="F21" s="91"/>
      <c r="G21" s="91"/>
      <c r="H21" s="91"/>
      <c r="I21" s="91"/>
      <c r="J21" s="91"/>
      <c r="K21" s="91"/>
      <c r="L21" s="91"/>
      <c r="M21" s="91"/>
      <c r="N21" s="91"/>
      <c r="O21" s="91"/>
      <c r="P21" s="91"/>
      <c r="Q21" s="91"/>
      <c r="R21" s="91"/>
      <c r="S21" s="91"/>
      <c r="T21" s="91"/>
      <c r="U21" s="91"/>
      <c r="V21" s="241"/>
    </row>
    <row r="22" spans="1:22" ht="14.25" x14ac:dyDescent="0.35">
      <c r="A22" s="238"/>
      <c r="B22" s="610" t="s">
        <v>306</v>
      </c>
      <c r="C22" s="508">
        <f>VALUE('Rationalised Req PW'!J31)</f>
        <v>30.033263005970852</v>
      </c>
      <c r="D22" s="632">
        <v>1</v>
      </c>
      <c r="E22" s="633">
        <v>3</v>
      </c>
      <c r="F22" s="633">
        <v>1</v>
      </c>
      <c r="G22" s="633">
        <v>1</v>
      </c>
      <c r="H22" s="633">
        <v>9</v>
      </c>
      <c r="I22" s="633">
        <v>1</v>
      </c>
      <c r="J22" s="633">
        <v>1</v>
      </c>
      <c r="K22" s="633">
        <v>1</v>
      </c>
      <c r="L22" s="633">
        <v>1</v>
      </c>
      <c r="M22" s="633">
        <v>1</v>
      </c>
      <c r="N22" s="633">
        <v>1</v>
      </c>
      <c r="O22" s="633">
        <v>1</v>
      </c>
      <c r="P22" s="633">
        <v>3</v>
      </c>
      <c r="Q22" s="633">
        <v>1</v>
      </c>
      <c r="R22" s="633"/>
      <c r="S22" s="633"/>
      <c r="T22" s="91"/>
      <c r="U22" s="91"/>
      <c r="V22" s="241"/>
    </row>
    <row r="23" spans="1:22" ht="14.25" x14ac:dyDescent="0.35">
      <c r="A23" s="238"/>
      <c r="B23" s="610" t="s">
        <v>287</v>
      </c>
      <c r="C23" s="508">
        <f>VALUE('Rationalised Req PW'!J32)</f>
        <v>16.49667886254743</v>
      </c>
      <c r="D23" s="632">
        <v>1</v>
      </c>
      <c r="E23" s="633">
        <v>3</v>
      </c>
      <c r="F23" s="633"/>
      <c r="G23" s="633">
        <v>1</v>
      </c>
      <c r="H23" s="633">
        <v>1</v>
      </c>
      <c r="I23" s="633">
        <v>1</v>
      </c>
      <c r="J23" s="633"/>
      <c r="K23" s="633">
        <v>1</v>
      </c>
      <c r="L23" s="633">
        <v>1</v>
      </c>
      <c r="M23" s="633">
        <v>1</v>
      </c>
      <c r="N23" s="633">
        <v>1</v>
      </c>
      <c r="O23" s="633">
        <v>1</v>
      </c>
      <c r="P23" s="633">
        <v>1</v>
      </c>
      <c r="Q23" s="633">
        <v>1</v>
      </c>
      <c r="R23" s="633">
        <v>1</v>
      </c>
      <c r="S23" s="633">
        <v>1</v>
      </c>
      <c r="T23" s="91"/>
      <c r="U23" s="91"/>
      <c r="V23" s="241"/>
    </row>
    <row r="24" spans="1:22" ht="14.25" x14ac:dyDescent="0.35">
      <c r="A24" s="238"/>
      <c r="B24" s="610" t="s">
        <v>311</v>
      </c>
      <c r="C24" s="508">
        <f>VALUE('Rationalised Req PW'!J33)</f>
        <v>29.407020288652863</v>
      </c>
      <c r="D24" s="632">
        <v>3</v>
      </c>
      <c r="E24" s="633">
        <v>3</v>
      </c>
      <c r="F24" s="633"/>
      <c r="G24" s="633">
        <v>3</v>
      </c>
      <c r="H24" s="633">
        <v>3</v>
      </c>
      <c r="I24" s="633"/>
      <c r="J24" s="633">
        <v>1</v>
      </c>
      <c r="K24" s="633">
        <v>3</v>
      </c>
      <c r="L24" s="633">
        <v>3</v>
      </c>
      <c r="M24" s="633">
        <v>3</v>
      </c>
      <c r="N24" s="633">
        <v>3</v>
      </c>
      <c r="O24" s="633">
        <v>1</v>
      </c>
      <c r="P24" s="633">
        <v>9</v>
      </c>
      <c r="Q24" s="633">
        <v>3</v>
      </c>
      <c r="R24" s="633"/>
      <c r="S24" s="633">
        <v>1</v>
      </c>
      <c r="T24" s="91"/>
      <c r="U24" s="91"/>
      <c r="V24" s="241"/>
    </row>
    <row r="25" spans="1:22" ht="14.25" x14ac:dyDescent="0.35">
      <c r="A25" s="238"/>
      <c r="B25" s="610" t="s">
        <v>282</v>
      </c>
      <c r="C25" s="508">
        <f>VALUE('Rationalised Req PW'!J34)</f>
        <v>10.883749130305663</v>
      </c>
      <c r="D25" s="632">
        <v>1</v>
      </c>
      <c r="E25" s="633">
        <v>1</v>
      </c>
      <c r="F25" s="633">
        <v>1</v>
      </c>
      <c r="G25" s="633">
        <v>1</v>
      </c>
      <c r="H25" s="633">
        <v>1</v>
      </c>
      <c r="I25" s="633">
        <v>1</v>
      </c>
      <c r="J25" s="633">
        <v>1</v>
      </c>
      <c r="K25" s="633">
        <v>1</v>
      </c>
      <c r="L25" s="633">
        <v>1</v>
      </c>
      <c r="M25" s="633"/>
      <c r="N25" s="633">
        <v>1</v>
      </c>
      <c r="O25" s="633">
        <v>1</v>
      </c>
      <c r="P25" s="633">
        <v>1</v>
      </c>
      <c r="Q25" s="633">
        <v>3</v>
      </c>
      <c r="R25" s="633">
        <v>1</v>
      </c>
      <c r="S25" s="633">
        <v>1</v>
      </c>
      <c r="T25" s="91"/>
      <c r="U25" s="91"/>
      <c r="V25" s="241"/>
    </row>
    <row r="26" spans="1:22" ht="14.25" x14ac:dyDescent="0.35">
      <c r="A26" s="238"/>
      <c r="B26" s="610" t="s">
        <v>305</v>
      </c>
      <c r="C26" s="508">
        <f>VALUE('Rationalised Req PW'!J35)</f>
        <v>13.179288712523181</v>
      </c>
      <c r="D26" s="632">
        <v>1</v>
      </c>
      <c r="E26" s="633">
        <v>3</v>
      </c>
      <c r="F26" s="633">
        <v>1</v>
      </c>
      <c r="G26" s="633"/>
      <c r="H26" s="633">
        <v>1</v>
      </c>
      <c r="I26" s="633">
        <v>1</v>
      </c>
      <c r="J26" s="633">
        <v>1</v>
      </c>
      <c r="K26" s="633">
        <v>1</v>
      </c>
      <c r="L26" s="633">
        <v>1</v>
      </c>
      <c r="M26" s="633">
        <v>1</v>
      </c>
      <c r="N26" s="633"/>
      <c r="O26" s="633">
        <v>1</v>
      </c>
      <c r="P26" s="633"/>
      <c r="Q26" s="633">
        <v>1</v>
      </c>
      <c r="R26" s="633">
        <v>1</v>
      </c>
      <c r="S26" s="633"/>
      <c r="T26" s="91"/>
      <c r="U26" s="91"/>
      <c r="V26" s="241"/>
    </row>
    <row r="27" spans="1:22" ht="15.4" thickBot="1" x14ac:dyDescent="0.4">
      <c r="A27" s="238"/>
      <c r="B27" s="614"/>
      <c r="C27" s="225"/>
      <c r="D27" s="110"/>
      <c r="E27" s="106"/>
      <c r="F27" s="106"/>
      <c r="G27" s="106"/>
      <c r="H27" s="106"/>
      <c r="I27" s="106"/>
      <c r="J27" s="106"/>
      <c r="K27" s="106"/>
      <c r="L27" s="106"/>
      <c r="M27" s="106"/>
      <c r="N27" s="106"/>
      <c r="O27" s="106"/>
      <c r="P27" s="106"/>
      <c r="Q27" s="106"/>
      <c r="R27" s="106"/>
      <c r="S27" s="106"/>
      <c r="T27" s="106"/>
      <c r="U27" s="106"/>
      <c r="V27" s="241"/>
    </row>
    <row r="28" spans="1:22" x14ac:dyDescent="0.35">
      <c r="C28" s="225"/>
      <c r="D28" s="121">
        <f>SUMPRODUCT($C$3:$C$27,D3:D27)</f>
        <v>367.85135719320442</v>
      </c>
      <c r="E28" s="121">
        <f t="shared" ref="E28:U28" si="0">SUMPRODUCT($C$3:$C$27,E3:E27)</f>
        <v>1177.1938764589167</v>
      </c>
      <c r="F28" s="121">
        <f t="shared" si="0"/>
        <v>728.84392514529964</v>
      </c>
      <c r="G28" s="121">
        <f t="shared" si="0"/>
        <v>714.99737373593678</v>
      </c>
      <c r="H28" s="121">
        <f t="shared" si="0"/>
        <v>1656.5779628492883</v>
      </c>
      <c r="I28" s="121">
        <f t="shared" si="0"/>
        <v>331.57209279622703</v>
      </c>
      <c r="J28" s="121">
        <f t="shared" si="0"/>
        <v>497.49682183457486</v>
      </c>
      <c r="K28" s="121">
        <f t="shared" si="0"/>
        <v>1871.8995851624375</v>
      </c>
      <c r="L28" s="121">
        <f t="shared" si="0"/>
        <v>1514.4599817338189</v>
      </c>
      <c r="M28" s="121">
        <f t="shared" si="0"/>
        <v>1060.8166611029808</v>
      </c>
      <c r="N28" s="121">
        <f t="shared" si="0"/>
        <v>1058.5211215207632</v>
      </c>
      <c r="O28" s="121">
        <f t="shared" si="0"/>
        <v>865.7375129282276</v>
      </c>
      <c r="P28" s="121">
        <f t="shared" si="0"/>
        <v>1592.8914377264737</v>
      </c>
      <c r="Q28" s="121">
        <f t="shared" si="0"/>
        <v>1475.1769102330052</v>
      </c>
      <c r="R28" s="121">
        <f t="shared" si="0"/>
        <v>1359.2098449430468</v>
      </c>
      <c r="S28" s="121">
        <f t="shared" si="0"/>
        <v>1766.8303122150799</v>
      </c>
      <c r="T28" s="121">
        <f t="shared" si="0"/>
        <v>0</v>
      </c>
      <c r="U28" s="121">
        <f t="shared" si="0"/>
        <v>0</v>
      </c>
    </row>
    <row r="29" spans="1:22" x14ac:dyDescent="0.35">
      <c r="B29" s="113"/>
      <c r="C29" s="122"/>
      <c r="D29" s="62"/>
      <c r="E29" s="62"/>
      <c r="F29" s="62"/>
      <c r="G29" s="62"/>
      <c r="H29" s="62"/>
      <c r="I29" s="62"/>
      <c r="J29" s="62"/>
      <c r="K29" s="62"/>
      <c r="L29" s="62"/>
      <c r="M29" s="62"/>
      <c r="N29" s="62"/>
      <c r="O29" s="62"/>
      <c r="P29" s="62"/>
      <c r="Q29" s="62"/>
      <c r="R29" s="62"/>
      <c r="S29" s="62"/>
      <c r="T29" s="62"/>
      <c r="U29" s="62"/>
    </row>
    <row r="30" spans="1:22" x14ac:dyDescent="0.35">
      <c r="B30" s="114" t="s">
        <v>5</v>
      </c>
      <c r="C30" s="123"/>
      <c r="D30" s="12"/>
      <c r="E30" s="12"/>
      <c r="F30" s="12"/>
      <c r="G30" s="12"/>
      <c r="H30" s="12"/>
      <c r="I30" s="12"/>
      <c r="J30" s="12"/>
      <c r="K30" s="12"/>
      <c r="L30" s="12"/>
      <c r="M30" s="12"/>
      <c r="N30" s="12"/>
      <c r="O30" s="12"/>
      <c r="P30" s="12"/>
      <c r="Q30" s="12"/>
      <c r="R30" s="12"/>
      <c r="S30" s="12"/>
      <c r="T30" s="12"/>
      <c r="U30" s="12"/>
    </row>
    <row r="31" spans="1:22" x14ac:dyDescent="0.35">
      <c r="B31" s="114" t="s">
        <v>6</v>
      </c>
      <c r="C31" s="123"/>
      <c r="D31" s="12"/>
      <c r="E31" s="12"/>
      <c r="F31" s="12"/>
      <c r="G31" s="12"/>
      <c r="H31" s="12"/>
      <c r="I31" s="12"/>
      <c r="J31" s="12"/>
      <c r="K31" s="12"/>
      <c r="L31" s="12"/>
      <c r="M31" s="12"/>
      <c r="N31" s="12"/>
      <c r="O31" s="12"/>
      <c r="P31" s="12"/>
      <c r="Q31" s="12"/>
      <c r="R31" s="12"/>
      <c r="S31" s="12"/>
      <c r="T31" s="12"/>
      <c r="U31" s="12"/>
    </row>
    <row r="32" spans="1:22" ht="13.15" thickBot="1" x14ac:dyDescent="0.4">
      <c r="B32" s="116" t="s">
        <v>7</v>
      </c>
      <c r="C32" s="125"/>
      <c r="D32" s="73"/>
      <c r="E32" s="73"/>
      <c r="F32" s="73"/>
      <c r="G32" s="73"/>
      <c r="H32" s="73"/>
      <c r="I32" s="73"/>
      <c r="J32" s="73"/>
      <c r="K32" s="73"/>
      <c r="L32" s="73"/>
      <c r="M32" s="73"/>
      <c r="N32" s="73"/>
      <c r="O32" s="73"/>
      <c r="P32" s="73"/>
      <c r="Q32" s="73"/>
      <c r="R32" s="73"/>
      <c r="S32" s="73"/>
      <c r="T32" s="73"/>
      <c r="U32" s="73"/>
    </row>
    <row r="33" spans="2:21" ht="139.9" customHeight="1" thickBot="1" x14ac:dyDescent="0.4">
      <c r="B33" s="165" t="s">
        <v>63</v>
      </c>
      <c r="C33" s="117"/>
      <c r="D33" s="231"/>
      <c r="E33" s="232"/>
      <c r="F33" s="232"/>
      <c r="G33" s="232"/>
      <c r="H33" s="513" t="s">
        <v>332</v>
      </c>
      <c r="I33" s="232"/>
      <c r="J33" s="232"/>
      <c r="K33" s="232"/>
      <c r="L33" s="524"/>
      <c r="M33" s="232"/>
      <c r="N33" s="524"/>
      <c r="O33" s="524"/>
      <c r="P33" s="232"/>
      <c r="Q33" s="232"/>
      <c r="R33" s="232"/>
      <c r="S33" s="232"/>
      <c r="T33" s="232"/>
      <c r="U33" s="232"/>
    </row>
    <row r="34" spans="2:21" x14ac:dyDescent="0.35">
      <c r="B34" s="1"/>
    </row>
  </sheetData>
  <phoneticPr fontId="2" type="noConversion"/>
  <conditionalFormatting sqref="D3:U27">
    <cfRule type="cellIs" dxfId="80" priority="1" stopIfTrue="1" operator="equal">
      <formula>1</formula>
    </cfRule>
    <cfRule type="cellIs" dxfId="79" priority="2" stopIfTrue="1" operator="equal">
      <formula>3</formula>
    </cfRule>
    <cfRule type="cellIs" dxfId="78"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34"/>
  <sheetViews>
    <sheetView tabSelected="1" workbookViewId="0">
      <pane xSplit="3" ySplit="3" topLeftCell="D4" activePane="bottomRight" state="frozen"/>
      <selection pane="topRight" activeCell="D1" sqref="D1"/>
      <selection pane="bottomLeft" activeCell="A4" sqref="A4"/>
      <selection pane="bottomRight" activeCell="H11" sqref="H11"/>
    </sheetView>
  </sheetViews>
  <sheetFormatPr defaultRowHeight="12.75" x14ac:dyDescent="0.35"/>
  <cols>
    <col min="1" max="1" width="6.46484375" customWidth="1"/>
    <col min="2" max="2" width="73.9296875" style="1" customWidth="1"/>
    <col min="3" max="3" width="4.796875" style="429" customWidth="1"/>
    <col min="4" max="4" width="6.19921875" customWidth="1"/>
    <col min="5" max="5" width="6.265625" customWidth="1"/>
    <col min="6" max="6" width="8.33203125" customWidth="1"/>
    <col min="7" max="31" width="5.796875" customWidth="1"/>
    <col min="32" max="32" width="145.46484375" customWidth="1"/>
  </cols>
  <sheetData>
    <row r="1" spans="1:32" ht="34.9" customHeight="1" thickBot="1" x14ac:dyDescent="0.4">
      <c r="A1" s="277" t="s">
        <v>78</v>
      </c>
      <c r="F1" s="731" t="s">
        <v>268</v>
      </c>
      <c r="G1" s="732"/>
      <c r="H1" s="732"/>
      <c r="I1" s="732"/>
      <c r="J1" s="732"/>
      <c r="K1" s="732"/>
      <c r="L1" s="733"/>
    </row>
    <row r="2" spans="1:32" ht="106.5" customHeight="1" thickBot="1" x14ac:dyDescent="0.4">
      <c r="B2" s="165" t="s">
        <v>269</v>
      </c>
      <c r="C2" s="439" t="s">
        <v>4</v>
      </c>
      <c r="D2" s="521" t="s">
        <v>267</v>
      </c>
      <c r="E2" s="522"/>
      <c r="F2" s="522" t="s">
        <v>333</v>
      </c>
      <c r="G2" s="522" t="s">
        <v>334</v>
      </c>
      <c r="H2" s="522" t="s">
        <v>335</v>
      </c>
      <c r="I2" s="522"/>
      <c r="J2" s="522"/>
      <c r="K2" s="522"/>
      <c r="L2" s="522"/>
      <c r="M2" s="521"/>
      <c r="N2" s="521"/>
      <c r="O2" s="521"/>
      <c r="P2" s="521"/>
      <c r="Q2" s="521"/>
      <c r="R2" s="521"/>
      <c r="S2" s="521"/>
      <c r="T2" s="521"/>
      <c r="U2" s="521"/>
      <c r="V2" s="521"/>
      <c r="W2" s="521"/>
      <c r="X2" s="521"/>
      <c r="Y2" s="521"/>
      <c r="Z2" s="521"/>
      <c r="AA2" s="521"/>
      <c r="AB2" s="521"/>
      <c r="AC2" s="521"/>
      <c r="AD2" s="521"/>
      <c r="AE2" s="523"/>
    </row>
    <row r="3" spans="1:32" ht="13.15" x14ac:dyDescent="0.4">
      <c r="A3" s="238"/>
      <c r="B3" s="237" t="s">
        <v>42</v>
      </c>
      <c r="C3" s="138"/>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6" t="s">
        <v>58</v>
      </c>
    </row>
    <row r="4" spans="1:32" ht="31.5" x14ac:dyDescent="0.35">
      <c r="A4" s="238"/>
      <c r="B4" s="589" t="s">
        <v>272</v>
      </c>
      <c r="C4" s="508">
        <f>VALUE('Rationalised Req PW'!J4)</f>
        <v>21.993975675627194</v>
      </c>
      <c r="D4" s="91">
        <v>1</v>
      </c>
      <c r="E4" s="440"/>
      <c r="F4" s="440">
        <v>9</v>
      </c>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1"/>
    </row>
    <row r="5" spans="1:32" ht="31.5" x14ac:dyDescent="0.35">
      <c r="A5" s="238"/>
      <c r="B5" s="589" t="s">
        <v>273</v>
      </c>
      <c r="C5" s="508">
        <f>VALUE('Rationalised Req PW'!J5)</f>
        <v>47.09190325765276</v>
      </c>
      <c r="D5" s="91"/>
      <c r="E5" s="91"/>
      <c r="F5" s="91"/>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41"/>
    </row>
    <row r="6" spans="1:32" ht="31.5" x14ac:dyDescent="0.35">
      <c r="A6" s="238"/>
      <c r="B6" s="589" t="s">
        <v>274</v>
      </c>
      <c r="C6" s="508">
        <f>VALUE('Rationalised Req PW'!J6)</f>
        <v>11.553557728282993</v>
      </c>
      <c r="D6" s="91"/>
      <c r="E6" s="91"/>
      <c r="F6" s="91"/>
      <c r="G6" s="91"/>
      <c r="H6" s="91"/>
      <c r="I6" s="91"/>
      <c r="J6" s="91"/>
      <c r="K6" s="91"/>
      <c r="L6" s="91"/>
      <c r="M6" s="106"/>
      <c r="N6" s="106"/>
      <c r="O6" s="106"/>
      <c r="P6" s="106"/>
      <c r="Q6" s="106"/>
      <c r="R6" s="106"/>
      <c r="S6" s="106"/>
      <c r="T6" s="106"/>
      <c r="U6" s="106"/>
      <c r="V6" s="106"/>
      <c r="W6" s="106"/>
      <c r="X6" s="106"/>
      <c r="Y6" s="106"/>
      <c r="Z6" s="106"/>
      <c r="AA6" s="106"/>
      <c r="AB6" s="106"/>
      <c r="AC6" s="106"/>
      <c r="AD6" s="106"/>
      <c r="AE6" s="106"/>
      <c r="AF6" s="441"/>
    </row>
    <row r="7" spans="1:32" ht="31.5" x14ac:dyDescent="0.35">
      <c r="A7" s="238"/>
      <c r="B7" s="589" t="s">
        <v>285</v>
      </c>
      <c r="C7" s="508">
        <f>VALUE('Rationalised Req PW'!J7)</f>
        <v>9.3317754542521012</v>
      </c>
      <c r="D7" s="91">
        <v>1</v>
      </c>
      <c r="E7" s="91"/>
      <c r="F7" s="91">
        <v>9</v>
      </c>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41"/>
    </row>
    <row r="8" spans="1:32" ht="31.5" x14ac:dyDescent="0.35">
      <c r="A8" s="238"/>
      <c r="B8" s="611" t="s">
        <v>284</v>
      </c>
      <c r="C8" s="508">
        <f>VALUE('Rationalised Req PW'!J8)</f>
        <v>10.028787884184949</v>
      </c>
      <c r="D8" s="91"/>
      <c r="E8" s="91"/>
      <c r="F8" s="91"/>
      <c r="G8" s="91"/>
      <c r="H8" s="91"/>
      <c r="I8" s="91"/>
      <c r="J8" s="91"/>
      <c r="K8" s="91"/>
      <c r="L8" s="91"/>
      <c r="M8" s="106"/>
      <c r="N8" s="106"/>
      <c r="O8" s="106"/>
      <c r="P8" s="106"/>
      <c r="Q8" s="106"/>
      <c r="R8" s="106"/>
      <c r="S8" s="106"/>
      <c r="T8" s="106"/>
      <c r="U8" s="106"/>
      <c r="V8" s="106"/>
      <c r="W8" s="106"/>
      <c r="X8" s="106"/>
      <c r="Y8" s="106"/>
      <c r="Z8" s="106"/>
      <c r="AA8" s="106"/>
      <c r="AB8" s="106"/>
      <c r="AC8" s="106"/>
      <c r="AD8" s="106"/>
      <c r="AE8" s="106"/>
      <c r="AF8" s="441"/>
    </row>
    <row r="9" spans="1:32" ht="16.149999999999999" thickBot="1" x14ac:dyDescent="0.4">
      <c r="A9" s="238"/>
      <c r="B9" s="611"/>
      <c r="C9" s="508"/>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2"/>
    </row>
    <row r="10" spans="1:32" ht="15.75" x14ac:dyDescent="0.35">
      <c r="A10" s="238"/>
      <c r="B10" s="668" t="s">
        <v>322</v>
      </c>
      <c r="C10" s="508">
        <f>VALUE('Rationalised Req PW'!J13)</f>
        <v>21.700951631527275</v>
      </c>
      <c r="D10" s="91">
        <v>3</v>
      </c>
      <c r="E10" s="91"/>
      <c r="F10" s="91">
        <v>9</v>
      </c>
      <c r="G10" s="91">
        <v>9</v>
      </c>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41"/>
    </row>
    <row r="11" spans="1:32" ht="31.5" x14ac:dyDescent="0.35">
      <c r="A11" s="238"/>
      <c r="B11" s="587" t="s">
        <v>324</v>
      </c>
      <c r="C11" s="508">
        <f>VALUE('Rationalised Req PW'!J14)</f>
        <v>11.919904607295194</v>
      </c>
      <c r="D11" s="91">
        <v>9</v>
      </c>
      <c r="E11" s="91"/>
      <c r="F11" s="91">
        <v>9</v>
      </c>
      <c r="G11" s="91">
        <v>3</v>
      </c>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41"/>
    </row>
    <row r="12" spans="1:32" ht="15.75" x14ac:dyDescent="0.35">
      <c r="A12" s="238"/>
      <c r="B12" s="587" t="s">
        <v>325</v>
      </c>
      <c r="C12" s="508">
        <f>VALUE('Rationalised Req PW'!J16)</f>
        <v>18.067196884500945</v>
      </c>
      <c r="D12" s="91">
        <v>9</v>
      </c>
      <c r="E12" s="440"/>
      <c r="F12" s="440">
        <v>9</v>
      </c>
      <c r="G12" s="440">
        <v>9</v>
      </c>
      <c r="H12" s="440"/>
      <c r="I12" s="440"/>
      <c r="J12" s="440"/>
      <c r="K12" s="440"/>
      <c r="L12" s="440"/>
      <c r="M12" s="443"/>
      <c r="N12" s="443"/>
      <c r="O12" s="443"/>
      <c r="P12" s="443"/>
      <c r="Q12" s="443"/>
      <c r="R12" s="443"/>
      <c r="S12" s="443"/>
      <c r="T12" s="443"/>
      <c r="U12" s="443"/>
      <c r="V12" s="443"/>
      <c r="W12" s="443"/>
      <c r="X12" s="443"/>
      <c r="Y12" s="443"/>
      <c r="Z12" s="443"/>
      <c r="AA12" s="443"/>
      <c r="AB12" s="443"/>
      <c r="AC12" s="443"/>
      <c r="AD12" s="443"/>
      <c r="AE12" s="443"/>
      <c r="AF12" s="441"/>
    </row>
    <row r="13" spans="1:32" ht="15.75" x14ac:dyDescent="0.35">
      <c r="A13" s="238"/>
      <c r="B13" s="587" t="s">
        <v>328</v>
      </c>
      <c r="C13" s="508">
        <f>VALUE('Rationalised Req PW'!J17)</f>
        <v>36.392042269381406</v>
      </c>
      <c r="D13" s="91"/>
      <c r="E13" s="91"/>
      <c r="F13" s="91"/>
      <c r="G13" s="91">
        <v>3</v>
      </c>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41"/>
    </row>
    <row r="14" spans="1:32" ht="16.149999999999999" thickBot="1" x14ac:dyDescent="0.4">
      <c r="A14" s="238"/>
      <c r="B14" s="669" t="s">
        <v>330</v>
      </c>
      <c r="C14" s="508">
        <f>VALUE('Rationalised Req PW'!J17)</f>
        <v>36.392042269381406</v>
      </c>
      <c r="D14" s="91">
        <v>9</v>
      </c>
      <c r="E14" s="91"/>
      <c r="F14" s="91">
        <v>9</v>
      </c>
      <c r="G14" s="91">
        <v>9</v>
      </c>
      <c r="H14" s="91">
        <v>9</v>
      </c>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41"/>
    </row>
    <row r="15" spans="1:32" ht="15.75" x14ac:dyDescent="0.35">
      <c r="A15" s="238"/>
      <c r="B15" s="609"/>
      <c r="C15" s="508"/>
      <c r="D15" s="91"/>
      <c r="E15" s="91"/>
      <c r="F15" s="91"/>
      <c r="G15" s="91"/>
      <c r="H15" s="91"/>
      <c r="I15" s="91"/>
      <c r="J15" s="91"/>
      <c r="K15" s="91"/>
      <c r="L15" s="91"/>
      <c r="M15" s="106"/>
      <c r="N15" s="106"/>
      <c r="O15" s="106"/>
      <c r="P15" s="106"/>
      <c r="Q15" s="106"/>
      <c r="R15" s="106"/>
      <c r="S15" s="106"/>
      <c r="T15" s="106"/>
      <c r="U15" s="106"/>
      <c r="V15" s="106"/>
      <c r="W15" s="106"/>
      <c r="X15" s="106"/>
      <c r="Y15" s="106"/>
      <c r="Z15" s="106"/>
      <c r="AA15" s="106"/>
      <c r="AB15" s="106"/>
      <c r="AC15" s="106"/>
      <c r="AD15" s="106"/>
      <c r="AE15" s="106"/>
      <c r="AF15" s="441"/>
    </row>
    <row r="16" spans="1:32" ht="31.5" x14ac:dyDescent="0.35">
      <c r="A16" s="238"/>
      <c r="B16" s="609" t="s">
        <v>309</v>
      </c>
      <c r="C16" s="508">
        <f>VALUE('Rationalised Req PW'!J22)</f>
        <v>33.879262780872857</v>
      </c>
      <c r="D16" s="91">
        <v>9</v>
      </c>
      <c r="E16" s="91"/>
      <c r="F16" s="91"/>
      <c r="G16" s="91"/>
      <c r="H16" s="91"/>
      <c r="I16" s="91"/>
      <c r="J16" s="91"/>
      <c r="K16" s="91"/>
      <c r="L16" s="91"/>
      <c r="M16" s="106"/>
      <c r="N16" s="106"/>
      <c r="O16" s="106"/>
      <c r="P16" s="106"/>
      <c r="Q16" s="106"/>
      <c r="R16" s="106"/>
      <c r="S16" s="106"/>
      <c r="T16" s="106"/>
      <c r="U16" s="106"/>
      <c r="V16" s="106"/>
      <c r="W16" s="106"/>
      <c r="X16" s="106"/>
      <c r="Y16" s="106"/>
      <c r="Z16" s="106"/>
      <c r="AA16" s="106"/>
      <c r="AB16" s="106"/>
      <c r="AC16" s="106"/>
      <c r="AD16" s="106"/>
      <c r="AE16" s="106"/>
      <c r="AF16" s="441"/>
    </row>
    <row r="17" spans="1:32" ht="15.75" x14ac:dyDescent="0.35">
      <c r="A17" s="238"/>
      <c r="B17" s="609" t="s">
        <v>289</v>
      </c>
      <c r="C17" s="508">
        <f>VALUE('Rationalised Req PW'!J23)</f>
        <v>38.105569128906374</v>
      </c>
      <c r="D17" s="91">
        <v>9</v>
      </c>
      <c r="E17" s="91"/>
      <c r="F17" s="91"/>
      <c r="G17" s="91"/>
      <c r="H17" s="91"/>
      <c r="I17" s="91"/>
      <c r="J17" s="91"/>
      <c r="K17" s="91"/>
      <c r="L17" s="91"/>
      <c r="M17" s="106"/>
      <c r="N17" s="106"/>
      <c r="O17" s="106"/>
      <c r="P17" s="106"/>
      <c r="Q17" s="106"/>
      <c r="R17" s="106"/>
      <c r="S17" s="106"/>
      <c r="T17" s="106"/>
      <c r="U17" s="106"/>
      <c r="V17" s="106"/>
      <c r="W17" s="106"/>
      <c r="X17" s="106"/>
      <c r="Y17" s="106"/>
      <c r="Z17" s="106"/>
      <c r="AA17" s="106"/>
      <c r="AB17" s="106"/>
      <c r="AC17" s="106"/>
      <c r="AD17" s="106"/>
      <c r="AE17" s="106"/>
      <c r="AF17" s="441"/>
    </row>
    <row r="18" spans="1:32" ht="31.5" x14ac:dyDescent="0.35">
      <c r="A18" s="238"/>
      <c r="B18" s="609" t="s">
        <v>288</v>
      </c>
      <c r="C18" s="508">
        <f>VALUE('Rationalised Req PW'!J24)</f>
        <v>10.175833345378189</v>
      </c>
      <c r="D18" s="91"/>
      <c r="E18" s="91"/>
      <c r="F18" s="91"/>
      <c r="G18" s="91"/>
      <c r="H18" s="91"/>
      <c r="I18" s="91"/>
      <c r="J18" s="91"/>
      <c r="K18" s="91"/>
      <c r="L18" s="91"/>
      <c r="M18" s="106"/>
      <c r="N18" s="106"/>
      <c r="O18" s="106"/>
      <c r="P18" s="106"/>
      <c r="Q18" s="106"/>
      <c r="R18" s="106"/>
      <c r="S18" s="106"/>
      <c r="T18" s="106"/>
      <c r="U18" s="106"/>
      <c r="V18" s="106"/>
      <c r="W18" s="106"/>
      <c r="X18" s="106"/>
      <c r="Y18" s="106"/>
      <c r="Z18" s="106"/>
      <c r="AA18" s="106"/>
      <c r="AB18" s="106"/>
      <c r="AC18" s="106"/>
      <c r="AD18" s="106"/>
      <c r="AE18" s="106"/>
      <c r="AF18" s="282"/>
    </row>
    <row r="19" spans="1:32" ht="31.5" x14ac:dyDescent="0.35">
      <c r="A19" s="238"/>
      <c r="B19" s="609" t="s">
        <v>281</v>
      </c>
      <c r="C19" s="508">
        <f>VALUE('Rationalised Req PW'!J25)</f>
        <v>7.6963538431436369</v>
      </c>
      <c r="D19" s="91">
        <v>9</v>
      </c>
      <c r="E19" s="91"/>
      <c r="F19" s="91"/>
      <c r="G19" s="91"/>
      <c r="H19" s="91"/>
      <c r="I19" s="91"/>
      <c r="J19" s="91"/>
      <c r="K19" s="91"/>
      <c r="L19" s="91"/>
      <c r="M19" s="106"/>
      <c r="N19" s="106"/>
      <c r="O19" s="106"/>
      <c r="P19" s="106"/>
      <c r="Q19" s="106"/>
      <c r="R19" s="106"/>
      <c r="S19" s="106"/>
      <c r="T19" s="106"/>
      <c r="U19" s="106"/>
      <c r="V19" s="106"/>
      <c r="W19" s="106"/>
      <c r="X19" s="106"/>
      <c r="Y19" s="106"/>
      <c r="Z19" s="106"/>
      <c r="AA19" s="106"/>
      <c r="AB19" s="106"/>
      <c r="AC19" s="106"/>
      <c r="AD19" s="106"/>
      <c r="AE19" s="106"/>
      <c r="AF19" s="441"/>
    </row>
    <row r="20" spans="1:32" ht="15.75" x14ac:dyDescent="0.35">
      <c r="A20" s="238"/>
      <c r="B20" s="609" t="s">
        <v>310</v>
      </c>
      <c r="C20" s="508">
        <f>VALUE('Rationalised Req PW'!J26)</f>
        <v>10.142980901698948</v>
      </c>
      <c r="D20" s="91"/>
      <c r="E20" s="91"/>
      <c r="F20" s="91"/>
      <c r="G20" s="91"/>
      <c r="H20" s="91"/>
      <c r="I20" s="91"/>
      <c r="J20" s="91"/>
      <c r="K20" s="91"/>
      <c r="L20" s="91"/>
      <c r="M20" s="443"/>
      <c r="N20" s="443"/>
      <c r="O20" s="443"/>
      <c r="P20" s="443"/>
      <c r="Q20" s="443"/>
      <c r="R20" s="443"/>
      <c r="S20" s="443"/>
      <c r="T20" s="443"/>
      <c r="U20" s="443"/>
      <c r="V20" s="443"/>
      <c r="W20" s="443"/>
      <c r="X20" s="443"/>
      <c r="Y20" s="443"/>
      <c r="Z20" s="443"/>
      <c r="AA20" s="443"/>
      <c r="AB20" s="443"/>
      <c r="AC20" s="443"/>
      <c r="AD20" s="443"/>
      <c r="AE20" s="443"/>
      <c r="AF20" s="441"/>
    </row>
    <row r="21" spans="1:32" ht="15" x14ac:dyDescent="0.35">
      <c r="A21" s="238"/>
      <c r="B21" s="613"/>
      <c r="C21" s="508"/>
      <c r="D21" s="91"/>
      <c r="E21" s="91"/>
      <c r="F21" s="91"/>
      <c r="G21" s="91"/>
      <c r="H21" s="91"/>
      <c r="I21" s="91"/>
      <c r="J21" s="106"/>
      <c r="K21" s="106"/>
      <c r="L21" s="106"/>
      <c r="M21" s="106"/>
      <c r="N21" s="106"/>
      <c r="O21" s="106"/>
      <c r="P21" s="106"/>
      <c r="Q21" s="106"/>
      <c r="R21" s="106"/>
      <c r="S21" s="106"/>
      <c r="T21" s="106"/>
      <c r="U21" s="106"/>
      <c r="V21" s="106"/>
      <c r="W21" s="106"/>
      <c r="X21" s="106"/>
      <c r="Y21" s="106"/>
      <c r="Z21" s="106"/>
      <c r="AA21" s="106"/>
      <c r="AB21" s="106"/>
      <c r="AC21" s="106"/>
      <c r="AD21" s="106"/>
      <c r="AE21" s="106"/>
      <c r="AF21" s="441"/>
    </row>
    <row r="22" spans="1:32" ht="14.25" x14ac:dyDescent="0.35">
      <c r="A22" s="238"/>
      <c r="B22" s="615" t="s">
        <v>306</v>
      </c>
      <c r="C22" s="508">
        <f>VALUE('Rationalised Req PW'!J31)</f>
        <v>30.033263005970852</v>
      </c>
      <c r="D22" s="633">
        <v>1</v>
      </c>
      <c r="E22" s="91"/>
      <c r="F22" s="91"/>
      <c r="G22" s="91"/>
      <c r="H22" s="91"/>
      <c r="I22" s="91"/>
      <c r="J22" s="106"/>
      <c r="K22" s="106"/>
      <c r="L22" s="106"/>
      <c r="M22" s="106"/>
      <c r="N22" s="106"/>
      <c r="O22" s="106"/>
      <c r="P22" s="106"/>
      <c r="Q22" s="106"/>
      <c r="R22" s="106"/>
      <c r="S22" s="106"/>
      <c r="T22" s="106"/>
      <c r="U22" s="106"/>
      <c r="V22" s="106"/>
      <c r="W22" s="106"/>
      <c r="X22" s="106"/>
      <c r="Y22" s="106"/>
      <c r="Z22" s="106"/>
      <c r="AA22" s="106"/>
      <c r="AB22" s="106"/>
      <c r="AC22" s="106"/>
      <c r="AD22" s="106"/>
      <c r="AE22" s="106"/>
      <c r="AF22" s="441"/>
    </row>
    <row r="23" spans="1:32" ht="14.25" x14ac:dyDescent="0.35">
      <c r="A23" s="238"/>
      <c r="B23" s="615" t="s">
        <v>287</v>
      </c>
      <c r="C23" s="508">
        <f>VALUE('Rationalised Req PW'!J32)</f>
        <v>16.49667886254743</v>
      </c>
      <c r="D23" s="633">
        <v>1</v>
      </c>
      <c r="E23" s="91"/>
      <c r="F23" s="91"/>
      <c r="G23" s="91"/>
      <c r="H23" s="91"/>
      <c r="I23" s="91"/>
      <c r="J23" s="106"/>
      <c r="K23" s="106"/>
      <c r="L23" s="106"/>
      <c r="M23" s="106"/>
      <c r="N23" s="106"/>
      <c r="O23" s="106"/>
      <c r="P23" s="106"/>
      <c r="Q23" s="106"/>
      <c r="R23" s="106"/>
      <c r="S23" s="106"/>
      <c r="T23" s="106"/>
      <c r="U23" s="106"/>
      <c r="V23" s="106"/>
      <c r="W23" s="106"/>
      <c r="X23" s="106"/>
      <c r="Y23" s="106"/>
      <c r="Z23" s="106"/>
      <c r="AA23" s="106"/>
      <c r="AB23" s="106"/>
      <c r="AC23" s="106"/>
      <c r="AD23" s="106"/>
      <c r="AE23" s="106"/>
      <c r="AF23" s="282"/>
    </row>
    <row r="24" spans="1:32" ht="14.25" x14ac:dyDescent="0.35">
      <c r="A24" s="238"/>
      <c r="B24" s="615" t="s">
        <v>311</v>
      </c>
      <c r="C24" s="508">
        <f>VALUE('Rationalised Req PW'!J33)</f>
        <v>29.407020288652863</v>
      </c>
      <c r="D24" s="633">
        <v>3</v>
      </c>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441"/>
    </row>
    <row r="25" spans="1:32" ht="14.25" x14ac:dyDescent="0.35">
      <c r="A25" s="238"/>
      <c r="B25" s="615" t="s">
        <v>282</v>
      </c>
      <c r="C25" s="508">
        <f>VALUE('Rationalised Req PW'!J34)</f>
        <v>10.883749130305663</v>
      </c>
      <c r="D25" s="633">
        <v>1</v>
      </c>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441"/>
    </row>
    <row r="26" spans="1:32" ht="14.25" x14ac:dyDescent="0.35">
      <c r="A26" s="238"/>
      <c r="B26" s="615" t="s">
        <v>305</v>
      </c>
      <c r="C26" s="508">
        <f>VALUE('Rationalised Req PW'!J35)</f>
        <v>13.179288712523181</v>
      </c>
      <c r="D26" s="633">
        <v>1</v>
      </c>
      <c r="E26" s="443"/>
      <c r="F26" s="443"/>
      <c r="G26" s="4"/>
      <c r="H26" s="443"/>
      <c r="I26" s="443"/>
      <c r="J26" s="443"/>
      <c r="K26" s="443"/>
      <c r="L26" s="443"/>
      <c r="M26" s="443"/>
      <c r="N26" s="443"/>
      <c r="O26" s="443"/>
      <c r="P26" s="443"/>
      <c r="Q26" s="443"/>
      <c r="R26" s="443"/>
      <c r="S26" s="443"/>
      <c r="T26" s="443"/>
      <c r="U26" s="443"/>
      <c r="V26" s="443"/>
      <c r="W26" s="443"/>
      <c r="X26" s="443"/>
      <c r="Y26" s="443"/>
      <c r="Z26" s="443"/>
      <c r="AA26" s="443"/>
      <c r="AB26" s="443"/>
      <c r="AC26" s="443"/>
      <c r="AD26" s="443"/>
      <c r="AE26" s="443"/>
      <c r="AF26" s="441"/>
    </row>
    <row r="27" spans="1:32" ht="15" x14ac:dyDescent="0.35">
      <c r="A27" s="238"/>
      <c r="B27" s="614"/>
      <c r="C27" s="442"/>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441"/>
    </row>
    <row r="28" spans="1:32" ht="13.15" thickBot="1" x14ac:dyDescent="0.4">
      <c r="A28" s="238"/>
      <c r="B28" s="446"/>
      <c r="C28" s="447"/>
      <c r="D28" s="118"/>
      <c r="E28" s="119"/>
      <c r="F28" s="119"/>
      <c r="G28" s="119"/>
      <c r="H28" s="119"/>
      <c r="I28" s="119"/>
      <c r="J28" s="119"/>
      <c r="K28" s="119"/>
      <c r="L28" s="119"/>
      <c r="M28" s="119"/>
      <c r="N28" s="119"/>
      <c r="O28" s="119"/>
      <c r="P28" s="119"/>
      <c r="Q28" s="119"/>
      <c r="R28" s="119"/>
      <c r="S28" s="119"/>
      <c r="T28" s="119"/>
      <c r="U28" s="119"/>
      <c r="V28" s="119"/>
      <c r="W28" s="119"/>
      <c r="X28" s="119"/>
      <c r="Y28" s="119"/>
      <c r="Z28" s="119"/>
      <c r="AA28" s="119"/>
      <c r="AB28" s="119"/>
      <c r="AC28" s="119"/>
      <c r="AD28" s="119"/>
      <c r="AE28" s="119"/>
      <c r="AF28" s="160"/>
    </row>
    <row r="29" spans="1:32" x14ac:dyDescent="0.35">
      <c r="B29" s="626"/>
      <c r="C29" s="448"/>
      <c r="D29" s="121">
        <f t="shared" ref="D29:Z29" si="0">SUMPRODUCT($C$3:$C$28,D3:D28)</f>
        <v>1569.7856122286707</v>
      </c>
      <c r="E29" s="121">
        <f t="shared" si="0"/>
        <v>0</v>
      </c>
      <c r="F29" s="121">
        <f t="shared" si="0"/>
        <v>1074.6526187032571</v>
      </c>
      <c r="G29" s="121">
        <f t="shared" si="0"/>
        <v>830.37755769871637</v>
      </c>
      <c r="H29" s="121">
        <f t="shared" si="0"/>
        <v>327.52838042443267</v>
      </c>
      <c r="I29" s="121">
        <f t="shared" si="0"/>
        <v>0</v>
      </c>
      <c r="J29" s="121">
        <f t="shared" si="0"/>
        <v>0</v>
      </c>
      <c r="K29" s="121">
        <f t="shared" si="0"/>
        <v>0</v>
      </c>
      <c r="L29" s="121">
        <f t="shared" si="0"/>
        <v>0</v>
      </c>
      <c r="M29" s="121">
        <f t="shared" si="0"/>
        <v>0</v>
      </c>
      <c r="N29" s="121">
        <f t="shared" si="0"/>
        <v>0</v>
      </c>
      <c r="O29" s="121">
        <f t="shared" si="0"/>
        <v>0</v>
      </c>
      <c r="P29" s="121">
        <f t="shared" si="0"/>
        <v>0</v>
      </c>
      <c r="Q29" s="121">
        <f t="shared" si="0"/>
        <v>0</v>
      </c>
      <c r="R29" s="121">
        <f t="shared" si="0"/>
        <v>0</v>
      </c>
      <c r="S29" s="121">
        <f t="shared" si="0"/>
        <v>0</v>
      </c>
      <c r="T29" s="121">
        <f t="shared" si="0"/>
        <v>0</v>
      </c>
      <c r="U29" s="121">
        <f t="shared" si="0"/>
        <v>0</v>
      </c>
      <c r="V29" s="121">
        <f t="shared" si="0"/>
        <v>0</v>
      </c>
      <c r="W29" s="121">
        <f t="shared" si="0"/>
        <v>0</v>
      </c>
      <c r="X29" s="121">
        <f t="shared" si="0"/>
        <v>0</v>
      </c>
      <c r="Y29" s="121">
        <f t="shared" si="0"/>
        <v>0</v>
      </c>
      <c r="Z29" s="121">
        <f t="shared" si="0"/>
        <v>0</v>
      </c>
      <c r="AA29" s="121"/>
      <c r="AB29" s="121"/>
      <c r="AC29" s="121"/>
      <c r="AD29" s="121">
        <f>SUMPRODUCT($C$3:$C$28,AD3:AD28)</f>
        <v>0</v>
      </c>
      <c r="AE29" s="121">
        <f>SUMPRODUCT($C$3:$C$28,AE3:AE28)</f>
        <v>0</v>
      </c>
    </row>
    <row r="30" spans="1:32" x14ac:dyDescent="0.35">
      <c r="B30" s="634"/>
      <c r="C30" s="449"/>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62"/>
      <c r="AE30" s="62"/>
    </row>
    <row r="31" spans="1:32" x14ac:dyDescent="0.35">
      <c r="B31" s="635" t="s">
        <v>5</v>
      </c>
      <c r="C31" s="450"/>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row>
    <row r="32" spans="1:32" x14ac:dyDescent="0.35">
      <c r="B32" s="635" t="s">
        <v>6</v>
      </c>
      <c r="C32" s="450"/>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row>
    <row r="33" spans="2:31" ht="13.15" thickBot="1" x14ac:dyDescent="0.4">
      <c r="B33" s="636" t="s">
        <v>7</v>
      </c>
      <c r="C33" s="451"/>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row>
    <row r="34" spans="2:31" ht="264.75" customHeight="1" thickBot="1" x14ac:dyDescent="0.4">
      <c r="B34" s="165" t="s">
        <v>63</v>
      </c>
      <c r="C34" s="452"/>
      <c r="D34" s="231"/>
      <c r="E34" s="233"/>
      <c r="F34" s="513"/>
      <c r="G34" s="513"/>
      <c r="H34" s="453"/>
      <c r="I34" s="453"/>
      <c r="J34" s="453"/>
      <c r="K34" s="453"/>
      <c r="L34" s="453"/>
      <c r="M34" s="453"/>
      <c r="N34" s="453"/>
      <c r="O34" s="453"/>
      <c r="P34" s="453"/>
      <c r="Q34" s="453"/>
      <c r="R34" s="453"/>
      <c r="S34" s="453"/>
      <c r="T34" s="453"/>
      <c r="U34" s="453"/>
      <c r="V34" s="453"/>
      <c r="W34" s="453"/>
      <c r="X34" s="453"/>
      <c r="Y34" s="453"/>
      <c r="Z34" s="453"/>
      <c r="AA34" s="453"/>
      <c r="AB34" s="453"/>
      <c r="AC34" s="453"/>
      <c r="AD34" s="453"/>
      <c r="AE34" s="453"/>
    </row>
  </sheetData>
  <mergeCells count="1">
    <mergeCell ref="F1:L1"/>
  </mergeCells>
  <conditionalFormatting sqref="D28:AE28 E3:AE27">
    <cfRule type="cellIs" dxfId="77" priority="4" stopIfTrue="1" operator="equal">
      <formula>1</formula>
    </cfRule>
    <cfRule type="cellIs" dxfId="76" priority="5" stopIfTrue="1" operator="equal">
      <formula>3</formula>
    </cfRule>
    <cfRule type="cellIs" dxfId="75" priority="6" stopIfTrue="1" operator="equal">
      <formula>9</formula>
    </cfRule>
  </conditionalFormatting>
  <conditionalFormatting sqref="D3:D27">
    <cfRule type="cellIs" dxfId="2" priority="1" stopIfTrue="1" operator="equal">
      <formula>1</formula>
    </cfRule>
    <cfRule type="cellIs" dxfId="1" priority="2" stopIfTrue="1" operator="equal">
      <formula>3</formula>
    </cfRule>
    <cfRule type="cellIs" dxfId="0"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B19" sqref="B19"/>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43</v>
      </c>
      <c r="C2" s="161" t="s">
        <v>4</v>
      </c>
      <c r="D2" s="296"/>
      <c r="E2" s="297"/>
      <c r="F2" s="297"/>
      <c r="G2" s="297"/>
      <c r="H2" s="297"/>
      <c r="I2" s="297"/>
      <c r="J2" s="297"/>
      <c r="K2" s="297"/>
      <c r="L2" s="297"/>
      <c r="M2" s="297"/>
      <c r="N2" s="297"/>
      <c r="O2" s="297"/>
      <c r="P2" s="297"/>
      <c r="Q2" s="297"/>
      <c r="R2" s="297"/>
      <c r="S2" s="297"/>
      <c r="T2" s="297"/>
      <c r="U2" s="297"/>
      <c r="V2" s="297"/>
      <c r="W2" s="297"/>
      <c r="X2" s="297"/>
      <c r="Y2" s="297"/>
      <c r="Z2" s="297"/>
      <c r="AA2" s="297"/>
      <c r="AB2" s="297"/>
      <c r="AC2" s="509"/>
    </row>
    <row r="3" spans="1:30"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6" t="s">
        <v>58</v>
      </c>
    </row>
    <row r="4" spans="1:30" x14ac:dyDescent="0.35">
      <c r="A4" s="238"/>
      <c r="B4" s="503"/>
      <c r="C4" s="508"/>
      <c r="D4" s="90"/>
      <c r="E4" s="91"/>
      <c r="F4" s="91"/>
      <c r="G4" s="91"/>
      <c r="H4" s="91"/>
      <c r="I4" s="91"/>
      <c r="J4" s="91"/>
      <c r="K4" s="91"/>
      <c r="L4" s="91"/>
      <c r="M4" s="91"/>
      <c r="N4" s="91"/>
      <c r="O4" s="91"/>
      <c r="P4" s="91"/>
      <c r="Q4" s="91"/>
      <c r="R4" s="91"/>
      <c r="S4" s="91"/>
      <c r="T4" s="91"/>
      <c r="U4" s="91"/>
      <c r="V4" s="91"/>
      <c r="W4" s="91"/>
      <c r="X4" s="91"/>
      <c r="Y4" s="91"/>
      <c r="Z4" s="91"/>
      <c r="AA4" s="91"/>
      <c r="AB4" s="91"/>
      <c r="AC4" s="106"/>
      <c r="AD4" s="241"/>
    </row>
    <row r="5" spans="1:30" x14ac:dyDescent="0.35">
      <c r="A5" s="238"/>
      <c r="B5" s="444"/>
      <c r="C5" s="508"/>
      <c r="D5" s="90"/>
      <c r="E5" s="91"/>
      <c r="F5" s="91"/>
      <c r="G5" s="91"/>
      <c r="H5" s="91"/>
      <c r="I5" s="91"/>
      <c r="J5" s="91"/>
      <c r="K5" s="91"/>
      <c r="L5" s="91"/>
      <c r="M5" s="91"/>
      <c r="N5" s="91"/>
      <c r="O5" s="91"/>
      <c r="P5" s="91"/>
      <c r="Q5" s="91"/>
      <c r="R5" s="91"/>
      <c r="S5" s="91"/>
      <c r="T5" s="91"/>
      <c r="U5" s="91"/>
      <c r="V5" s="91"/>
      <c r="W5" s="91"/>
      <c r="X5" s="91"/>
      <c r="Y5" s="91"/>
      <c r="Z5" s="91"/>
      <c r="AA5" s="91"/>
      <c r="AB5" s="91"/>
      <c r="AC5" s="106"/>
      <c r="AD5" s="241"/>
    </row>
    <row r="6" spans="1:30" x14ac:dyDescent="0.35">
      <c r="A6" s="238"/>
      <c r="B6" s="444"/>
      <c r="C6" s="508"/>
      <c r="D6" s="90"/>
      <c r="E6" s="91"/>
      <c r="F6" s="91"/>
      <c r="G6" s="91"/>
      <c r="H6" s="91"/>
      <c r="I6" s="91"/>
      <c r="J6" s="91"/>
      <c r="K6" s="91"/>
      <c r="L6" s="91"/>
      <c r="M6" s="91"/>
      <c r="N6" s="91"/>
      <c r="O6" s="91"/>
      <c r="P6" s="91"/>
      <c r="Q6" s="91"/>
      <c r="R6" s="91"/>
      <c r="S6" s="91"/>
      <c r="T6" s="91"/>
      <c r="U6" s="91"/>
      <c r="V6" s="91"/>
      <c r="W6" s="91"/>
      <c r="X6" s="91"/>
      <c r="Y6" s="91"/>
      <c r="Z6" s="91"/>
      <c r="AA6" s="91"/>
      <c r="AB6" s="91"/>
      <c r="AC6" s="106"/>
      <c r="AD6" s="241"/>
    </row>
    <row r="7" spans="1:30" x14ac:dyDescent="0.35">
      <c r="A7" s="238"/>
      <c r="B7" s="444"/>
      <c r="C7" s="508"/>
      <c r="D7" s="90"/>
      <c r="E7" s="91"/>
      <c r="F7" s="91"/>
      <c r="G7" s="91"/>
      <c r="H7" s="91"/>
      <c r="I7" s="91"/>
      <c r="J7" s="91"/>
      <c r="K7" s="91"/>
      <c r="L7" s="91"/>
      <c r="M7" s="91"/>
      <c r="N7" s="91"/>
      <c r="O7" s="91"/>
      <c r="P7" s="91"/>
      <c r="Q7" s="91"/>
      <c r="R7" s="91"/>
      <c r="S7" s="91"/>
      <c r="T7" s="91"/>
      <c r="U7" s="91"/>
      <c r="V7" s="91"/>
      <c r="W7" s="91"/>
      <c r="X7" s="91"/>
      <c r="Y7" s="91"/>
      <c r="Z7" s="91"/>
      <c r="AA7" s="91"/>
      <c r="AB7" s="91"/>
      <c r="AC7" s="106"/>
      <c r="AD7" s="241"/>
    </row>
    <row r="8" spans="1:30" ht="13.5" x14ac:dyDescent="0.35">
      <c r="A8" s="238"/>
      <c r="B8" s="504"/>
      <c r="C8" s="508"/>
      <c r="D8" s="90"/>
      <c r="E8" s="91"/>
      <c r="F8" s="91"/>
      <c r="G8" s="91"/>
      <c r="H8" s="91"/>
      <c r="I8" s="91"/>
      <c r="J8" s="91"/>
      <c r="K8" s="91"/>
      <c r="L8" s="91"/>
      <c r="M8" s="91"/>
      <c r="N8" s="91"/>
      <c r="O8" s="91"/>
      <c r="P8" s="91"/>
      <c r="Q8" s="91"/>
      <c r="R8" s="91"/>
      <c r="S8" s="91"/>
      <c r="T8" s="91"/>
      <c r="U8" s="91"/>
      <c r="V8" s="91"/>
      <c r="W8" s="91"/>
      <c r="X8" s="91"/>
      <c r="Y8" s="91"/>
      <c r="Z8" s="91"/>
      <c r="AA8" s="91"/>
      <c r="AB8" s="91"/>
      <c r="AC8" s="106"/>
      <c r="AD8" s="241"/>
    </row>
    <row r="9" spans="1:30" ht="13.5" x14ac:dyDescent="0.35">
      <c r="A9" s="238"/>
      <c r="B9" s="504"/>
      <c r="C9" s="508"/>
      <c r="D9" s="90"/>
      <c r="E9" s="91"/>
      <c r="F9" s="91"/>
      <c r="G9" s="91"/>
      <c r="H9" s="91"/>
      <c r="I9" s="91"/>
      <c r="J9" s="91"/>
      <c r="K9" s="91"/>
      <c r="L9" s="91"/>
      <c r="M9" s="91"/>
      <c r="N9" s="91"/>
      <c r="O9" s="91"/>
      <c r="P9" s="91"/>
      <c r="Q9" s="91"/>
      <c r="R9" s="91"/>
      <c r="S9" s="91"/>
      <c r="T9" s="91"/>
      <c r="U9" s="91"/>
      <c r="V9" s="91"/>
      <c r="W9" s="91"/>
      <c r="X9" s="91"/>
      <c r="Y9" s="91"/>
      <c r="Z9" s="91"/>
      <c r="AA9" s="91"/>
      <c r="AB9" s="91"/>
      <c r="AC9" s="106"/>
      <c r="AD9" s="241"/>
    </row>
    <row r="10" spans="1:30" x14ac:dyDescent="0.35">
      <c r="A10" s="238"/>
      <c r="B10" s="445"/>
      <c r="C10" s="508"/>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1"/>
    </row>
    <row r="11" spans="1:30" ht="13.5" x14ac:dyDescent="0.35">
      <c r="A11" s="238"/>
      <c r="B11" s="504"/>
      <c r="C11" s="508"/>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1"/>
    </row>
    <row r="12" spans="1:30" ht="13.5" x14ac:dyDescent="0.35">
      <c r="A12" s="238"/>
      <c r="B12" s="504"/>
      <c r="C12" s="508"/>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1"/>
    </row>
    <row r="13" spans="1:30" ht="13.5" x14ac:dyDescent="0.35">
      <c r="A13" s="238"/>
      <c r="B13" s="504"/>
      <c r="C13" s="508"/>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1"/>
    </row>
    <row r="14" spans="1:30" ht="13.5" x14ac:dyDescent="0.35">
      <c r="A14" s="238"/>
      <c r="B14" s="504"/>
      <c r="C14" s="508"/>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1"/>
    </row>
    <row r="15" spans="1:30" ht="13.5" x14ac:dyDescent="0.35">
      <c r="A15" s="238"/>
      <c r="B15" s="504"/>
      <c r="C15" s="508"/>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1"/>
    </row>
    <row r="16" spans="1:30" ht="13.5" x14ac:dyDescent="0.35">
      <c r="A16" s="238"/>
      <c r="B16" s="504"/>
      <c r="C16" s="508"/>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1"/>
    </row>
    <row r="17" spans="1:30" ht="13.5" x14ac:dyDescent="0.35">
      <c r="A17" s="238"/>
      <c r="B17" s="504"/>
      <c r="C17" s="508"/>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1"/>
    </row>
    <row r="18" spans="1:30" ht="13.5" x14ac:dyDescent="0.35">
      <c r="A18" s="238"/>
      <c r="B18" s="504"/>
      <c r="C18" s="508"/>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1"/>
    </row>
    <row r="19" spans="1:30" ht="13.5" x14ac:dyDescent="0.35">
      <c r="A19" s="238"/>
      <c r="B19" s="504"/>
      <c r="C19" s="508"/>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1"/>
    </row>
    <row r="20" spans="1:30" ht="13.5" x14ac:dyDescent="0.35">
      <c r="A20" s="238"/>
      <c r="B20" s="504"/>
      <c r="C20" s="508"/>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2"/>
    </row>
    <row r="21" spans="1:30" ht="13.5" x14ac:dyDescent="0.35">
      <c r="A21" s="238"/>
      <c r="B21" s="504"/>
      <c r="C21" s="508"/>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1"/>
    </row>
    <row r="22" spans="1:30" ht="13.5" x14ac:dyDescent="0.35">
      <c r="A22" s="238"/>
      <c r="B22" s="504"/>
      <c r="C22" s="508"/>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1"/>
    </row>
    <row r="23" spans="1:30" ht="13.9" thickBot="1" x14ac:dyDescent="0.4">
      <c r="A23" s="238"/>
      <c r="B23" s="505"/>
      <c r="C23" s="508"/>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1"/>
    </row>
    <row r="24" spans="1:30" x14ac:dyDescent="0.35">
      <c r="B24" s="281"/>
      <c r="C24" s="225"/>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5</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6</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7</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63</v>
      </c>
      <c r="C29" s="117"/>
      <c r="D29" s="231"/>
      <c r="E29" s="233"/>
      <c r="F29" s="232"/>
      <c r="G29" s="234"/>
      <c r="H29" s="232"/>
      <c r="I29" s="232"/>
      <c r="J29" s="232"/>
      <c r="K29" s="232"/>
      <c r="L29" s="232"/>
      <c r="M29" s="232"/>
      <c r="N29" s="232"/>
      <c r="O29" s="232"/>
      <c r="P29" s="232"/>
      <c r="Q29" s="232"/>
      <c r="R29" s="232"/>
      <c r="S29" s="232"/>
      <c r="T29" s="232"/>
      <c r="U29" s="232"/>
      <c r="V29" s="232"/>
      <c r="W29" s="232"/>
      <c r="X29" s="232"/>
      <c r="Y29" s="232"/>
      <c r="Z29" s="232"/>
      <c r="AA29" s="232"/>
      <c r="AB29" s="232"/>
      <c r="AC29" s="232"/>
    </row>
    <row r="30" spans="1:30" x14ac:dyDescent="0.35">
      <c r="B30" s="1"/>
    </row>
  </sheetData>
  <conditionalFormatting sqref="D3:AC23">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F3" sqref="F3"/>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7" t="s">
        <v>78</v>
      </c>
      <c r="C1" s="734"/>
      <c r="D1" s="735"/>
      <c r="E1" s="735"/>
      <c r="F1" s="735"/>
      <c r="G1" s="735"/>
      <c r="H1" s="735"/>
      <c r="I1" s="735"/>
      <c r="J1" s="735"/>
      <c r="K1" s="735"/>
      <c r="L1" s="735"/>
      <c r="M1" s="735"/>
      <c r="N1" s="735"/>
      <c r="O1" s="735"/>
      <c r="P1" s="735"/>
      <c r="Q1" s="735"/>
    </row>
    <row r="2" spans="1:21" ht="36.75" customHeight="1" thickBot="1" x14ac:dyDescent="0.4">
      <c r="B2" s="3" t="s">
        <v>2</v>
      </c>
      <c r="C2" s="736" t="s">
        <v>3</v>
      </c>
      <c r="D2" s="737"/>
      <c r="E2" s="737"/>
      <c r="F2" s="737"/>
      <c r="G2" s="737"/>
      <c r="H2" s="737"/>
      <c r="I2" s="737"/>
      <c r="J2" s="737"/>
      <c r="K2" s="737"/>
      <c r="L2" s="737"/>
      <c r="M2" s="737"/>
      <c r="N2" s="737"/>
      <c r="O2" s="737"/>
      <c r="P2" s="737"/>
      <c r="Q2" s="738"/>
    </row>
    <row r="3" spans="1:21" ht="48.85" customHeight="1" x14ac:dyDescent="0.75">
      <c r="A3" s="739" t="s">
        <v>253</v>
      </c>
      <c r="B3" s="618" t="s">
        <v>265</v>
      </c>
      <c r="C3" s="621"/>
      <c r="D3" s="435"/>
      <c r="E3" s="435"/>
      <c r="F3" s="435"/>
      <c r="G3" s="435"/>
      <c r="H3" s="435"/>
      <c r="I3" s="435"/>
      <c r="J3" s="435"/>
      <c r="K3" s="435"/>
      <c r="L3" s="435"/>
      <c r="M3" s="435"/>
      <c r="N3" s="435"/>
      <c r="O3" s="435"/>
      <c r="P3" s="435"/>
      <c r="Q3" s="572"/>
    </row>
    <row r="4" spans="1:21" ht="48.85" customHeight="1" x14ac:dyDescent="0.75">
      <c r="A4" s="739"/>
      <c r="B4" s="617" t="s">
        <v>292</v>
      </c>
      <c r="C4" s="622"/>
      <c r="D4" s="226"/>
      <c r="E4" s="226"/>
      <c r="F4" s="226"/>
      <c r="G4" s="226"/>
      <c r="H4" s="226"/>
      <c r="I4" s="226"/>
      <c r="J4" s="226"/>
      <c r="K4" s="226"/>
      <c r="L4" s="226"/>
      <c r="M4" s="226"/>
      <c r="N4" s="226"/>
      <c r="O4" s="226"/>
      <c r="P4" s="226"/>
      <c r="Q4" s="573"/>
    </row>
    <row r="5" spans="1:21" ht="48.85" customHeight="1" x14ac:dyDescent="0.75">
      <c r="A5" s="739"/>
      <c r="B5" s="617" t="s">
        <v>261</v>
      </c>
      <c r="C5" s="622"/>
      <c r="D5" s="226"/>
      <c r="E5" s="226"/>
      <c r="F5" s="226"/>
      <c r="G5" s="226"/>
      <c r="H5" s="226"/>
      <c r="I5" s="226"/>
      <c r="J5" s="226"/>
      <c r="K5" s="226"/>
      <c r="L5" s="226"/>
      <c r="M5" s="226"/>
      <c r="N5" s="226"/>
      <c r="O5" s="226"/>
      <c r="P5" s="226"/>
      <c r="Q5" s="573"/>
    </row>
    <row r="6" spans="1:21" ht="48.85" customHeight="1" x14ac:dyDescent="0.75">
      <c r="A6" s="739"/>
      <c r="B6" s="617" t="s">
        <v>262</v>
      </c>
      <c r="C6" s="622"/>
      <c r="D6" s="226"/>
      <c r="E6" s="226"/>
      <c r="F6" s="226"/>
      <c r="G6" s="226"/>
      <c r="H6" s="226"/>
      <c r="I6" s="226"/>
      <c r="J6" s="226"/>
      <c r="K6" s="226"/>
      <c r="L6" s="226"/>
      <c r="M6" s="226"/>
      <c r="N6" s="226"/>
      <c r="O6" s="226"/>
      <c r="P6" s="226"/>
      <c r="Q6" s="573"/>
    </row>
    <row r="7" spans="1:21" ht="48.85" customHeight="1" x14ac:dyDescent="0.75">
      <c r="A7" s="739"/>
      <c r="B7" s="617" t="s">
        <v>263</v>
      </c>
      <c r="C7" s="622"/>
      <c r="D7" s="226"/>
      <c r="E7" s="226"/>
      <c r="F7" s="226"/>
      <c r="G7" s="226"/>
      <c r="H7" s="226"/>
      <c r="I7" s="226"/>
      <c r="J7" s="226"/>
      <c r="K7" s="226"/>
      <c r="L7" s="226"/>
      <c r="M7" s="226"/>
      <c r="N7" s="226"/>
      <c r="O7" s="226"/>
      <c r="P7" s="226"/>
      <c r="Q7" s="573"/>
    </row>
    <row r="8" spans="1:21" ht="48.85" customHeight="1" x14ac:dyDescent="0.35">
      <c r="A8" s="739"/>
      <c r="B8" s="619" t="s">
        <v>264</v>
      </c>
      <c r="C8" s="622"/>
      <c r="D8" s="226"/>
      <c r="E8" s="226"/>
      <c r="F8" s="226"/>
      <c r="G8" s="226"/>
      <c r="H8" s="226"/>
      <c r="I8" s="226"/>
      <c r="J8" s="226"/>
      <c r="K8" s="226"/>
      <c r="L8" s="226"/>
      <c r="M8" s="226"/>
      <c r="N8" s="226"/>
      <c r="O8" s="226"/>
      <c r="P8" s="226"/>
      <c r="Q8" s="573"/>
    </row>
    <row r="9" spans="1:21" ht="48.85" customHeight="1" x14ac:dyDescent="0.35">
      <c r="A9" s="739"/>
      <c r="B9" s="619" t="s">
        <v>260</v>
      </c>
      <c r="C9" s="622"/>
      <c r="D9" s="226"/>
      <c r="E9" s="510"/>
      <c r="F9" s="226"/>
      <c r="G9" s="226"/>
      <c r="H9" s="226"/>
      <c r="I9" s="226"/>
      <c r="J9" s="226"/>
      <c r="K9" s="226"/>
      <c r="L9" s="226"/>
      <c r="M9" s="226"/>
      <c r="N9" s="226"/>
      <c r="O9" s="226"/>
      <c r="P9" s="226"/>
      <c r="Q9" s="573"/>
    </row>
    <row r="10" spans="1:21" ht="48.85" customHeight="1" x14ac:dyDescent="0.35">
      <c r="A10" s="739"/>
      <c r="B10" s="619" t="s">
        <v>294</v>
      </c>
      <c r="C10" s="622"/>
      <c r="D10" s="226"/>
      <c r="E10" s="226"/>
      <c r="F10" s="226"/>
      <c r="G10" s="226"/>
      <c r="H10" s="226"/>
      <c r="I10" s="226"/>
      <c r="J10" s="226"/>
      <c r="K10" s="226"/>
      <c r="L10" s="226"/>
      <c r="M10" s="226"/>
      <c r="N10" s="226"/>
      <c r="O10" s="226"/>
      <c r="P10" s="226"/>
      <c r="Q10" s="573"/>
      <c r="T10" s="229"/>
      <c r="U10" s="240" t="s">
        <v>70</v>
      </c>
    </row>
    <row r="11" spans="1:21" ht="48.85" customHeight="1" x14ac:dyDescent="0.35">
      <c r="A11" s="739"/>
      <c r="B11" s="619" t="s">
        <v>295</v>
      </c>
      <c r="C11" s="623"/>
      <c r="D11" s="569"/>
      <c r="E11" s="569"/>
      <c r="F11" s="569"/>
      <c r="G11" s="569"/>
      <c r="H11" s="569"/>
      <c r="I11" s="226"/>
      <c r="J11" s="226"/>
      <c r="K11" s="226"/>
      <c r="L11" s="226"/>
      <c r="M11" s="226"/>
      <c r="N11" s="226"/>
      <c r="O11" s="226"/>
      <c r="P11" s="226"/>
      <c r="Q11" s="573"/>
      <c r="T11" s="230"/>
      <c r="U11" s="240" t="s">
        <v>69</v>
      </c>
    </row>
    <row r="12" spans="1:21" ht="48.85" customHeight="1" thickBot="1" x14ac:dyDescent="0.8">
      <c r="A12" s="739"/>
      <c r="B12" s="617" t="s">
        <v>297</v>
      </c>
      <c r="C12" s="622"/>
      <c r="D12" s="226"/>
      <c r="E12" s="226"/>
      <c r="F12" s="226"/>
      <c r="G12" s="226"/>
      <c r="H12" s="226"/>
      <c r="I12" s="226"/>
      <c r="J12" s="226"/>
      <c r="K12" s="226"/>
      <c r="L12" s="226"/>
      <c r="M12" s="226"/>
      <c r="N12" s="226"/>
      <c r="O12" s="226"/>
      <c r="P12" s="226"/>
      <c r="Q12" s="573"/>
      <c r="T12" s="239"/>
      <c r="U12" s="240" t="s">
        <v>71</v>
      </c>
    </row>
    <row r="13" spans="1:21" ht="48.85" customHeight="1" thickBot="1" x14ac:dyDescent="0.8">
      <c r="A13" s="739"/>
      <c r="B13" s="617" t="s">
        <v>298</v>
      </c>
      <c r="C13" s="622"/>
      <c r="D13" s="226"/>
      <c r="E13" s="226"/>
      <c r="F13" s="226"/>
      <c r="G13" s="226"/>
      <c r="H13" s="226"/>
      <c r="I13" s="226"/>
      <c r="J13" s="226"/>
      <c r="K13" s="226"/>
      <c r="L13" s="226"/>
      <c r="M13" s="226"/>
      <c r="N13" s="226"/>
      <c r="O13" s="226"/>
      <c r="P13" s="226"/>
      <c r="Q13" s="573"/>
      <c r="T13" s="228"/>
      <c r="U13" s="240" t="s">
        <v>72</v>
      </c>
    </row>
    <row r="14" spans="1:21" ht="48.85" customHeight="1" x14ac:dyDescent="0.75">
      <c r="A14" s="739"/>
      <c r="B14" s="617" t="s">
        <v>299</v>
      </c>
      <c r="C14" s="623"/>
      <c r="D14" s="569"/>
      <c r="E14" s="569"/>
      <c r="F14" s="569"/>
      <c r="G14" s="569"/>
      <c r="H14" s="569"/>
      <c r="I14" s="226"/>
      <c r="J14" s="226"/>
      <c r="K14" s="226"/>
      <c r="L14" s="226"/>
      <c r="M14" s="226"/>
      <c r="N14" s="226"/>
      <c r="O14" s="226"/>
      <c r="P14" s="226"/>
      <c r="Q14" s="573"/>
    </row>
    <row r="15" spans="1:21" ht="48.85" customHeight="1" x14ac:dyDescent="0.75">
      <c r="A15" s="739"/>
      <c r="B15" s="617" t="s">
        <v>301</v>
      </c>
      <c r="C15" s="622"/>
      <c r="D15" s="226"/>
      <c r="E15" s="226"/>
      <c r="F15" s="226"/>
      <c r="G15" s="226"/>
      <c r="H15" s="226"/>
      <c r="I15" s="226"/>
      <c r="J15" s="226"/>
      <c r="K15" s="226"/>
      <c r="L15" s="226"/>
      <c r="M15" s="226"/>
      <c r="N15" s="226"/>
      <c r="O15" s="226"/>
      <c r="P15" s="226"/>
      <c r="Q15" s="573"/>
    </row>
    <row r="16" spans="1:21" ht="48.85" customHeight="1" x14ac:dyDescent="0.75">
      <c r="A16" s="739"/>
      <c r="B16" s="617" t="s">
        <v>302</v>
      </c>
      <c r="C16" s="622"/>
      <c r="D16" s="226"/>
      <c r="E16" s="226"/>
      <c r="F16" s="226"/>
      <c r="G16" s="226"/>
      <c r="H16" s="226"/>
      <c r="I16" s="226"/>
      <c r="J16" s="226"/>
      <c r="K16" s="226"/>
      <c r="L16" s="226"/>
      <c r="M16" s="226"/>
      <c r="N16" s="226"/>
      <c r="O16" s="226"/>
      <c r="P16" s="226"/>
      <c r="Q16" s="573"/>
    </row>
    <row r="17" spans="1:17" ht="48.85" customHeight="1" x14ac:dyDescent="0.75">
      <c r="A17" s="739"/>
      <c r="B17" s="617" t="s">
        <v>304</v>
      </c>
      <c r="C17" s="622"/>
      <c r="D17" s="226"/>
      <c r="E17" s="226"/>
      <c r="F17" s="226"/>
      <c r="G17" s="226"/>
      <c r="H17" s="226"/>
      <c r="I17" s="226"/>
      <c r="J17" s="226"/>
      <c r="K17" s="226"/>
      <c r="L17" s="226"/>
      <c r="M17" s="226"/>
      <c r="N17" s="226"/>
      <c r="O17" s="226"/>
      <c r="P17" s="226"/>
      <c r="Q17" s="573"/>
    </row>
    <row r="18" spans="1:17" ht="48.85" customHeight="1" thickBot="1" x14ac:dyDescent="0.8">
      <c r="A18" s="739"/>
      <c r="B18" s="620" t="s">
        <v>266</v>
      </c>
      <c r="C18" s="622"/>
      <c r="D18" s="226"/>
      <c r="E18" s="226"/>
      <c r="F18" s="226"/>
      <c r="G18" s="226"/>
      <c r="H18" s="226"/>
      <c r="I18" s="226"/>
      <c r="J18" s="226"/>
      <c r="K18" s="226"/>
      <c r="L18" s="226"/>
      <c r="M18" s="226"/>
      <c r="N18" s="226"/>
      <c r="O18" s="226"/>
      <c r="P18" s="226"/>
      <c r="Q18" s="573"/>
    </row>
    <row r="19" spans="1:17" ht="48.85" customHeight="1" x14ac:dyDescent="0.35">
      <c r="A19" s="740"/>
      <c r="B19" s="624"/>
      <c r="C19" s="283"/>
      <c r="D19" s="226"/>
      <c r="E19" s="226"/>
      <c r="F19" s="226"/>
      <c r="G19" s="226"/>
      <c r="H19" s="226"/>
      <c r="I19" s="226"/>
      <c r="J19" s="226"/>
      <c r="K19" s="226"/>
      <c r="L19" s="226"/>
      <c r="M19" s="226"/>
      <c r="N19" s="226"/>
      <c r="O19" s="226"/>
      <c r="P19" s="226"/>
      <c r="Q19" s="573"/>
    </row>
    <row r="20" spans="1:17" ht="48.85" customHeight="1" x14ac:dyDescent="0.35">
      <c r="A20" s="740"/>
      <c r="B20" s="570"/>
      <c r="C20" s="283"/>
      <c r="D20" s="226"/>
      <c r="E20" s="226"/>
      <c r="F20" s="226"/>
      <c r="G20" s="226"/>
      <c r="H20" s="226"/>
      <c r="I20" s="226"/>
      <c r="J20" s="226"/>
      <c r="K20" s="226"/>
      <c r="L20" s="226"/>
      <c r="M20" s="226"/>
      <c r="N20" s="226"/>
      <c r="O20" s="226"/>
      <c r="P20" s="226"/>
      <c r="Q20" s="573"/>
    </row>
    <row r="21" spans="1:17" ht="48.85" customHeight="1" x14ac:dyDescent="0.35">
      <c r="A21" s="740"/>
      <c r="B21" s="570"/>
      <c r="C21" s="283"/>
      <c r="D21" s="226"/>
      <c r="E21" s="226"/>
      <c r="F21" s="226"/>
      <c r="G21" s="226"/>
      <c r="H21" s="226"/>
      <c r="I21" s="226"/>
      <c r="J21" s="226"/>
      <c r="K21" s="226"/>
      <c r="L21" s="226"/>
      <c r="M21" s="226"/>
      <c r="N21" s="226"/>
      <c r="O21" s="226"/>
      <c r="P21" s="226"/>
      <c r="Q21" s="573"/>
    </row>
    <row r="22" spans="1:17" ht="48.85" customHeight="1" x14ac:dyDescent="0.35">
      <c r="A22" s="740"/>
      <c r="B22" s="570"/>
      <c r="C22" s="283"/>
      <c r="D22" s="226"/>
      <c r="E22" s="226"/>
      <c r="F22" s="226"/>
      <c r="G22" s="226"/>
      <c r="H22" s="226"/>
      <c r="I22" s="226"/>
      <c r="J22" s="226"/>
      <c r="K22" s="226"/>
      <c r="L22" s="226"/>
      <c r="M22" s="226"/>
      <c r="N22" s="226"/>
      <c r="O22" s="226"/>
      <c r="P22" s="226"/>
      <c r="Q22" s="573"/>
    </row>
    <row r="23" spans="1:17" ht="48.85" customHeight="1" x14ac:dyDescent="0.35">
      <c r="A23" s="740"/>
      <c r="B23" s="570"/>
      <c r="C23" s="283"/>
      <c r="D23" s="226"/>
      <c r="E23" s="226"/>
      <c r="F23" s="226"/>
      <c r="G23" s="226"/>
      <c r="H23" s="226"/>
      <c r="I23" s="226"/>
      <c r="J23" s="226"/>
      <c r="K23" s="226"/>
      <c r="L23" s="226"/>
      <c r="M23" s="226"/>
      <c r="N23" s="226"/>
      <c r="O23" s="226"/>
      <c r="P23" s="226"/>
      <c r="Q23" s="573"/>
    </row>
    <row r="24" spans="1:17" ht="48.85" customHeight="1" x14ac:dyDescent="0.35">
      <c r="A24" s="740"/>
      <c r="B24" s="570"/>
      <c r="C24" s="283"/>
      <c r="D24" s="226"/>
      <c r="E24" s="226"/>
      <c r="F24" s="226"/>
      <c r="G24" s="226"/>
      <c r="H24" s="226"/>
      <c r="I24" s="226"/>
      <c r="J24" s="226"/>
      <c r="K24" s="226"/>
      <c r="L24" s="226"/>
      <c r="M24" s="226"/>
      <c r="N24" s="226"/>
      <c r="O24" s="226"/>
      <c r="P24" s="226"/>
      <c r="Q24" s="573"/>
    </row>
    <row r="25" spans="1:17" ht="48.85" customHeight="1" x14ac:dyDescent="0.35">
      <c r="A25" s="740"/>
      <c r="B25" s="570"/>
      <c r="C25" s="283"/>
      <c r="D25" s="226"/>
      <c r="E25" s="226"/>
      <c r="F25" s="226"/>
      <c r="G25" s="226"/>
      <c r="H25" s="226"/>
      <c r="I25" s="226"/>
      <c r="J25" s="226"/>
      <c r="K25" s="226"/>
      <c r="L25" s="226"/>
      <c r="M25" s="226"/>
      <c r="N25" s="226"/>
      <c r="O25" s="226"/>
      <c r="P25" s="226"/>
      <c r="Q25" s="573"/>
    </row>
    <row r="26" spans="1:17" ht="48.85" customHeight="1" x14ac:dyDescent="0.35">
      <c r="A26" s="740"/>
      <c r="B26" s="570"/>
      <c r="C26" s="283"/>
      <c r="D26" s="226"/>
      <c r="E26" s="226"/>
      <c r="F26" s="226"/>
      <c r="G26" s="226"/>
      <c r="H26" s="226"/>
      <c r="I26" s="226"/>
      <c r="J26" s="226"/>
      <c r="K26" s="226"/>
      <c r="L26" s="226"/>
      <c r="M26" s="226"/>
      <c r="N26" s="226"/>
      <c r="O26" s="226"/>
      <c r="P26" s="226"/>
      <c r="Q26" s="573"/>
    </row>
    <row r="27" spans="1:17" ht="48.85" customHeight="1" x14ac:dyDescent="0.35">
      <c r="A27" s="740"/>
      <c r="B27" s="570"/>
      <c r="C27" s="283"/>
      <c r="D27" s="226"/>
      <c r="E27" s="226"/>
      <c r="F27" s="226"/>
      <c r="G27" s="226"/>
      <c r="H27" s="226"/>
      <c r="I27" s="226"/>
      <c r="J27" s="226"/>
      <c r="K27" s="226"/>
      <c r="L27" s="226"/>
      <c r="M27" s="4"/>
      <c r="N27" s="4"/>
      <c r="O27" s="5"/>
      <c r="P27" s="5"/>
      <c r="Q27" s="332"/>
    </row>
    <row r="28" spans="1:17" ht="48.85" customHeight="1" x14ac:dyDescent="0.35">
      <c r="A28" s="740"/>
      <c r="B28" s="570"/>
      <c r="C28" s="574"/>
      <c r="D28" s="226"/>
      <c r="E28" s="226"/>
      <c r="F28" s="226"/>
      <c r="G28" s="226"/>
      <c r="H28" s="226"/>
      <c r="I28" s="226"/>
      <c r="J28" s="226"/>
      <c r="K28" s="226"/>
      <c r="L28" s="226"/>
      <c r="M28" s="55"/>
      <c r="N28" s="55"/>
      <c r="O28" s="55"/>
      <c r="P28" s="55"/>
      <c r="Q28" s="575"/>
    </row>
    <row r="29" spans="1:17" ht="48.85" customHeight="1" thickBot="1" x14ac:dyDescent="0.7">
      <c r="A29" s="740"/>
      <c r="B29" s="571"/>
      <c r="C29" s="576"/>
      <c r="D29" s="577"/>
      <c r="E29" s="577"/>
      <c r="F29" s="577"/>
      <c r="G29" s="577"/>
      <c r="H29" s="577"/>
      <c r="I29" s="577"/>
      <c r="J29" s="577"/>
      <c r="K29" s="577"/>
      <c r="L29" s="577"/>
      <c r="M29" s="578"/>
      <c r="N29" s="578"/>
      <c r="O29" s="578"/>
      <c r="P29" s="578"/>
      <c r="Q29" s="579"/>
    </row>
    <row r="33" spans="2:16" ht="15" x14ac:dyDescent="0.35">
      <c r="B33" s="56"/>
      <c r="C33" s="56"/>
      <c r="D33" s="56"/>
      <c r="E33" s="56"/>
      <c r="F33" s="56"/>
      <c r="H33" s="166"/>
      <c r="I33" s="166"/>
      <c r="J33" s="166"/>
      <c r="K33" s="166"/>
      <c r="L33" s="166"/>
      <c r="M33" s="166"/>
      <c r="N33" s="166"/>
      <c r="O33" s="166"/>
      <c r="P33" s="166"/>
    </row>
    <row r="34" spans="2:16" ht="15" x14ac:dyDescent="0.35">
      <c r="B34" s="56"/>
      <c r="C34" s="56"/>
      <c r="D34" s="56"/>
      <c r="E34" s="56"/>
      <c r="F34" s="56"/>
      <c r="G34" s="16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5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56"/>
      <c r="I38" s="56"/>
      <c r="J38" s="56"/>
      <c r="K38" s="5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56"/>
      <c r="M43" s="56"/>
      <c r="N43" s="56"/>
      <c r="O43" s="56"/>
      <c r="P43" s="56"/>
    </row>
    <row r="44" spans="2:16" ht="15" x14ac:dyDescent="0.35">
      <c r="B44" s="56"/>
      <c r="C44" s="56"/>
      <c r="D44" s="56"/>
      <c r="E44" s="56"/>
      <c r="F44" s="56"/>
      <c r="G44" s="56"/>
      <c r="H44" s="56"/>
      <c r="I44" s="56"/>
      <c r="J44" s="56"/>
      <c r="K44" s="56"/>
      <c r="L44" s="166"/>
      <c r="M44" s="167"/>
      <c r="N44" s="167"/>
      <c r="O44" s="167"/>
      <c r="P44" s="167"/>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56"/>
      <c r="M47" s="56"/>
      <c r="N47" s="167"/>
      <c r="O47" s="167"/>
      <c r="P47" s="167"/>
    </row>
    <row r="48" spans="2:16" ht="15" x14ac:dyDescent="0.35">
      <c r="B48" s="56"/>
      <c r="C48" s="56"/>
      <c r="D48" s="56"/>
      <c r="E48" s="56"/>
      <c r="F48" s="56"/>
      <c r="G48" s="56"/>
      <c r="H48" s="56"/>
      <c r="I48" s="56"/>
      <c r="J48" s="56"/>
      <c r="K48" s="56"/>
      <c r="L48" s="56"/>
      <c r="M48" s="56"/>
      <c r="N48" s="56"/>
      <c r="O48" s="167"/>
      <c r="P48" s="167"/>
    </row>
    <row r="49" spans="2:16" ht="15" x14ac:dyDescent="0.35">
      <c r="B49" s="56"/>
      <c r="C49" s="56"/>
      <c r="D49" s="56"/>
      <c r="E49" s="56"/>
      <c r="F49" s="56"/>
      <c r="G49" s="56"/>
      <c r="H49" s="56"/>
      <c r="I49" s="56"/>
      <c r="J49" s="166"/>
      <c r="K49" s="166"/>
      <c r="L49" s="166"/>
      <c r="M49" s="167"/>
      <c r="N49" s="167"/>
      <c r="O49" s="167"/>
      <c r="P49" s="167"/>
    </row>
    <row r="50" spans="2:16" ht="15" x14ac:dyDescent="0.35">
      <c r="B50" s="56"/>
      <c r="C50" s="56"/>
      <c r="D50" s="56"/>
      <c r="E50" s="56"/>
      <c r="H50" s="166"/>
      <c r="I50" s="166"/>
      <c r="J50" s="166"/>
      <c r="K50" s="166"/>
      <c r="L50" s="166"/>
      <c r="M50" s="167"/>
      <c r="N50" s="167"/>
      <c r="O50" s="167"/>
      <c r="P50" s="167"/>
    </row>
    <row r="51" spans="2:16" ht="15" x14ac:dyDescent="0.35">
      <c r="B51" s="56"/>
      <c r="C51" s="56"/>
      <c r="D51" s="56"/>
      <c r="E51" s="56"/>
      <c r="F51" s="56"/>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c r="G54" s="56"/>
      <c r="H54" s="56"/>
    </row>
    <row r="55" spans="2:16" ht="15" x14ac:dyDescent="0.35">
      <c r="B55" s="56"/>
      <c r="C55" s="56"/>
      <c r="D55" s="56"/>
      <c r="E55" s="56"/>
      <c r="F55" s="56"/>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T62"/>
  <sheetViews>
    <sheetView zoomScale="85" zoomScaleNormal="85" workbookViewId="0">
      <pane xSplit="5" ySplit="6" topLeftCell="F39" activePane="bottomRight" state="frozen"/>
      <selection pane="topRight" activeCell="E1" sqref="E1"/>
      <selection pane="bottomLeft" activeCell="A7" sqref="A7"/>
      <selection pane="bottomRight" activeCell="J34" sqref="J34"/>
    </sheetView>
  </sheetViews>
  <sheetFormatPr defaultColWidth="15.796875" defaultRowHeight="12.75" x14ac:dyDescent="0.35"/>
  <cols>
    <col min="1" max="1" width="8" style="190" customWidth="1"/>
    <col min="2" max="2" width="85.59765625" style="190" customWidth="1"/>
    <col min="3" max="3" width="32.796875" style="190" customWidth="1"/>
    <col min="4" max="4" width="5.6640625" style="190" customWidth="1"/>
    <col min="5" max="5" width="9.1328125" style="190" customWidth="1"/>
    <col min="6" max="10" width="8.46484375" style="190" customWidth="1"/>
    <col min="11" max="16384" width="15.796875" style="190"/>
  </cols>
  <sheetData>
    <row r="1" spans="1:10" x14ac:dyDescent="0.35">
      <c r="A1" s="277" t="s">
        <v>78</v>
      </c>
    </row>
    <row r="4" spans="1:10" ht="43.5" customHeight="1" x14ac:dyDescent="0.35">
      <c r="B4" s="741" t="str">
        <f xml:space="preserve"> "Project Name: "&amp;'[1]Design Book Title'!C10</f>
        <v>Project Name:  HESH Example for course</v>
      </c>
      <c r="C4" s="741"/>
      <c r="D4" s="741"/>
      <c r="E4" s="741"/>
    </row>
    <row r="5" spans="1:10" ht="16.5" customHeight="1" thickBot="1" x14ac:dyDescent="0.4"/>
    <row r="6" spans="1:10" s="191" customFormat="1" ht="168.75" customHeight="1" thickBot="1" x14ac:dyDescent="0.4">
      <c r="B6" s="542"/>
      <c r="C6" s="537"/>
      <c r="D6" s="538" t="s">
        <v>62</v>
      </c>
      <c r="E6" s="539" t="s">
        <v>64</v>
      </c>
      <c r="F6" s="544" t="s">
        <v>314</v>
      </c>
      <c r="G6" s="545" t="s">
        <v>313</v>
      </c>
      <c r="H6" s="546" t="s">
        <v>315</v>
      </c>
      <c r="I6" s="648" t="s">
        <v>316</v>
      </c>
      <c r="J6" s="547" t="s">
        <v>317</v>
      </c>
    </row>
    <row r="7" spans="1:10" ht="34.5" customHeight="1" thickBot="1" x14ac:dyDescent="0.4">
      <c r="B7" s="540" t="s">
        <v>59</v>
      </c>
      <c r="C7" s="541" t="s">
        <v>61</v>
      </c>
      <c r="D7" s="533"/>
      <c r="E7" s="534"/>
      <c r="F7" s="651"/>
      <c r="G7" s="652"/>
      <c r="H7" s="652"/>
      <c r="I7" s="653"/>
      <c r="J7" s="654"/>
    </row>
    <row r="8" spans="1:10" ht="40.5" x14ac:dyDescent="0.55000000000000004">
      <c r="B8" s="525" t="s">
        <v>272</v>
      </c>
      <c r="C8" s="456"/>
      <c r="D8" s="535">
        <v>5</v>
      </c>
      <c r="E8" s="649">
        <f>VALUE('Design QFD 1'!C4)</f>
        <v>21.993975675627194</v>
      </c>
      <c r="F8" s="655">
        <v>0</v>
      </c>
      <c r="G8" s="435">
        <v>0</v>
      </c>
      <c r="H8" s="435">
        <v>0</v>
      </c>
      <c r="I8" s="435">
        <v>2</v>
      </c>
      <c r="J8" s="572">
        <v>1</v>
      </c>
    </row>
    <row r="9" spans="1:10" ht="40.5" x14ac:dyDescent="0.55000000000000004">
      <c r="B9" s="525" t="s">
        <v>273</v>
      </c>
      <c r="C9" s="456"/>
      <c r="D9" s="535">
        <v>5</v>
      </c>
      <c r="E9" s="649">
        <f>VALUE('Design QFD 1'!C5)</f>
        <v>47.09190325765276</v>
      </c>
      <c r="F9" s="283">
        <v>0</v>
      </c>
      <c r="G9" s="226">
        <v>1</v>
      </c>
      <c r="H9" s="226">
        <v>0</v>
      </c>
      <c r="I9" s="226">
        <v>-1</v>
      </c>
      <c r="J9" s="573">
        <v>1</v>
      </c>
    </row>
    <row r="10" spans="1:10" ht="40.5" x14ac:dyDescent="0.55000000000000004">
      <c r="B10" s="525" t="s">
        <v>274</v>
      </c>
      <c r="C10" s="456"/>
      <c r="D10" s="535">
        <v>5</v>
      </c>
      <c r="E10" s="649">
        <f>VALUE('Design QFD 1'!C6)</f>
        <v>11.553557728282993</v>
      </c>
      <c r="F10" s="283">
        <v>0</v>
      </c>
      <c r="G10" s="226">
        <v>-1</v>
      </c>
      <c r="H10" s="226">
        <v>0</v>
      </c>
      <c r="I10" s="226">
        <v>-1</v>
      </c>
      <c r="J10" s="573">
        <v>-1</v>
      </c>
    </row>
    <row r="11" spans="1:10" ht="60.75" x14ac:dyDescent="0.55000000000000004">
      <c r="B11" s="525" t="s">
        <v>285</v>
      </c>
      <c r="C11" s="456"/>
      <c r="D11" s="535">
        <v>5</v>
      </c>
      <c r="E11" s="649">
        <f>VALUE('Design QFD 1'!C7)</f>
        <v>9.3317754542521012</v>
      </c>
      <c r="F11" s="283">
        <v>0</v>
      </c>
      <c r="G11" s="226">
        <v>0</v>
      </c>
      <c r="H11" s="226">
        <v>0</v>
      </c>
      <c r="I11" s="226">
        <v>-2</v>
      </c>
      <c r="J11" s="573">
        <v>0</v>
      </c>
    </row>
    <row r="12" spans="1:10" ht="40.5" x14ac:dyDescent="0.55000000000000004">
      <c r="B12" s="525" t="s">
        <v>284</v>
      </c>
      <c r="C12" s="456"/>
      <c r="D12" s="535">
        <v>5</v>
      </c>
      <c r="E12" s="649">
        <f>VALUE('Design QFD 1'!C8)</f>
        <v>10.028787884184949</v>
      </c>
      <c r="F12" s="283">
        <v>0</v>
      </c>
      <c r="G12" s="226">
        <v>1</v>
      </c>
      <c r="H12" s="226">
        <v>0</v>
      </c>
      <c r="I12" s="226">
        <v>0</v>
      </c>
      <c r="J12" s="573">
        <v>0</v>
      </c>
    </row>
    <row r="13" spans="1:10" ht="20.25" x14ac:dyDescent="0.55000000000000004">
      <c r="B13" s="525"/>
      <c r="C13" s="456"/>
      <c r="D13" s="535"/>
      <c r="E13" s="649"/>
      <c r="F13" s="283"/>
      <c r="G13" s="226"/>
      <c r="H13" s="226"/>
      <c r="I13" s="226"/>
      <c r="J13" s="573"/>
    </row>
    <row r="14" spans="1:10" ht="40.5" x14ac:dyDescent="0.55000000000000004">
      <c r="B14" s="525" t="s">
        <v>308</v>
      </c>
      <c r="C14" s="456"/>
      <c r="D14" s="535">
        <v>5</v>
      </c>
      <c r="E14" s="649">
        <f>VALUE('Design QFD 1'!C10)</f>
        <v>21.700951631527275</v>
      </c>
      <c r="F14" s="283">
        <v>0</v>
      </c>
      <c r="G14" s="226">
        <v>2</v>
      </c>
      <c r="H14" s="226">
        <v>0</v>
      </c>
      <c r="I14" s="226">
        <v>1</v>
      </c>
      <c r="J14" s="573">
        <v>1</v>
      </c>
    </row>
    <row r="15" spans="1:10" ht="81" x14ac:dyDescent="0.55000000000000004">
      <c r="B15" s="525" t="s">
        <v>286</v>
      </c>
      <c r="C15" s="456"/>
      <c r="D15" s="535">
        <v>5</v>
      </c>
      <c r="E15" s="649">
        <f>VALUE('Design QFD 1'!C11)</f>
        <v>11.919904607295194</v>
      </c>
      <c r="F15" s="283">
        <v>0</v>
      </c>
      <c r="G15" s="226">
        <v>1</v>
      </c>
      <c r="H15" s="226">
        <v>0</v>
      </c>
      <c r="I15" s="226">
        <v>-1</v>
      </c>
      <c r="J15" s="573">
        <v>0</v>
      </c>
    </row>
    <row r="16" spans="1:10" ht="40.5" x14ac:dyDescent="0.55000000000000004">
      <c r="B16" s="525" t="s">
        <v>277</v>
      </c>
      <c r="C16" s="456"/>
      <c r="D16" s="535">
        <v>5</v>
      </c>
      <c r="E16" s="649">
        <f>VALUE('Design QFD 1'!C12)</f>
        <v>11.919904607295194</v>
      </c>
      <c r="F16" s="283">
        <v>0</v>
      </c>
      <c r="G16" s="226">
        <v>-1</v>
      </c>
      <c r="H16" s="226">
        <v>-2</v>
      </c>
      <c r="I16" s="226">
        <v>1</v>
      </c>
      <c r="J16" s="573">
        <v>0</v>
      </c>
    </row>
    <row r="17" spans="2:10" ht="40.5" x14ac:dyDescent="0.55000000000000004">
      <c r="B17" s="525" t="s">
        <v>278</v>
      </c>
      <c r="C17" s="456"/>
      <c r="D17" s="535">
        <v>5</v>
      </c>
      <c r="E17" s="649">
        <f>VALUE('Design QFD 1'!C13)</f>
        <v>18.067196884500945</v>
      </c>
      <c r="F17" s="283">
        <v>0</v>
      </c>
      <c r="G17" s="226">
        <v>-1</v>
      </c>
      <c r="H17" s="226">
        <v>0</v>
      </c>
      <c r="I17" s="226">
        <v>-1</v>
      </c>
      <c r="J17" s="573">
        <v>0</v>
      </c>
    </row>
    <row r="18" spans="2:10" ht="20.25" x14ac:dyDescent="0.55000000000000004">
      <c r="B18" s="525" t="s">
        <v>279</v>
      </c>
      <c r="C18" s="456"/>
      <c r="D18" s="535">
        <v>5</v>
      </c>
      <c r="E18" s="649">
        <f>VALUE('Design QFD 1'!C14)</f>
        <v>36.392042269381406</v>
      </c>
      <c r="F18" s="283">
        <v>0</v>
      </c>
      <c r="G18" s="226">
        <v>1</v>
      </c>
      <c r="H18" s="226">
        <v>0</v>
      </c>
      <c r="I18" s="226">
        <v>-1</v>
      </c>
      <c r="J18" s="573">
        <v>1</v>
      </c>
    </row>
    <row r="19" spans="2:10" ht="20.25" x14ac:dyDescent="0.55000000000000004">
      <c r="B19" s="525"/>
      <c r="C19" s="456"/>
      <c r="D19" s="535"/>
      <c r="E19" s="649"/>
      <c r="F19" s="283"/>
      <c r="G19" s="226"/>
      <c r="H19" s="226"/>
      <c r="I19" s="226"/>
      <c r="J19" s="573"/>
    </row>
    <row r="20" spans="2:10" ht="60.75" x14ac:dyDescent="0.55000000000000004">
      <c r="B20" s="525" t="s">
        <v>309</v>
      </c>
      <c r="C20" s="456"/>
      <c r="D20" s="535">
        <v>5</v>
      </c>
      <c r="E20" s="649">
        <f>VALUE('Design QFD 1'!C16)</f>
        <v>33.879262780872857</v>
      </c>
      <c r="F20" s="283">
        <v>0</v>
      </c>
      <c r="G20" s="226">
        <v>0</v>
      </c>
      <c r="H20" s="226">
        <v>0</v>
      </c>
      <c r="I20" s="226">
        <v>1</v>
      </c>
      <c r="J20" s="573">
        <v>1</v>
      </c>
    </row>
    <row r="21" spans="2:10" ht="40.5" x14ac:dyDescent="0.55000000000000004">
      <c r="B21" s="525" t="s">
        <v>289</v>
      </c>
      <c r="C21" s="456"/>
      <c r="D21" s="535">
        <v>5</v>
      </c>
      <c r="E21" s="649">
        <f>VALUE('Design QFD 1'!C17)</f>
        <v>38.105569128906374</v>
      </c>
      <c r="F21" s="283">
        <v>0</v>
      </c>
      <c r="G21" s="226">
        <v>0</v>
      </c>
      <c r="H21" s="226">
        <v>-1</v>
      </c>
      <c r="I21" s="226">
        <v>0</v>
      </c>
      <c r="J21" s="573">
        <v>1</v>
      </c>
    </row>
    <row r="22" spans="2:10" ht="40.5" x14ac:dyDescent="0.55000000000000004">
      <c r="B22" s="525" t="s">
        <v>288</v>
      </c>
      <c r="C22" s="456"/>
      <c r="D22" s="535">
        <v>5</v>
      </c>
      <c r="E22" s="649">
        <f>VALUE('Design QFD 1'!C18)</f>
        <v>10.175833345378189</v>
      </c>
      <c r="F22" s="283">
        <v>0</v>
      </c>
      <c r="G22" s="226">
        <v>0</v>
      </c>
      <c r="H22" s="226">
        <v>0</v>
      </c>
      <c r="I22" s="226">
        <v>-1</v>
      </c>
      <c r="J22" s="573">
        <v>0</v>
      </c>
    </row>
    <row r="23" spans="2:10" ht="40.5" x14ac:dyDescent="0.55000000000000004">
      <c r="B23" s="525" t="s">
        <v>281</v>
      </c>
      <c r="C23" s="456"/>
      <c r="D23" s="535">
        <v>5</v>
      </c>
      <c r="E23" s="649">
        <f>VALUE('Design QFD 1'!C19)</f>
        <v>7.6963538431436369</v>
      </c>
      <c r="F23" s="283">
        <v>0</v>
      </c>
      <c r="G23" s="226">
        <v>0</v>
      </c>
      <c r="H23" s="226">
        <v>0</v>
      </c>
      <c r="I23" s="226">
        <v>1</v>
      </c>
      <c r="J23" s="573">
        <v>0</v>
      </c>
    </row>
    <row r="24" spans="2:10" ht="20.25" x14ac:dyDescent="0.55000000000000004">
      <c r="B24" s="525" t="s">
        <v>310</v>
      </c>
      <c r="C24" s="456"/>
      <c r="D24" s="535">
        <v>5</v>
      </c>
      <c r="E24" s="649">
        <f>VALUE('Design QFD 1'!C20)</f>
        <v>10.142980901698948</v>
      </c>
      <c r="F24" s="283">
        <v>0</v>
      </c>
      <c r="G24" s="226">
        <v>0</v>
      </c>
      <c r="H24" s="226">
        <v>0</v>
      </c>
      <c r="I24" s="226">
        <v>-1</v>
      </c>
      <c r="J24" s="573">
        <v>0</v>
      </c>
    </row>
    <row r="25" spans="2:10" ht="19.5" customHeight="1" x14ac:dyDescent="0.55000000000000004">
      <c r="B25" s="525"/>
      <c r="C25" s="456"/>
      <c r="D25" s="535"/>
      <c r="E25" s="649"/>
      <c r="F25" s="283"/>
      <c r="G25" s="226"/>
      <c r="H25" s="226"/>
      <c r="I25" s="226"/>
      <c r="J25" s="573"/>
    </row>
    <row r="26" spans="2:10" ht="40.5" x14ac:dyDescent="0.55000000000000004">
      <c r="B26" s="525" t="s">
        <v>306</v>
      </c>
      <c r="C26" s="456"/>
      <c r="D26" s="535">
        <v>5</v>
      </c>
      <c r="E26" s="649">
        <f>VALUE('Design QFD 1'!C22)</f>
        <v>30.033263005970852</v>
      </c>
      <c r="F26" s="283">
        <v>0</v>
      </c>
      <c r="G26" s="226">
        <v>0</v>
      </c>
      <c r="H26" s="226">
        <v>0</v>
      </c>
      <c r="I26" s="226">
        <v>0</v>
      </c>
      <c r="J26" s="573">
        <v>0</v>
      </c>
    </row>
    <row r="27" spans="2:10" ht="46.5" x14ac:dyDescent="0.7">
      <c r="B27" s="657" t="s">
        <v>321</v>
      </c>
      <c r="C27" s="456"/>
      <c r="D27" s="535">
        <v>5</v>
      </c>
      <c r="E27" s="649">
        <f>VALUE('Design QFD 1'!C23)</f>
        <v>16.49667886254743</v>
      </c>
      <c r="F27" s="283">
        <v>0</v>
      </c>
      <c r="G27" s="226">
        <v>0</v>
      </c>
      <c r="H27" s="226">
        <v>0</v>
      </c>
      <c r="I27" s="226">
        <v>0</v>
      </c>
      <c r="J27" s="573">
        <v>0</v>
      </c>
    </row>
    <row r="28" spans="2:10" ht="40.5" x14ac:dyDescent="0.55000000000000004">
      <c r="B28" s="525" t="s">
        <v>311</v>
      </c>
      <c r="C28" s="456"/>
      <c r="D28" s="535">
        <v>5</v>
      </c>
      <c r="E28" s="649">
        <f>VALUE('Design QFD 1'!C24)</f>
        <v>29.407020288652863</v>
      </c>
      <c r="F28" s="283">
        <v>0</v>
      </c>
      <c r="G28" s="226">
        <v>0</v>
      </c>
      <c r="H28" s="226">
        <v>0</v>
      </c>
      <c r="I28" s="226">
        <v>0</v>
      </c>
      <c r="J28" s="573">
        <v>0</v>
      </c>
    </row>
    <row r="29" spans="2:10" ht="40.5" x14ac:dyDescent="0.55000000000000004">
      <c r="B29" s="525" t="s">
        <v>282</v>
      </c>
      <c r="C29" s="456"/>
      <c r="D29" s="535">
        <v>5</v>
      </c>
      <c r="E29" s="649">
        <f>VALUE('Design QFD 1'!C25)</f>
        <v>10.883749130305663</v>
      </c>
      <c r="F29" s="283">
        <v>0</v>
      </c>
      <c r="G29" s="226">
        <v>0</v>
      </c>
      <c r="H29" s="226">
        <v>0</v>
      </c>
      <c r="I29" s="226">
        <v>0</v>
      </c>
      <c r="J29" s="573">
        <v>0</v>
      </c>
    </row>
    <row r="30" spans="2:10" ht="40.5" x14ac:dyDescent="0.55000000000000004">
      <c r="B30" s="525" t="s">
        <v>305</v>
      </c>
      <c r="C30" s="456"/>
      <c r="D30" s="535">
        <v>5</v>
      </c>
      <c r="E30" s="649">
        <f>VALUE('Design QFD 1'!C26)</f>
        <v>13.179288712523181</v>
      </c>
      <c r="F30" s="283">
        <v>0</v>
      </c>
      <c r="G30" s="226">
        <v>0</v>
      </c>
      <c r="H30" s="226">
        <v>0</v>
      </c>
      <c r="I30" s="226">
        <v>0</v>
      </c>
      <c r="J30" s="573">
        <v>0</v>
      </c>
    </row>
    <row r="31" spans="2:10" ht="20.25" x14ac:dyDescent="0.55000000000000004">
      <c r="B31" s="525"/>
      <c r="C31" s="456"/>
      <c r="D31" s="535"/>
      <c r="E31" s="649"/>
      <c r="F31" s="283"/>
      <c r="G31" s="226"/>
      <c r="H31" s="226"/>
      <c r="I31" s="226"/>
      <c r="J31" s="573"/>
    </row>
    <row r="32" spans="2:10" ht="20.25" x14ac:dyDescent="0.55000000000000004">
      <c r="B32" s="525" t="s">
        <v>318</v>
      </c>
      <c r="C32" s="456"/>
      <c r="D32" s="535">
        <v>5</v>
      </c>
      <c r="E32" s="649"/>
      <c r="F32" s="283">
        <v>0</v>
      </c>
      <c r="G32" s="226">
        <v>-2</v>
      </c>
      <c r="H32" s="226">
        <v>-1</v>
      </c>
      <c r="I32" s="226">
        <v>-1</v>
      </c>
      <c r="J32" s="573">
        <v>-2</v>
      </c>
    </row>
    <row r="33" spans="2:10" ht="20.25" x14ac:dyDescent="0.55000000000000004">
      <c r="B33" s="525" t="s">
        <v>319</v>
      </c>
      <c r="C33" s="456"/>
      <c r="D33" s="535">
        <v>5</v>
      </c>
      <c r="E33" s="649"/>
      <c r="F33" s="283">
        <v>0</v>
      </c>
      <c r="G33" s="226">
        <v>-2</v>
      </c>
      <c r="H33" s="226">
        <v>-1</v>
      </c>
      <c r="I33" s="226">
        <v>-1</v>
      </c>
      <c r="J33" s="573">
        <v>-2</v>
      </c>
    </row>
    <row r="34" spans="2:10" ht="20.25" x14ac:dyDescent="0.55000000000000004">
      <c r="B34" s="525" t="s">
        <v>320</v>
      </c>
      <c r="C34" s="456"/>
      <c r="D34" s="535">
        <v>5</v>
      </c>
      <c r="E34" s="649"/>
      <c r="F34" s="283">
        <v>0</v>
      </c>
      <c r="G34" s="226">
        <v>0</v>
      </c>
      <c r="H34" s="226">
        <v>0</v>
      </c>
      <c r="I34" s="226">
        <v>-4</v>
      </c>
      <c r="J34" s="573">
        <v>0</v>
      </c>
    </row>
    <row r="35" spans="2:10" ht="20.25" x14ac:dyDescent="0.55000000000000004">
      <c r="B35" s="525"/>
      <c r="C35" s="456"/>
      <c r="D35" s="535"/>
      <c r="E35" s="649"/>
      <c r="F35" s="283"/>
      <c r="G35" s="226"/>
      <c r="H35" s="226"/>
      <c r="I35" s="226"/>
      <c r="J35" s="573"/>
    </row>
    <row r="36" spans="2:10" ht="20.65" thickBot="1" x14ac:dyDescent="0.45">
      <c r="B36" s="531"/>
      <c r="C36" s="543"/>
      <c r="D36" s="536"/>
      <c r="E36" s="650"/>
      <c r="F36" s="576"/>
      <c r="G36" s="577"/>
      <c r="H36" s="577"/>
      <c r="I36" s="577"/>
      <c r="J36" s="656"/>
    </row>
    <row r="37" spans="2:10" ht="17.25" x14ac:dyDescent="0.4">
      <c r="B37" s="529"/>
      <c r="C37" s="530"/>
      <c r="D37" s="532"/>
      <c r="E37" s="532"/>
      <c r="F37" s="454"/>
      <c r="G37" s="454"/>
      <c r="H37" s="454"/>
      <c r="I37" s="646"/>
      <c r="J37" s="455"/>
    </row>
    <row r="38" spans="2:10" ht="17.25" x14ac:dyDescent="0.4">
      <c r="B38" s="457"/>
      <c r="C38" s="456"/>
      <c r="D38" s="216"/>
      <c r="E38" s="216"/>
      <c r="F38" s="319"/>
      <c r="G38" s="319"/>
      <c r="H38" s="319"/>
      <c r="I38" s="647"/>
      <c r="J38" s="332"/>
    </row>
    <row r="39" spans="2:10" ht="19.5" customHeight="1" x14ac:dyDescent="0.4">
      <c r="B39" s="458"/>
      <c r="C39" s="459"/>
      <c r="D39" s="216"/>
      <c r="E39" s="216"/>
      <c r="F39" s="319"/>
      <c r="G39" s="319"/>
      <c r="H39" s="319"/>
      <c r="I39" s="647"/>
      <c r="J39" s="332"/>
    </row>
    <row r="40" spans="2:10" ht="15.4" thickBot="1" x14ac:dyDescent="0.4">
      <c r="B40" s="460"/>
      <c r="C40" s="461"/>
      <c r="D40" s="199"/>
      <c r="E40" s="192"/>
      <c r="F40" s="333"/>
      <c r="G40" s="334"/>
      <c r="H40" s="334"/>
      <c r="I40" s="645"/>
      <c r="J40" s="336"/>
    </row>
    <row r="41" spans="2:10" ht="13.9" thickBot="1" x14ac:dyDescent="0.4">
      <c r="B41" s="206"/>
      <c r="C41" s="205"/>
      <c r="D41" s="209"/>
      <c r="E41" s="210"/>
      <c r="F41" s="193">
        <f>SUMPRODUCT($D$8:$D$39,F8:F39)</f>
        <v>0</v>
      </c>
      <c r="G41" s="193">
        <f>SUMPRODUCT($D$8:$D$39,G8:G39)</f>
        <v>-5</v>
      </c>
      <c r="H41" s="193">
        <f>SUMPRODUCT($D$8:$D$39,H8:H39)</f>
        <v>-25</v>
      </c>
      <c r="I41" s="193">
        <f>SUMPRODUCT($D$8:$D$39,I8:I39)</f>
        <v>-45</v>
      </c>
      <c r="J41" s="193">
        <f>SUMPRODUCT($D$8:$D$39,J8:J39)</f>
        <v>5</v>
      </c>
    </row>
    <row r="42" spans="2:10" ht="13.9" thickBot="1" x14ac:dyDescent="0.4">
      <c r="B42" s="206"/>
      <c r="C42" s="207"/>
      <c r="D42" s="211"/>
      <c r="E42" s="212"/>
      <c r="F42" s="193">
        <f>SUMPRODUCT($E$8:$E$39,F8:F39)</f>
        <v>0</v>
      </c>
      <c r="G42" s="193">
        <f>SUMPRODUCT($E$8:$E$39,G8:G39)</f>
        <v>107.29388206148973</v>
      </c>
      <c r="H42" s="193">
        <f>SUMPRODUCT($E$8:$E$39,H8:H39)</f>
        <v>-61.945378343496763</v>
      </c>
      <c r="I42" s="193">
        <f>SUMPRODUCT($E$8:$E$39,I8:I39)</f>
        <v>-44.822545688601281</v>
      </c>
      <c r="J42" s="193">
        <f>SUMPRODUCT($E$8:$E$39,J8:J39)</f>
        <v>187.61014701568487</v>
      </c>
    </row>
    <row r="43" spans="2:10" ht="21.75" customHeight="1" thickBot="1" x14ac:dyDescent="0.4">
      <c r="B43" s="194" t="s">
        <v>60</v>
      </c>
      <c r="C43" s="208"/>
      <c r="D43" s="195">
        <v>100</v>
      </c>
      <c r="E43" s="195"/>
      <c r="F43" s="193">
        <f>+F41-F42</f>
        <v>0</v>
      </c>
      <c r="G43" s="193">
        <f>+G41-G42</f>
        <v>-112.29388206148973</v>
      </c>
      <c r="H43" s="193">
        <f>+H41-H42</f>
        <v>36.945378343496763</v>
      </c>
      <c r="I43" s="193">
        <f>+I41-I42</f>
        <v>-0.17745431139871926</v>
      </c>
      <c r="J43" s="193">
        <f>+J41-J42</f>
        <v>-182.61014701568487</v>
      </c>
    </row>
    <row r="58" spans="56:72" x14ac:dyDescent="0.35">
      <c r="BD58" s="190">
        <v>0</v>
      </c>
      <c r="BH58" s="190">
        <v>0</v>
      </c>
      <c r="BL58" s="190">
        <v>0</v>
      </c>
      <c r="BP58" s="190">
        <v>0</v>
      </c>
      <c r="BT58" s="190">
        <v>0</v>
      </c>
    </row>
    <row r="62" spans="56:72" x14ac:dyDescent="0.35">
      <c r="BD62" s="190">
        <v>0</v>
      </c>
      <c r="BH62" s="190">
        <v>0</v>
      </c>
      <c r="BL62" s="190">
        <v>0</v>
      </c>
      <c r="BP62" s="190">
        <v>0</v>
      </c>
      <c r="BT62"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C27"/>
  <sheetViews>
    <sheetView showGridLines="0" zoomScaleNormal="100" workbookViewId="0">
      <pane xSplit="6" ySplit="2" topLeftCell="G3" activePane="bottomRight" state="frozen"/>
      <selection pane="topRight" activeCell="E1" sqref="E1"/>
      <selection pane="bottomLeft" activeCell="A2" sqref="A2"/>
      <selection pane="bottomRight" activeCell="O17" sqref="O17"/>
    </sheetView>
  </sheetViews>
  <sheetFormatPr defaultColWidth="8.796875" defaultRowHeight="12.75" x14ac:dyDescent="0.35"/>
  <cols>
    <col min="1" max="1" width="2.46484375" customWidth="1"/>
    <col min="2" max="2" width="9.265625" customWidth="1"/>
    <col min="3" max="3" width="33" customWidth="1"/>
    <col min="4" max="5" width="5.6640625" hidden="1" customWidth="1"/>
    <col min="6" max="6" width="5.265625" customWidth="1"/>
    <col min="7" max="27" width="5.6640625" customWidth="1"/>
    <col min="28" max="28" width="65.53125" customWidth="1"/>
  </cols>
  <sheetData>
    <row r="1" spans="1:29" ht="8.25" customHeight="1" thickBot="1" x14ac:dyDescent="0.4">
      <c r="A1" s="277" t="s">
        <v>78</v>
      </c>
      <c r="B1" s="277"/>
    </row>
    <row r="2" spans="1:29" ht="117.75" customHeight="1" thickBot="1" x14ac:dyDescent="0.4">
      <c r="C2" s="131" t="s">
        <v>44</v>
      </c>
      <c r="D2" s="177" t="s">
        <v>4</v>
      </c>
      <c r="E2" s="108"/>
      <c r="F2" s="109" t="s">
        <v>4</v>
      </c>
      <c r="G2" s="554"/>
      <c r="H2" s="555"/>
      <c r="I2" s="555"/>
      <c r="J2" s="555"/>
      <c r="K2" s="555"/>
      <c r="L2" s="555"/>
      <c r="M2" s="555"/>
      <c r="N2" s="555"/>
      <c r="O2" s="555"/>
      <c r="P2" s="555"/>
      <c r="Q2" s="555"/>
      <c r="R2" s="555"/>
      <c r="S2" s="555"/>
      <c r="T2" s="555"/>
      <c r="U2" s="555"/>
      <c r="V2" s="555"/>
      <c r="W2" s="555"/>
      <c r="X2" s="555"/>
      <c r="Y2" s="555"/>
      <c r="Z2" s="555"/>
      <c r="AA2" s="548"/>
    </row>
    <row r="3" spans="1:29" ht="13.5" thickBot="1" x14ac:dyDescent="0.45">
      <c r="C3" s="162" t="s">
        <v>45</v>
      </c>
      <c r="D3" s="526"/>
      <c r="E3" s="527"/>
      <c r="F3" s="528"/>
      <c r="G3" s="557"/>
      <c r="H3" s="558"/>
      <c r="I3" s="558"/>
      <c r="J3" s="558"/>
      <c r="K3" s="558"/>
      <c r="L3" s="558"/>
      <c r="M3" s="558"/>
      <c r="N3" s="558"/>
      <c r="O3" s="558"/>
      <c r="P3" s="558"/>
      <c r="Q3" s="558"/>
      <c r="R3" s="558"/>
      <c r="S3" s="558"/>
      <c r="T3" s="558"/>
      <c r="U3" s="558"/>
      <c r="V3" s="558"/>
      <c r="W3" s="558"/>
      <c r="X3" s="558"/>
      <c r="Y3" s="558"/>
      <c r="Z3" s="558"/>
      <c r="AA3" s="581"/>
      <c r="AB3" s="556" t="s">
        <v>65</v>
      </c>
    </row>
    <row r="4" spans="1:29" ht="12.85" customHeight="1" x14ac:dyDescent="0.35">
      <c r="C4" s="640"/>
      <c r="D4" s="551">
        <f>VALUE('Design QFD 1'!D28)</f>
        <v>367.85135719320442</v>
      </c>
      <c r="E4" s="138">
        <v>10</v>
      </c>
      <c r="F4" s="643">
        <f t="shared" ref="F4:F19" si="0">+D4/E4</f>
        <v>36.785135719320444</v>
      </c>
      <c r="G4" s="14"/>
      <c r="H4" s="14"/>
      <c r="I4" s="14"/>
      <c r="J4" s="14"/>
      <c r="K4" s="14"/>
      <c r="L4" s="14"/>
      <c r="M4" s="14"/>
      <c r="N4" s="14"/>
      <c r="O4" s="14"/>
      <c r="P4" s="14"/>
      <c r="Q4" s="14"/>
      <c r="R4" s="14"/>
      <c r="S4" s="14"/>
      <c r="T4" s="14"/>
      <c r="U4" s="14"/>
      <c r="V4" s="14"/>
      <c r="W4" s="14"/>
      <c r="X4" s="14"/>
      <c r="Y4" s="14"/>
      <c r="Z4" s="14"/>
      <c r="AA4" s="104"/>
      <c r="AB4" s="147"/>
    </row>
    <row r="5" spans="1:29" ht="12.85" customHeight="1" x14ac:dyDescent="0.35">
      <c r="C5" s="641"/>
      <c r="D5" s="552">
        <f>VALUE('Design QFD 1'!E28)</f>
        <v>1177.1938764589167</v>
      </c>
      <c r="E5" s="114">
        <v>10</v>
      </c>
      <c r="F5" s="644">
        <f t="shared" si="0"/>
        <v>117.71938764589167</v>
      </c>
      <c r="G5" s="14"/>
      <c r="H5" s="14"/>
      <c r="I5" s="14"/>
      <c r="J5" s="14"/>
      <c r="K5" s="14"/>
      <c r="L5" s="14"/>
      <c r="M5" s="14"/>
      <c r="N5" s="14"/>
      <c r="O5" s="14"/>
      <c r="P5" s="14"/>
      <c r="Q5" s="14"/>
      <c r="R5" s="14"/>
      <c r="S5" s="14"/>
      <c r="T5" s="14"/>
      <c r="U5" s="14"/>
      <c r="V5" s="14"/>
      <c r="W5" s="14"/>
      <c r="X5" s="14"/>
      <c r="Y5" s="14"/>
      <c r="Z5" s="14"/>
      <c r="AA5" s="104"/>
      <c r="AB5" s="147"/>
    </row>
    <row r="6" spans="1:29" ht="12.85" customHeight="1" x14ac:dyDescent="0.35">
      <c r="C6" s="641"/>
      <c r="D6" s="552">
        <f>VALUE('Design QFD 1'!F28)</f>
        <v>728.84392514529964</v>
      </c>
      <c r="E6" s="114">
        <v>10</v>
      </c>
      <c r="F6" s="644">
        <f t="shared" si="0"/>
        <v>72.884392514529964</v>
      </c>
      <c r="G6" s="14"/>
      <c r="H6" s="14"/>
      <c r="I6" s="14"/>
      <c r="J6" s="14"/>
      <c r="K6" s="14"/>
      <c r="L6" s="14"/>
      <c r="M6" s="14"/>
      <c r="N6" s="14"/>
      <c r="O6" s="14"/>
      <c r="P6" s="14"/>
      <c r="Q6" s="14"/>
      <c r="R6" s="14"/>
      <c r="S6" s="14"/>
      <c r="T6" s="14"/>
      <c r="U6" s="14"/>
      <c r="V6" s="14"/>
      <c r="W6" s="14"/>
      <c r="X6" s="14"/>
      <c r="Y6" s="14"/>
      <c r="Z6" s="14"/>
      <c r="AA6" s="104"/>
      <c r="AB6" s="147"/>
    </row>
    <row r="7" spans="1:29" ht="12.85" customHeight="1" x14ac:dyDescent="0.35">
      <c r="C7" s="641"/>
      <c r="D7" s="552">
        <f>VALUE('Design QFD 1'!G28)</f>
        <v>714.99737373593678</v>
      </c>
      <c r="E7" s="114">
        <v>10</v>
      </c>
      <c r="F7" s="644">
        <f t="shared" si="0"/>
        <v>71.499737373593675</v>
      </c>
      <c r="G7" s="14"/>
      <c r="H7" s="14"/>
      <c r="I7" s="14"/>
      <c r="J7" s="14"/>
      <c r="K7" s="14"/>
      <c r="L7" s="14"/>
      <c r="M7" s="14"/>
      <c r="N7" s="14"/>
      <c r="O7" s="14"/>
      <c r="P7" s="14"/>
      <c r="Q7" s="14"/>
      <c r="R7" s="14"/>
      <c r="S7" s="14"/>
      <c r="T7" s="14"/>
      <c r="U7" s="14"/>
      <c r="V7" s="14"/>
      <c r="W7" s="14"/>
      <c r="X7" s="14"/>
      <c r="Y7" s="14"/>
      <c r="Z7" s="14"/>
      <c r="AA7" s="104"/>
      <c r="AB7" s="147"/>
    </row>
    <row r="8" spans="1:29" ht="12.85" customHeight="1" x14ac:dyDescent="0.35">
      <c r="C8" s="641"/>
      <c r="D8" s="552">
        <f>VALUE('Design QFD 1'!H28)</f>
        <v>1656.5779628492883</v>
      </c>
      <c r="E8" s="114">
        <v>10</v>
      </c>
      <c r="F8" s="644">
        <f>+D8/E8</f>
        <v>165.65779628492882</v>
      </c>
      <c r="G8" s="14"/>
      <c r="H8" s="14"/>
      <c r="I8" s="14"/>
      <c r="J8" s="14"/>
      <c r="K8" s="14"/>
      <c r="L8" s="14"/>
      <c r="M8" s="14"/>
      <c r="N8" s="14"/>
      <c r="O8" s="14"/>
      <c r="P8" s="14"/>
      <c r="Q8" s="14"/>
      <c r="R8" s="14"/>
      <c r="S8" s="14"/>
      <c r="T8" s="14"/>
      <c r="U8" s="14"/>
      <c r="V8" s="14"/>
      <c r="W8" s="14"/>
      <c r="X8" s="14"/>
      <c r="Y8" s="14"/>
      <c r="Z8" s="14"/>
      <c r="AA8" s="104"/>
      <c r="AB8" s="639"/>
      <c r="AC8" s="637"/>
    </row>
    <row r="9" spans="1:29" ht="12.85" customHeight="1" x14ac:dyDescent="0.35">
      <c r="C9" s="641"/>
      <c r="D9" s="552">
        <f>VALUE('Design QFD 1'!I28)</f>
        <v>331.57209279622703</v>
      </c>
      <c r="E9" s="114">
        <v>10</v>
      </c>
      <c r="F9" s="644">
        <f t="shared" si="0"/>
        <v>33.157209279622705</v>
      </c>
      <c r="G9" s="14"/>
      <c r="H9" s="14"/>
      <c r="I9" s="14"/>
      <c r="J9" s="14"/>
      <c r="K9" s="14"/>
      <c r="L9" s="14"/>
      <c r="M9" s="14"/>
      <c r="N9" s="14"/>
      <c r="O9" s="14"/>
      <c r="P9" s="14"/>
      <c r="Q9" s="14"/>
      <c r="R9" s="14"/>
      <c r="S9" s="14"/>
      <c r="T9" s="14"/>
      <c r="U9" s="14"/>
      <c r="V9" s="14"/>
      <c r="W9" s="14"/>
      <c r="X9" s="14"/>
      <c r="Y9" s="14"/>
      <c r="Z9" s="14"/>
      <c r="AA9" s="104"/>
      <c r="AB9" s="147"/>
    </row>
    <row r="10" spans="1:29" ht="12.85" customHeight="1" x14ac:dyDescent="0.35">
      <c r="C10" s="641"/>
      <c r="D10" s="552">
        <f>VALUE('Design QFD 1'!J28)</f>
        <v>497.49682183457486</v>
      </c>
      <c r="E10" s="114">
        <v>10</v>
      </c>
      <c r="F10" s="644">
        <f t="shared" si="0"/>
        <v>49.749682183457487</v>
      </c>
      <c r="G10" s="14"/>
      <c r="H10" s="14"/>
      <c r="I10" s="14"/>
      <c r="J10" s="14"/>
      <c r="K10" s="14"/>
      <c r="L10" s="14"/>
      <c r="M10" s="14"/>
      <c r="N10" s="14"/>
      <c r="O10" s="14"/>
      <c r="P10" s="14"/>
      <c r="Q10" s="14"/>
      <c r="R10" s="14"/>
      <c r="S10" s="14"/>
      <c r="T10" s="14"/>
      <c r="U10" s="14"/>
      <c r="V10" s="14"/>
      <c r="W10" s="14"/>
      <c r="X10" s="14"/>
      <c r="Y10" s="14"/>
      <c r="Z10" s="14"/>
      <c r="AA10" s="104"/>
      <c r="AB10" s="147"/>
    </row>
    <row r="11" spans="1:29" ht="12.85" customHeight="1" x14ac:dyDescent="0.35">
      <c r="C11" s="641"/>
      <c r="D11" s="552">
        <f>VALUE('Design QFD 1'!K28)</f>
        <v>1871.8995851624375</v>
      </c>
      <c r="E11" s="114">
        <v>10</v>
      </c>
      <c r="F11" s="644">
        <f t="shared" si="0"/>
        <v>187.18995851624373</v>
      </c>
      <c r="G11" s="14"/>
      <c r="H11" s="14"/>
      <c r="I11" s="14"/>
      <c r="J11" s="14"/>
      <c r="K11" s="14"/>
      <c r="L11" s="14"/>
      <c r="M11" s="14"/>
      <c r="N11" s="14"/>
      <c r="O11" s="14"/>
      <c r="P11" s="14"/>
      <c r="Q11" s="14"/>
      <c r="R11" s="14"/>
      <c r="S11" s="14"/>
      <c r="T11" s="14"/>
      <c r="U11" s="14"/>
      <c r="V11" s="14"/>
      <c r="W11" s="14"/>
      <c r="X11" s="14"/>
      <c r="Y11" s="14"/>
      <c r="Z11" s="14"/>
      <c r="AA11" s="104"/>
      <c r="AB11" s="484"/>
    </row>
    <row r="12" spans="1:29" ht="12.85" customHeight="1" x14ac:dyDescent="0.35">
      <c r="C12" s="641"/>
      <c r="D12" s="552">
        <f>VALUE('Design QFD 1'!L28)</f>
        <v>1514.4599817338189</v>
      </c>
      <c r="E12" s="114">
        <v>10</v>
      </c>
      <c r="F12" s="644">
        <f t="shared" si="0"/>
        <v>151.44599817338189</v>
      </c>
      <c r="G12" s="14"/>
      <c r="H12" s="14"/>
      <c r="I12" s="14"/>
      <c r="J12" s="14"/>
      <c r="K12" s="14"/>
      <c r="L12" s="14"/>
      <c r="M12" s="14"/>
      <c r="N12" s="14"/>
      <c r="O12" s="14"/>
      <c r="P12" s="14"/>
      <c r="Q12" s="14"/>
      <c r="R12" s="14"/>
      <c r="S12" s="14"/>
      <c r="T12" s="14"/>
      <c r="U12" s="14"/>
      <c r="V12" s="14"/>
      <c r="W12" s="14"/>
      <c r="X12" s="14"/>
      <c r="Y12" s="14"/>
      <c r="Z12" s="14"/>
      <c r="AA12" s="104"/>
      <c r="AB12" s="638"/>
    </row>
    <row r="13" spans="1:29" ht="12.85" customHeight="1" x14ac:dyDescent="0.35">
      <c r="C13" s="641"/>
      <c r="D13" s="552">
        <f>VALUE('Design QFD 1'!M28)</f>
        <v>1060.8166611029808</v>
      </c>
      <c r="E13" s="114">
        <v>10</v>
      </c>
      <c r="F13" s="644">
        <f t="shared" si="0"/>
        <v>106.08166611029807</v>
      </c>
      <c r="G13" s="14"/>
      <c r="H13" s="14"/>
      <c r="I13" s="14"/>
      <c r="J13" s="14"/>
      <c r="K13" s="14"/>
      <c r="L13" s="14"/>
      <c r="M13" s="14"/>
      <c r="N13" s="14"/>
      <c r="O13" s="14"/>
      <c r="P13" s="14"/>
      <c r="Q13" s="14"/>
      <c r="R13" s="14"/>
      <c r="S13" s="14"/>
      <c r="T13" s="14"/>
      <c r="U13" s="14"/>
      <c r="V13" s="14"/>
      <c r="W13" s="14"/>
      <c r="X13" s="14"/>
      <c r="Y13" s="14"/>
      <c r="Z13" s="14"/>
      <c r="AA13" s="104"/>
      <c r="AB13" s="147"/>
    </row>
    <row r="14" spans="1:29" ht="12.85" customHeight="1" x14ac:dyDescent="0.35">
      <c r="C14" s="641"/>
      <c r="D14" s="552">
        <f>VALUE('Design QFD 1'!N28)</f>
        <v>1058.5211215207632</v>
      </c>
      <c r="E14" s="114">
        <v>10</v>
      </c>
      <c r="F14" s="644">
        <f t="shared" si="0"/>
        <v>105.85211215207633</v>
      </c>
      <c r="G14" s="14"/>
      <c r="H14" s="14"/>
      <c r="I14" s="14"/>
      <c r="J14" s="14"/>
      <c r="K14" s="14"/>
      <c r="L14" s="14"/>
      <c r="M14" s="14"/>
      <c r="N14" s="14"/>
      <c r="O14" s="14"/>
      <c r="P14" s="14"/>
      <c r="Q14" s="14"/>
      <c r="R14" s="14"/>
      <c r="S14" s="14"/>
      <c r="T14" s="14"/>
      <c r="U14" s="14"/>
      <c r="V14" s="14"/>
      <c r="W14" s="14"/>
      <c r="X14" s="14"/>
      <c r="Y14" s="14"/>
      <c r="Z14" s="14"/>
      <c r="AA14" s="104"/>
      <c r="AB14" s="147"/>
    </row>
    <row r="15" spans="1:29" ht="12.85" customHeight="1" x14ac:dyDescent="0.35">
      <c r="C15" s="641"/>
      <c r="D15" s="552">
        <f>VALUE('Design QFD 1'!O28)</f>
        <v>865.7375129282276</v>
      </c>
      <c r="E15" s="114">
        <v>10</v>
      </c>
      <c r="F15" s="644">
        <f t="shared" si="0"/>
        <v>86.573751292822763</v>
      </c>
      <c r="G15" s="14"/>
      <c r="H15" s="14"/>
      <c r="I15" s="14"/>
      <c r="J15" s="14"/>
      <c r="K15" s="14"/>
      <c r="L15" s="14"/>
      <c r="M15" s="14"/>
      <c r="N15" s="14"/>
      <c r="O15" s="14"/>
      <c r="P15" s="14"/>
      <c r="Q15" s="14"/>
      <c r="R15" s="14"/>
      <c r="S15" s="14"/>
      <c r="T15" s="14"/>
      <c r="U15" s="14"/>
      <c r="V15" s="14"/>
      <c r="W15" s="14"/>
      <c r="X15" s="14"/>
      <c r="Y15" s="14"/>
      <c r="Z15" s="14"/>
      <c r="AA15" s="104"/>
      <c r="AB15" s="147"/>
    </row>
    <row r="16" spans="1:29" ht="12.85" customHeight="1" x14ac:dyDescent="0.35">
      <c r="C16" s="641"/>
      <c r="D16" s="552">
        <f>VALUE('Design QFD 1'!P28)</f>
        <v>1592.8914377264737</v>
      </c>
      <c r="E16" s="114">
        <v>10</v>
      </c>
      <c r="F16" s="644">
        <f t="shared" si="0"/>
        <v>159.28914377264738</v>
      </c>
      <c r="G16" s="14"/>
      <c r="H16" s="14"/>
      <c r="I16" s="14"/>
      <c r="J16" s="14"/>
      <c r="K16" s="14"/>
      <c r="L16" s="14"/>
      <c r="M16" s="14"/>
      <c r="N16" s="14"/>
      <c r="O16" s="14"/>
      <c r="P16" s="14"/>
      <c r="Q16" s="14"/>
      <c r="R16" s="14"/>
      <c r="S16" s="14"/>
      <c r="T16" s="14"/>
      <c r="U16" s="14"/>
      <c r="V16" s="14"/>
      <c r="W16" s="14"/>
      <c r="X16" s="14"/>
      <c r="Y16" s="14"/>
      <c r="Z16" s="14"/>
      <c r="AA16" s="104"/>
      <c r="AB16" s="147"/>
    </row>
    <row r="17" spans="3:28" ht="12.85" customHeight="1" x14ac:dyDescent="0.35">
      <c r="C17" s="641"/>
      <c r="D17" s="552">
        <f>VALUE('Design QFD 1'!Q28)</f>
        <v>1475.1769102330052</v>
      </c>
      <c r="E17" s="114">
        <v>10</v>
      </c>
      <c r="F17" s="644">
        <f t="shared" si="0"/>
        <v>147.51769102330053</v>
      </c>
      <c r="G17" s="14"/>
      <c r="H17" s="14"/>
      <c r="I17" s="14"/>
      <c r="J17" s="14"/>
      <c r="K17" s="14"/>
      <c r="L17" s="14"/>
      <c r="M17" s="14"/>
      <c r="N17" s="14"/>
      <c r="O17" s="14"/>
      <c r="P17" s="14"/>
      <c r="Q17" s="14"/>
      <c r="R17" s="14"/>
      <c r="S17" s="14"/>
      <c r="T17" s="14"/>
      <c r="U17" s="14"/>
      <c r="V17" s="14"/>
      <c r="W17" s="14"/>
      <c r="X17" s="14"/>
      <c r="Y17" s="14"/>
      <c r="Z17" s="14"/>
      <c r="AA17" s="104"/>
      <c r="AB17" s="147"/>
    </row>
    <row r="18" spans="3:28" ht="12.85" customHeight="1" x14ac:dyDescent="0.35">
      <c r="C18" s="641"/>
      <c r="D18" s="552">
        <f>VALUE('Design QFD 1'!R28)</f>
        <v>1359.2098449430468</v>
      </c>
      <c r="E18" s="114">
        <v>10</v>
      </c>
      <c r="F18" s="644">
        <f t="shared" si="0"/>
        <v>135.92098449430469</v>
      </c>
      <c r="G18" s="14"/>
      <c r="H18" s="14"/>
      <c r="I18" s="14"/>
      <c r="J18" s="14"/>
      <c r="K18" s="14"/>
      <c r="L18" s="14"/>
      <c r="M18" s="14"/>
      <c r="N18" s="14"/>
      <c r="O18" s="14"/>
      <c r="P18" s="14"/>
      <c r="Q18" s="14"/>
      <c r="R18" s="14"/>
      <c r="S18" s="14"/>
      <c r="T18" s="14"/>
      <c r="U18" s="14"/>
      <c r="V18" s="14"/>
      <c r="W18" s="14"/>
      <c r="X18" s="14"/>
      <c r="Y18" s="14"/>
      <c r="Z18" s="14"/>
      <c r="AA18" s="104"/>
      <c r="AB18" s="147"/>
    </row>
    <row r="19" spans="3:28" ht="12.85" customHeight="1" thickBot="1" x14ac:dyDescent="0.4">
      <c r="C19" s="642"/>
      <c r="D19" s="552">
        <f>VALUE('Design QFD 1'!S28)</f>
        <v>1766.8303122150799</v>
      </c>
      <c r="E19" s="114">
        <v>10</v>
      </c>
      <c r="F19" s="644">
        <f t="shared" si="0"/>
        <v>176.68303122150797</v>
      </c>
      <c r="G19" s="14"/>
      <c r="H19" s="14"/>
      <c r="I19" s="14"/>
      <c r="J19" s="14"/>
      <c r="K19" s="14"/>
      <c r="L19" s="14"/>
      <c r="M19" s="14"/>
      <c r="N19" s="14"/>
      <c r="O19" s="14"/>
      <c r="P19" s="14"/>
      <c r="Q19" s="14"/>
      <c r="R19" s="14"/>
      <c r="S19" s="14"/>
      <c r="T19" s="14"/>
      <c r="U19" s="14"/>
      <c r="V19" s="14"/>
      <c r="W19" s="14"/>
      <c r="X19" s="14"/>
      <c r="Y19" s="14"/>
      <c r="Z19" s="14"/>
      <c r="AA19" s="104"/>
      <c r="AB19" s="147"/>
    </row>
    <row r="20" spans="3:28" ht="13.15" thickBot="1" x14ac:dyDescent="0.4">
      <c r="C20" s="553"/>
      <c r="D20" s="114">
        <f>VALUE('Design QFD 1 (2)'!$T$24)</f>
        <v>0</v>
      </c>
      <c r="E20" s="114">
        <v>10</v>
      </c>
      <c r="F20" s="114">
        <f>+D20/E20</f>
        <v>0</v>
      </c>
      <c r="G20" s="168"/>
      <c r="H20" s="106"/>
      <c r="I20" s="106"/>
      <c r="J20" s="106"/>
      <c r="K20" s="106"/>
      <c r="L20" s="106"/>
      <c r="M20" s="106"/>
      <c r="N20" s="106"/>
      <c r="O20" s="106"/>
      <c r="P20" s="106"/>
      <c r="Q20" s="106"/>
      <c r="R20" s="106"/>
      <c r="S20" s="106"/>
      <c r="T20" s="106"/>
      <c r="U20" s="106"/>
      <c r="V20" s="106"/>
      <c r="W20" s="106"/>
      <c r="X20" s="106"/>
      <c r="Y20" s="106"/>
      <c r="Z20" s="106"/>
      <c r="AA20" s="169"/>
      <c r="AB20" s="295"/>
    </row>
    <row r="21" spans="3:28" ht="13.15" thickBot="1" x14ac:dyDescent="0.4">
      <c r="C21" s="300"/>
      <c r="D21" s="115">
        <f>VALUE('Design QFD 1'!D45)</f>
        <v>0</v>
      </c>
      <c r="E21" s="115">
        <v>10</v>
      </c>
      <c r="F21" s="115">
        <f>+D21/E21</f>
        <v>0</v>
      </c>
      <c r="G21" s="292"/>
      <c r="H21" s="309"/>
      <c r="I21" s="309"/>
      <c r="J21" s="309"/>
      <c r="K21" s="309"/>
      <c r="L21" s="309"/>
      <c r="M21" s="309"/>
      <c r="N21" s="309"/>
      <c r="O21" s="309"/>
      <c r="P21" s="309"/>
      <c r="Q21" s="309"/>
      <c r="R21" s="309"/>
      <c r="S21" s="309"/>
      <c r="T21" s="309"/>
      <c r="U21" s="309"/>
      <c r="V21" s="309"/>
      <c r="W21" s="309"/>
      <c r="X21" s="310"/>
      <c r="Y21" s="310"/>
      <c r="Z21" s="310"/>
      <c r="AA21" s="311"/>
    </row>
    <row r="22" spans="3:28" x14ac:dyDescent="0.35">
      <c r="C22" s="130"/>
      <c r="D22" s="120"/>
      <c r="E22" s="121"/>
      <c r="F22" s="172"/>
      <c r="G22" s="305">
        <f t="shared" ref="G22:AA22" si="1">SUMPRODUCT($F$3:$F$21,G3:G21)</f>
        <v>0</v>
      </c>
      <c r="H22" s="306">
        <f t="shared" si="1"/>
        <v>0</v>
      </c>
      <c r="I22" s="306">
        <f t="shared" si="1"/>
        <v>0</v>
      </c>
      <c r="J22" s="306">
        <f t="shared" si="1"/>
        <v>0</v>
      </c>
      <c r="K22" s="306">
        <f t="shared" si="1"/>
        <v>0</v>
      </c>
      <c r="L22" s="306">
        <f t="shared" si="1"/>
        <v>0</v>
      </c>
      <c r="M22" s="306">
        <f t="shared" si="1"/>
        <v>0</v>
      </c>
      <c r="N22" s="306">
        <f t="shared" si="1"/>
        <v>0</v>
      </c>
      <c r="O22" s="306">
        <f t="shared" si="1"/>
        <v>0</v>
      </c>
      <c r="P22" s="306">
        <f t="shared" si="1"/>
        <v>0</v>
      </c>
      <c r="Q22" s="306">
        <f t="shared" si="1"/>
        <v>0</v>
      </c>
      <c r="R22" s="306">
        <f t="shared" si="1"/>
        <v>0</v>
      </c>
      <c r="S22" s="306">
        <f t="shared" si="1"/>
        <v>0</v>
      </c>
      <c r="T22" s="306">
        <f t="shared" si="1"/>
        <v>0</v>
      </c>
      <c r="U22" s="306">
        <f t="shared" si="1"/>
        <v>0</v>
      </c>
      <c r="V22" s="306">
        <f t="shared" si="1"/>
        <v>0</v>
      </c>
      <c r="W22" s="306">
        <f t="shared" si="1"/>
        <v>0</v>
      </c>
      <c r="X22" s="306">
        <f t="shared" si="1"/>
        <v>0</v>
      </c>
      <c r="Y22" s="306">
        <f t="shared" si="1"/>
        <v>0</v>
      </c>
      <c r="Z22" s="306">
        <f t="shared" si="1"/>
        <v>0</v>
      </c>
      <c r="AA22" s="423">
        <f t="shared" si="1"/>
        <v>0</v>
      </c>
    </row>
    <row r="23" spans="3:28" x14ac:dyDescent="0.35">
      <c r="C23" s="13"/>
      <c r="D23" s="122"/>
      <c r="E23" s="16"/>
      <c r="F23" s="173"/>
      <c r="G23" s="178"/>
      <c r="H23" s="62"/>
      <c r="I23" s="62"/>
      <c r="J23" s="62"/>
      <c r="K23" s="62"/>
      <c r="L23" s="62"/>
      <c r="M23" s="62"/>
      <c r="N23" s="62"/>
      <c r="O23" s="62"/>
      <c r="P23" s="62"/>
      <c r="Q23" s="62"/>
      <c r="R23" s="62"/>
      <c r="S23" s="62"/>
      <c r="T23" s="62"/>
      <c r="U23" s="62"/>
      <c r="V23" s="62"/>
      <c r="W23" s="62"/>
      <c r="X23" s="12"/>
      <c r="Y23" s="12"/>
      <c r="Z23" s="12"/>
      <c r="AA23" s="124"/>
    </row>
    <row r="24" spans="3:28" x14ac:dyDescent="0.35">
      <c r="C24" s="169" t="s">
        <v>5</v>
      </c>
      <c r="D24" s="123"/>
      <c r="E24" s="105"/>
      <c r="F24" s="174"/>
      <c r="G24" s="142"/>
      <c r="H24" s="12"/>
      <c r="I24" s="12"/>
      <c r="J24" s="12"/>
      <c r="K24" s="12"/>
      <c r="L24" s="12"/>
      <c r="M24" s="12"/>
      <c r="N24" s="12"/>
      <c r="O24" s="12"/>
      <c r="P24" s="12"/>
      <c r="Q24" s="12"/>
      <c r="R24" s="12"/>
      <c r="S24" s="12"/>
      <c r="T24" s="12"/>
      <c r="U24" s="12"/>
      <c r="V24" s="12"/>
      <c r="W24" s="12"/>
      <c r="X24" s="12"/>
      <c r="Y24" s="12"/>
      <c r="Z24" s="12"/>
      <c r="AA24" s="124"/>
    </row>
    <row r="25" spans="3:28" ht="13.15" thickBot="1" x14ac:dyDescent="0.4">
      <c r="C25" s="104" t="s">
        <v>6</v>
      </c>
      <c r="D25" s="123"/>
      <c r="E25" s="105"/>
      <c r="F25" s="174"/>
      <c r="G25" s="179"/>
      <c r="H25" s="73"/>
      <c r="I25" s="73"/>
      <c r="J25" s="73"/>
      <c r="K25" s="73"/>
      <c r="L25" s="73"/>
      <c r="M25" s="73"/>
      <c r="N25" s="73"/>
      <c r="O25" s="73"/>
      <c r="P25" s="73"/>
      <c r="Q25" s="73"/>
      <c r="R25" s="73"/>
      <c r="S25" s="73"/>
      <c r="T25" s="73"/>
      <c r="U25" s="73"/>
      <c r="V25" s="73"/>
      <c r="W25" s="73"/>
      <c r="X25" s="73"/>
      <c r="Y25" s="73"/>
      <c r="Z25" s="73"/>
      <c r="AA25" s="75"/>
    </row>
    <row r="26" spans="3:28" ht="219.75" customHeight="1" thickBot="1" x14ac:dyDescent="0.4">
      <c r="C26" s="139" t="s">
        <v>7</v>
      </c>
      <c r="D26" s="125"/>
      <c r="E26" s="175"/>
      <c r="F26" s="176"/>
      <c r="G26" s="422"/>
      <c r="H26" s="379"/>
      <c r="I26" s="379"/>
      <c r="J26" s="379"/>
      <c r="K26" s="379"/>
      <c r="L26" s="379"/>
      <c r="M26" s="379"/>
      <c r="N26" s="379"/>
      <c r="O26" s="549"/>
      <c r="P26" s="379"/>
      <c r="Q26" s="379"/>
      <c r="R26" s="379"/>
      <c r="S26" s="379"/>
      <c r="T26" s="379"/>
      <c r="U26" s="379"/>
      <c r="V26" s="379"/>
      <c r="W26" s="379"/>
      <c r="X26" s="171"/>
      <c r="Y26" s="171"/>
      <c r="Z26" s="171"/>
      <c r="AA26" s="380"/>
    </row>
    <row r="27" spans="3:28" ht="13.5" thickBot="1" x14ac:dyDescent="0.4">
      <c r="C27" s="131" t="s">
        <v>33</v>
      </c>
      <c r="D27" s="170"/>
      <c r="E27" s="171"/>
      <c r="F27" s="171"/>
      <c r="G27" s="127"/>
      <c r="H27" s="127"/>
      <c r="I27" s="127"/>
      <c r="J27" s="127"/>
      <c r="K27" s="127"/>
      <c r="L27" s="127"/>
      <c r="M27" s="127"/>
      <c r="N27" s="127"/>
      <c r="O27" s="127"/>
      <c r="P27" s="127"/>
      <c r="Q27" s="127"/>
      <c r="R27" s="127"/>
      <c r="S27" s="127"/>
      <c r="T27" s="127"/>
      <c r="U27" s="127"/>
      <c r="V27" s="127"/>
      <c r="W27" s="127"/>
    </row>
  </sheetData>
  <phoneticPr fontId="2" type="noConversion"/>
  <conditionalFormatting sqref="G3:AA20 G21:W22 G24:W26">
    <cfRule type="cellIs" dxfId="71" priority="14" stopIfTrue="1" operator="equal">
      <formula>1</formula>
    </cfRule>
    <cfRule type="cellIs" dxfId="70" priority="15" stopIfTrue="1" operator="equal">
      <formula>3</formula>
    </cfRule>
    <cfRule type="cellIs" dxfId="69" priority="16" stopIfTrue="1" operator="equal">
      <formula>9</formula>
    </cfRule>
  </conditionalFormatting>
  <conditionalFormatting sqref="X22:Z25">
    <cfRule type="cellIs" dxfId="68" priority="7" stopIfTrue="1" operator="equal">
      <formula>1</formula>
    </cfRule>
    <cfRule type="cellIs" dxfId="67" priority="8" stopIfTrue="1" operator="equal">
      <formula>3</formula>
    </cfRule>
    <cfRule type="cellIs" dxfId="66" priority="9" stopIfTrue="1" operator="equal">
      <formula>9</formula>
    </cfRule>
  </conditionalFormatting>
  <conditionalFormatting sqref="X21:AA21">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AA22">
    <cfRule type="cellIs" dxfId="62" priority="4" stopIfTrue="1" operator="equal">
      <formula>1</formula>
    </cfRule>
    <cfRule type="cellIs" dxfId="61" priority="5" stopIfTrue="1" operator="equal">
      <formula>3</formula>
    </cfRule>
    <cfRule type="cellIs" dxfId="60"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B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K14" sqref="K14"/>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69" t="s">
        <v>8</v>
      </c>
      <c r="B2" s="770"/>
      <c r="C2" s="771"/>
      <c r="D2" s="15"/>
      <c r="E2" s="15"/>
      <c r="F2" s="15"/>
    </row>
    <row r="3" spans="1:22" ht="13.15" x14ac:dyDescent="0.35">
      <c r="A3" s="772" t="s">
        <v>46</v>
      </c>
      <c r="B3" s="773"/>
      <c r="C3" s="774"/>
      <c r="D3" s="15"/>
      <c r="E3" s="761" t="s">
        <v>9</v>
      </c>
      <c r="F3" s="775"/>
      <c r="G3" s="761" t="s">
        <v>10</v>
      </c>
      <c r="H3" s="762"/>
      <c r="L3" s="761" t="s">
        <v>9</v>
      </c>
      <c r="M3" s="762"/>
      <c r="N3" s="19" t="s">
        <v>11</v>
      </c>
      <c r="P3" s="17" t="s">
        <v>12</v>
      </c>
      <c r="Q3" s="18"/>
      <c r="R3" s="20" t="s">
        <v>13</v>
      </c>
    </row>
    <row r="4" spans="1:22" x14ac:dyDescent="0.35">
      <c r="A4" s="763" t="s">
        <v>47</v>
      </c>
      <c r="B4" s="764"/>
      <c r="C4" s="765"/>
      <c r="D4" s="15"/>
      <c r="E4" s="270"/>
      <c r="F4" s="24"/>
      <c r="G4" s="745"/>
      <c r="H4" s="747"/>
      <c r="L4" s="270"/>
      <c r="M4" s="24"/>
      <c r="N4" s="181"/>
      <c r="P4" s="270"/>
      <c r="Q4" s="24"/>
      <c r="R4" s="25"/>
    </row>
    <row r="5" spans="1:22" x14ac:dyDescent="0.35">
      <c r="A5" s="763" t="s">
        <v>14</v>
      </c>
      <c r="B5" s="764"/>
      <c r="C5" s="765"/>
      <c r="D5" s="15"/>
      <c r="E5" s="270"/>
      <c r="F5" s="24"/>
      <c r="G5" s="21"/>
      <c r="H5" s="163"/>
      <c r="L5" s="270"/>
      <c r="M5" s="24"/>
      <c r="N5" s="25"/>
      <c r="P5" s="270"/>
      <c r="Q5" s="24"/>
      <c r="R5" s="182"/>
    </row>
    <row r="6" spans="1:22" ht="13.15" thickBot="1" x14ac:dyDescent="0.4">
      <c r="A6" s="766" t="s">
        <v>48</v>
      </c>
      <c r="B6" s="767"/>
      <c r="C6" s="768"/>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48"/>
      <c r="F19" s="749"/>
      <c r="G19" s="748"/>
      <c r="H19" s="750"/>
      <c r="L19" s="748"/>
      <c r="M19" s="749"/>
      <c r="N19" s="28"/>
      <c r="P19" s="748"/>
      <c r="Q19" s="749"/>
      <c r="R19" s="28"/>
      <c r="U19" s="24"/>
      <c r="V19" s="24"/>
    </row>
    <row r="20" spans="2:22" x14ac:dyDescent="0.35">
      <c r="U20" s="24"/>
      <c r="V20" s="24"/>
    </row>
    <row r="21" spans="2:22" ht="13.15" thickBot="1" x14ac:dyDescent="0.4"/>
    <row r="22" spans="2:22" x14ac:dyDescent="0.35">
      <c r="B22" s="742" t="s">
        <v>82</v>
      </c>
      <c r="C22" s="743"/>
      <c r="D22" s="744"/>
      <c r="I22" s="751" t="s">
        <v>255</v>
      </c>
      <c r="J22" s="752"/>
      <c r="K22" s="752"/>
      <c r="L22" s="753"/>
      <c r="Q22" s="760" t="s">
        <v>256</v>
      </c>
      <c r="R22" s="743"/>
      <c r="S22" s="744"/>
    </row>
    <row r="23" spans="2:22" x14ac:dyDescent="0.35">
      <c r="B23" s="745"/>
      <c r="C23" s="746"/>
      <c r="D23" s="747"/>
      <c r="I23" s="754"/>
      <c r="J23" s="755"/>
      <c r="K23" s="755"/>
      <c r="L23" s="756"/>
      <c r="Q23" s="745"/>
      <c r="R23" s="746"/>
      <c r="S23" s="747"/>
    </row>
    <row r="24" spans="2:22" x14ac:dyDescent="0.35">
      <c r="B24" s="745"/>
      <c r="C24" s="746"/>
      <c r="D24" s="747"/>
      <c r="I24" s="754"/>
      <c r="J24" s="755"/>
      <c r="K24" s="755"/>
      <c r="L24" s="756"/>
      <c r="Q24" s="745"/>
      <c r="R24" s="746"/>
      <c r="S24" s="747"/>
    </row>
    <row r="25" spans="2:22" x14ac:dyDescent="0.35">
      <c r="B25" s="745"/>
      <c r="C25" s="746"/>
      <c r="D25" s="747"/>
      <c r="I25" s="754"/>
      <c r="J25" s="755"/>
      <c r="K25" s="755"/>
      <c r="L25" s="756"/>
      <c r="Q25" s="745"/>
      <c r="R25" s="746"/>
      <c r="S25" s="747"/>
    </row>
    <row r="26" spans="2:22" x14ac:dyDescent="0.35">
      <c r="B26" s="745"/>
      <c r="C26" s="746"/>
      <c r="D26" s="747"/>
      <c r="I26" s="754"/>
      <c r="J26" s="755"/>
      <c r="K26" s="755"/>
      <c r="L26" s="756"/>
      <c r="Q26" s="745"/>
      <c r="R26" s="746"/>
      <c r="S26" s="747"/>
    </row>
    <row r="27" spans="2:22" x14ac:dyDescent="0.35">
      <c r="B27" s="745"/>
      <c r="C27" s="746"/>
      <c r="D27" s="747"/>
      <c r="I27" s="754"/>
      <c r="J27" s="755"/>
      <c r="K27" s="755"/>
      <c r="L27" s="756"/>
      <c r="Q27" s="745"/>
      <c r="R27" s="746"/>
      <c r="S27" s="747"/>
    </row>
    <row r="28" spans="2:22" ht="13.15" thickBot="1" x14ac:dyDescent="0.4">
      <c r="B28" s="748"/>
      <c r="C28" s="749"/>
      <c r="D28" s="750"/>
      <c r="I28" s="757"/>
      <c r="J28" s="758"/>
      <c r="K28" s="758"/>
      <c r="L28" s="759"/>
      <c r="Q28" s="748"/>
      <c r="R28" s="749"/>
      <c r="S28" s="750"/>
    </row>
    <row r="31" spans="2:22" ht="13.15" x14ac:dyDescent="0.35">
      <c r="L31" s="17" t="s">
        <v>15</v>
      </c>
      <c r="M31" s="314"/>
      <c r="N31" s="32"/>
    </row>
    <row r="32" spans="2:22" x14ac:dyDescent="0.35">
      <c r="L32" s="270"/>
      <c r="M32" s="338"/>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39"/>
      <c r="M40" s="163"/>
      <c r="N40" s="163"/>
    </row>
    <row r="41" spans="12:14" x14ac:dyDescent="0.35">
      <c r="L41" s="339"/>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93" t="s">
        <v>18</v>
      </c>
    </row>
    <row r="5" spans="1:30" ht="18.75" customHeight="1" thickBot="1" x14ac:dyDescent="0.45">
      <c r="A5" s="784" t="s">
        <v>66</v>
      </c>
      <c r="B5" s="786" t="s">
        <v>20</v>
      </c>
      <c r="C5" s="39" t="s">
        <v>21</v>
      </c>
      <c r="D5" s="776" t="s">
        <v>22</v>
      </c>
      <c r="E5" s="777"/>
      <c r="F5" s="777"/>
      <c r="G5" s="777"/>
      <c r="H5" s="777"/>
      <c r="I5" s="777"/>
      <c r="J5" s="777"/>
      <c r="K5" s="777"/>
      <c r="L5" s="778"/>
      <c r="M5" s="776" t="s">
        <v>13</v>
      </c>
      <c r="N5" s="777"/>
      <c r="O5" s="777"/>
      <c r="P5" s="777"/>
      <c r="Q5" s="777"/>
      <c r="R5" s="777"/>
      <c r="S5" s="778"/>
      <c r="T5" s="776" t="s">
        <v>10</v>
      </c>
      <c r="U5" s="777"/>
      <c r="V5" s="777"/>
      <c r="W5" s="777"/>
      <c r="X5" s="777"/>
      <c r="Y5" s="777"/>
      <c r="Z5" s="777"/>
      <c r="AA5" s="778"/>
      <c r="AB5" s="340"/>
      <c r="AC5" s="794"/>
    </row>
    <row r="6" spans="1:30" ht="39.75" customHeight="1" x14ac:dyDescent="0.4">
      <c r="A6" s="785"/>
      <c r="B6" s="787"/>
      <c r="C6" s="40" t="s">
        <v>23</v>
      </c>
      <c r="D6" s="781" t="s">
        <v>25</v>
      </c>
      <c r="E6" s="781"/>
      <c r="F6" s="781"/>
      <c r="G6" s="781"/>
      <c r="H6" s="781"/>
      <c r="I6" s="781"/>
      <c r="J6" s="781"/>
      <c r="K6" s="317"/>
      <c r="L6" s="317"/>
      <c r="M6" s="781" t="s">
        <v>24</v>
      </c>
      <c r="N6" s="781"/>
      <c r="O6" s="781"/>
      <c r="P6" s="781"/>
      <c r="Q6" s="781"/>
      <c r="R6" s="781"/>
      <c r="S6" s="781"/>
      <c r="T6" s="781" t="s">
        <v>26</v>
      </c>
      <c r="U6" s="781"/>
      <c r="V6" s="781"/>
      <c r="W6" s="781"/>
      <c r="X6" s="781"/>
      <c r="Y6" s="781"/>
      <c r="Z6" s="781" t="s">
        <v>27</v>
      </c>
      <c r="AA6" s="781"/>
      <c r="AB6" s="783" t="s">
        <v>28</v>
      </c>
      <c r="AC6" s="795"/>
    </row>
    <row r="7" spans="1:30" ht="18" customHeight="1" x14ac:dyDescent="0.4">
      <c r="A7" s="785"/>
      <c r="B7" s="787"/>
      <c r="C7" s="41" t="s">
        <v>29</v>
      </c>
      <c r="D7" s="782"/>
      <c r="E7" s="782"/>
      <c r="F7" s="782"/>
      <c r="G7" s="782"/>
      <c r="H7" s="782"/>
      <c r="I7" s="782"/>
      <c r="J7" s="782"/>
      <c r="K7" s="315"/>
      <c r="L7" s="315"/>
      <c r="M7" s="782"/>
      <c r="N7" s="782"/>
      <c r="O7" s="782"/>
      <c r="P7" s="782"/>
      <c r="Q7" s="782"/>
      <c r="R7" s="782"/>
      <c r="S7" s="782"/>
      <c r="T7" s="782"/>
      <c r="U7" s="782"/>
      <c r="V7" s="782"/>
      <c r="W7" s="782"/>
      <c r="X7" s="782"/>
      <c r="Y7" s="782"/>
      <c r="Z7" s="782"/>
      <c r="AA7" s="782"/>
      <c r="AB7" s="782"/>
      <c r="AC7" s="795"/>
    </row>
    <row r="8" spans="1:30" ht="125.25" customHeight="1" thickBot="1" x14ac:dyDescent="0.45">
      <c r="A8" s="42"/>
      <c r="B8" s="788"/>
      <c r="C8" s="43"/>
      <c r="D8" s="341"/>
      <c r="E8" s="341"/>
      <c r="F8" s="341"/>
      <c r="G8" s="341"/>
      <c r="H8" s="341"/>
      <c r="I8" s="341"/>
      <c r="J8" s="341"/>
      <c r="K8" s="341"/>
      <c r="L8" s="341"/>
      <c r="M8" s="341"/>
      <c r="N8" s="341"/>
      <c r="O8" s="341"/>
      <c r="P8" s="341"/>
      <c r="Q8" s="341"/>
      <c r="R8" s="341"/>
      <c r="S8" s="342"/>
      <c r="T8" s="341"/>
      <c r="U8" s="341"/>
      <c r="V8" s="341"/>
      <c r="W8" s="341"/>
      <c r="X8" s="341"/>
      <c r="Y8" s="341"/>
      <c r="Z8" s="341"/>
      <c r="AA8" s="341"/>
      <c r="AB8" s="44"/>
      <c r="AC8" s="45"/>
      <c r="AD8" s="1"/>
    </row>
    <row r="9" spans="1:30" ht="20.25" x14ac:dyDescent="0.55000000000000004">
      <c r="A9" s="789"/>
      <c r="B9" s="343"/>
      <c r="C9" s="344"/>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89"/>
      <c r="B10" s="343"/>
      <c r="C10" s="345"/>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89"/>
      <c r="B11" s="343"/>
      <c r="C11" s="345"/>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89"/>
      <c r="B12" s="343"/>
      <c r="C12" s="346"/>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89"/>
      <c r="B13" s="343"/>
      <c r="C13" s="346"/>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89"/>
      <c r="B14" s="343"/>
      <c r="C14" s="346"/>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89"/>
      <c r="B15" s="343"/>
      <c r="C15" s="346"/>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89"/>
      <c r="B16" s="343"/>
      <c r="C16" s="346"/>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89"/>
      <c r="B17" s="343"/>
      <c r="C17" s="346"/>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89"/>
      <c r="B18" s="343"/>
      <c r="C18" s="346"/>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SUMPRODUCT($C9:$C18,K9:K18)</f>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0"/>
      <c r="D21" s="791"/>
      <c r="E21" s="791"/>
      <c r="F21" s="791"/>
      <c r="G21" s="791"/>
      <c r="H21" s="791"/>
      <c r="I21" s="791"/>
      <c r="J21" s="791"/>
      <c r="K21" s="791"/>
      <c r="L21" s="791"/>
      <c r="M21" s="791"/>
      <c r="N21" s="791"/>
      <c r="O21" s="791"/>
      <c r="P21" s="791"/>
      <c r="Q21" s="791"/>
      <c r="R21" s="791"/>
      <c r="S21" s="791"/>
      <c r="T21" s="791"/>
      <c r="U21" s="791"/>
      <c r="V21" s="791"/>
      <c r="W21" s="791"/>
      <c r="X21" s="791"/>
      <c r="Y21" s="791"/>
      <c r="Z21" s="791"/>
      <c r="AA21" s="791"/>
      <c r="AB21" s="792"/>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79"/>
    </row>
    <row r="24" spans="1:29" x14ac:dyDescent="0.35">
      <c r="V24" s="779"/>
    </row>
    <row r="25" spans="1:29" x14ac:dyDescent="0.35">
      <c r="V25" s="779"/>
    </row>
    <row r="26" spans="1:29" x14ac:dyDescent="0.35">
      <c r="V26" s="779"/>
    </row>
    <row r="27" spans="1:29" x14ac:dyDescent="0.35">
      <c r="V27" s="779"/>
    </row>
    <row r="28" spans="1:29" x14ac:dyDescent="0.35">
      <c r="V28" s="779"/>
    </row>
    <row r="29" spans="1:29" x14ac:dyDescent="0.35">
      <c r="V29" s="780"/>
    </row>
    <row r="30" spans="1:29" x14ac:dyDescent="0.35">
      <c r="V30" s="780"/>
    </row>
    <row r="31" spans="1:29" x14ac:dyDescent="0.35">
      <c r="V31" s="780"/>
    </row>
    <row r="32" spans="1:29" x14ac:dyDescent="0.35">
      <c r="V32" s="780"/>
    </row>
    <row r="33" spans="22:22" x14ac:dyDescent="0.35">
      <c r="V33" s="780"/>
    </row>
  </sheetData>
  <mergeCells count="32">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s>
  <phoneticPr fontId="2" type="noConversion"/>
  <conditionalFormatting sqref="D9:AA18">
    <cfRule type="cellIs" dxfId="59" priority="1" stopIfTrue="1" operator="equal">
      <formula>1</formula>
    </cfRule>
    <cfRule type="cellIs" dxfId="58" priority="2" stopIfTrue="1" operator="equal">
      <formula>3</formula>
    </cfRule>
    <cfRule type="cellIs" dxfId="57"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69" t="s">
        <v>8</v>
      </c>
      <c r="B2" s="770"/>
      <c r="C2" s="771"/>
      <c r="D2" s="15"/>
      <c r="E2" s="15"/>
      <c r="F2" s="15"/>
    </row>
    <row r="3" spans="1:22" ht="13.15" x14ac:dyDescent="0.35">
      <c r="A3" s="772" t="s">
        <v>46</v>
      </c>
      <c r="B3" s="773"/>
      <c r="C3" s="774"/>
      <c r="D3" s="15"/>
      <c r="E3" s="761" t="s">
        <v>9</v>
      </c>
      <c r="F3" s="775"/>
      <c r="G3" s="761" t="s">
        <v>10</v>
      </c>
      <c r="H3" s="762"/>
      <c r="L3" s="761" t="s">
        <v>9</v>
      </c>
      <c r="M3" s="762"/>
      <c r="N3" s="19" t="s">
        <v>11</v>
      </c>
      <c r="P3" s="17" t="s">
        <v>12</v>
      </c>
      <c r="Q3" s="18"/>
      <c r="R3" s="20" t="s">
        <v>13</v>
      </c>
    </row>
    <row r="4" spans="1:22" x14ac:dyDescent="0.35">
      <c r="A4" s="763" t="s">
        <v>47</v>
      </c>
      <c r="B4" s="764"/>
      <c r="C4" s="765"/>
      <c r="D4" s="15"/>
      <c r="E4" s="270"/>
      <c r="F4" s="24"/>
      <c r="G4" s="745"/>
      <c r="H4" s="747"/>
      <c r="L4" s="270"/>
      <c r="M4" s="24"/>
      <c r="N4" s="181"/>
      <c r="P4" s="270"/>
      <c r="Q4" s="24"/>
      <c r="R4" s="25"/>
    </row>
    <row r="5" spans="1:22" x14ac:dyDescent="0.35">
      <c r="A5" s="763" t="s">
        <v>14</v>
      </c>
      <c r="B5" s="764"/>
      <c r="C5" s="765"/>
      <c r="D5" s="15"/>
      <c r="E5" s="270"/>
      <c r="F5" s="24"/>
      <c r="G5" s="21"/>
      <c r="H5" s="163"/>
      <c r="L5" s="270"/>
      <c r="M5" s="24"/>
      <c r="N5" s="25"/>
      <c r="P5" s="270"/>
      <c r="Q5" s="24"/>
      <c r="R5" s="182"/>
    </row>
    <row r="6" spans="1:22" ht="13.15" thickBot="1" x14ac:dyDescent="0.4">
      <c r="A6" s="766" t="s">
        <v>48</v>
      </c>
      <c r="B6" s="767"/>
      <c r="C6" s="768"/>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48"/>
      <c r="F19" s="749"/>
      <c r="G19" s="748"/>
      <c r="H19" s="750"/>
      <c r="L19" s="748"/>
      <c r="M19" s="749"/>
      <c r="N19" s="28"/>
      <c r="P19" s="748"/>
      <c r="Q19" s="749"/>
      <c r="R19" s="28"/>
      <c r="U19" s="24"/>
      <c r="V19" s="24"/>
    </row>
    <row r="20" spans="2:22" x14ac:dyDescent="0.35">
      <c r="U20" s="24"/>
      <c r="V20" s="24"/>
    </row>
    <row r="21" spans="2:22" ht="13.15" thickBot="1" x14ac:dyDescent="0.4"/>
    <row r="22" spans="2:22" x14ac:dyDescent="0.35">
      <c r="B22" s="742" t="s">
        <v>82</v>
      </c>
      <c r="C22" s="743"/>
      <c r="D22" s="744"/>
      <c r="I22" s="751" t="s">
        <v>257</v>
      </c>
      <c r="J22" s="752"/>
      <c r="K22" s="752"/>
      <c r="L22" s="753"/>
      <c r="Q22" s="760" t="s">
        <v>256</v>
      </c>
      <c r="R22" s="743"/>
      <c r="S22" s="744"/>
    </row>
    <row r="23" spans="2:22" x14ac:dyDescent="0.35">
      <c r="B23" s="745"/>
      <c r="C23" s="746"/>
      <c r="D23" s="747"/>
      <c r="I23" s="754"/>
      <c r="J23" s="755"/>
      <c r="K23" s="755"/>
      <c r="L23" s="756"/>
      <c r="Q23" s="745"/>
      <c r="R23" s="746"/>
      <c r="S23" s="747"/>
    </row>
    <row r="24" spans="2:22" x14ac:dyDescent="0.35">
      <c r="B24" s="745"/>
      <c r="C24" s="746"/>
      <c r="D24" s="747"/>
      <c r="I24" s="754"/>
      <c r="J24" s="755"/>
      <c r="K24" s="755"/>
      <c r="L24" s="756"/>
      <c r="Q24" s="745"/>
      <c r="R24" s="746"/>
      <c r="S24" s="747"/>
    </row>
    <row r="25" spans="2:22" x14ac:dyDescent="0.35">
      <c r="B25" s="745"/>
      <c r="C25" s="746"/>
      <c r="D25" s="747"/>
      <c r="I25" s="754"/>
      <c r="J25" s="755"/>
      <c r="K25" s="755"/>
      <c r="L25" s="756"/>
      <c r="Q25" s="745"/>
      <c r="R25" s="746"/>
      <c r="S25" s="747"/>
    </row>
    <row r="26" spans="2:22" x14ac:dyDescent="0.35">
      <c r="B26" s="745"/>
      <c r="C26" s="746"/>
      <c r="D26" s="747"/>
      <c r="I26" s="754"/>
      <c r="J26" s="755"/>
      <c r="K26" s="755"/>
      <c r="L26" s="756"/>
      <c r="Q26" s="745"/>
      <c r="R26" s="746"/>
      <c r="S26" s="747"/>
    </row>
    <row r="27" spans="2:22" x14ac:dyDescent="0.35">
      <c r="B27" s="745"/>
      <c r="C27" s="746"/>
      <c r="D27" s="747"/>
      <c r="I27" s="754"/>
      <c r="J27" s="755"/>
      <c r="K27" s="755"/>
      <c r="L27" s="756"/>
      <c r="Q27" s="745"/>
      <c r="R27" s="746"/>
      <c r="S27" s="747"/>
    </row>
    <row r="28" spans="2:22" ht="13.15" thickBot="1" x14ac:dyDescent="0.4">
      <c r="B28" s="748"/>
      <c r="C28" s="749"/>
      <c r="D28" s="750"/>
      <c r="I28" s="757"/>
      <c r="J28" s="758"/>
      <c r="K28" s="758"/>
      <c r="L28" s="759"/>
      <c r="Q28" s="748"/>
      <c r="R28" s="749"/>
      <c r="S28" s="750"/>
    </row>
    <row r="31" spans="2:22" ht="13.15" x14ac:dyDescent="0.35">
      <c r="L31" s="17" t="s">
        <v>15</v>
      </c>
      <c r="M31" s="314"/>
      <c r="N31" s="32"/>
    </row>
    <row r="32" spans="2:22" x14ac:dyDescent="0.35">
      <c r="L32" s="270"/>
      <c r="M32" s="338"/>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39"/>
      <c r="M40" s="163"/>
      <c r="N40" s="163"/>
    </row>
    <row r="41" spans="12:14" x14ac:dyDescent="0.35">
      <c r="L41" s="339"/>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93" t="s">
        <v>18</v>
      </c>
    </row>
    <row r="5" spans="1:30" ht="18.75" customHeight="1" thickBot="1" x14ac:dyDescent="0.45">
      <c r="A5" s="784" t="s">
        <v>66</v>
      </c>
      <c r="B5" s="786" t="s">
        <v>20</v>
      </c>
      <c r="C5" s="39" t="s">
        <v>21</v>
      </c>
      <c r="D5" s="776" t="s">
        <v>22</v>
      </c>
      <c r="E5" s="777"/>
      <c r="F5" s="777"/>
      <c r="G5" s="777"/>
      <c r="H5" s="777"/>
      <c r="I5" s="777"/>
      <c r="J5" s="777"/>
      <c r="K5" s="777"/>
      <c r="L5" s="778"/>
      <c r="M5" s="776" t="s">
        <v>13</v>
      </c>
      <c r="N5" s="777"/>
      <c r="O5" s="777"/>
      <c r="P5" s="777"/>
      <c r="Q5" s="777"/>
      <c r="R5" s="777"/>
      <c r="S5" s="778"/>
      <c r="T5" s="776" t="s">
        <v>10</v>
      </c>
      <c r="U5" s="777"/>
      <c r="V5" s="777"/>
      <c r="W5" s="777"/>
      <c r="X5" s="777"/>
      <c r="Y5" s="777"/>
      <c r="Z5" s="777"/>
      <c r="AA5" s="778"/>
      <c r="AB5" s="340"/>
      <c r="AC5" s="794"/>
    </row>
    <row r="6" spans="1:30" ht="39.75" customHeight="1" x14ac:dyDescent="0.4">
      <c r="A6" s="785"/>
      <c r="B6" s="787"/>
      <c r="C6" s="40" t="s">
        <v>23</v>
      </c>
      <c r="D6" s="781" t="s">
        <v>25</v>
      </c>
      <c r="E6" s="781"/>
      <c r="F6" s="781"/>
      <c r="G6" s="781"/>
      <c r="H6" s="781"/>
      <c r="I6" s="781"/>
      <c r="J6" s="317"/>
      <c r="K6" s="781"/>
      <c r="L6" s="317"/>
      <c r="M6" s="781" t="s">
        <v>24</v>
      </c>
      <c r="N6" s="781"/>
      <c r="O6" s="781"/>
      <c r="P6" s="781"/>
      <c r="Q6" s="781"/>
      <c r="R6" s="781"/>
      <c r="S6" s="781"/>
      <c r="T6" s="781" t="s">
        <v>26</v>
      </c>
      <c r="U6" s="781"/>
      <c r="V6" s="781"/>
      <c r="W6" s="781"/>
      <c r="X6" s="781"/>
      <c r="Y6" s="781"/>
      <c r="Z6" s="781" t="s">
        <v>27</v>
      </c>
      <c r="AA6" s="781"/>
      <c r="AB6" s="783" t="s">
        <v>28</v>
      </c>
      <c r="AC6" s="795"/>
    </row>
    <row r="7" spans="1:30" ht="18" customHeight="1" x14ac:dyDescent="0.4">
      <c r="A7" s="785"/>
      <c r="B7" s="787"/>
      <c r="C7" s="41" t="s">
        <v>29</v>
      </c>
      <c r="D7" s="782"/>
      <c r="E7" s="782"/>
      <c r="F7" s="782"/>
      <c r="G7" s="782"/>
      <c r="H7" s="782"/>
      <c r="I7" s="782"/>
      <c r="J7" s="315"/>
      <c r="K7" s="782"/>
      <c r="L7" s="315"/>
      <c r="M7" s="782"/>
      <c r="N7" s="782"/>
      <c r="O7" s="782"/>
      <c r="P7" s="782"/>
      <c r="Q7" s="782"/>
      <c r="R7" s="782"/>
      <c r="S7" s="782"/>
      <c r="T7" s="782"/>
      <c r="U7" s="782"/>
      <c r="V7" s="782"/>
      <c r="W7" s="782"/>
      <c r="X7" s="782"/>
      <c r="Y7" s="782"/>
      <c r="Z7" s="782"/>
      <c r="AA7" s="782"/>
      <c r="AB7" s="782"/>
      <c r="AC7" s="795"/>
    </row>
    <row r="8" spans="1:30" ht="125.25" customHeight="1" thickBot="1" x14ac:dyDescent="0.45">
      <c r="A8" s="42"/>
      <c r="B8" s="787"/>
      <c r="C8" s="43"/>
      <c r="D8" s="341"/>
      <c r="E8" s="341"/>
      <c r="F8" s="341"/>
      <c r="G8" s="341"/>
      <c r="H8" s="341"/>
      <c r="I8" s="341"/>
      <c r="J8" s="341"/>
      <c r="K8" s="341"/>
      <c r="L8" s="341"/>
      <c r="M8" s="341"/>
      <c r="N8" s="341"/>
      <c r="O8" s="341"/>
      <c r="P8" s="341"/>
      <c r="Q8" s="341"/>
      <c r="R8" s="341"/>
      <c r="S8" s="342"/>
      <c r="T8" s="341"/>
      <c r="U8" s="341"/>
      <c r="V8" s="341"/>
      <c r="W8" s="341"/>
      <c r="X8" s="341"/>
      <c r="Y8" s="341"/>
      <c r="Z8" s="341"/>
      <c r="AA8" s="341"/>
      <c r="AB8" s="44"/>
      <c r="AC8" s="45"/>
      <c r="AD8" s="1"/>
    </row>
    <row r="9" spans="1:30" ht="20.25" x14ac:dyDescent="0.55000000000000004">
      <c r="A9" s="796"/>
      <c r="B9" s="350"/>
      <c r="C9" s="347"/>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96"/>
      <c r="B10" s="351"/>
      <c r="C10" s="348"/>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96"/>
      <c r="B11" s="351"/>
      <c r="C11" s="348"/>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96"/>
      <c r="B12" s="351"/>
      <c r="C12" s="349"/>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96"/>
      <c r="B13" s="351"/>
      <c r="C13" s="349"/>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96"/>
      <c r="B14" s="351"/>
      <c r="C14" s="349"/>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96"/>
      <c r="B15" s="351"/>
      <c r="C15" s="349"/>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96"/>
      <c r="B16" s="351"/>
      <c r="C16" s="349"/>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96"/>
      <c r="B17" s="351"/>
      <c r="C17" s="349"/>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96"/>
      <c r="B18" s="352"/>
      <c r="C18" s="349"/>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0"/>
      <c r="D21" s="791"/>
      <c r="E21" s="791"/>
      <c r="F21" s="791"/>
      <c r="G21" s="791"/>
      <c r="H21" s="791"/>
      <c r="I21" s="791"/>
      <c r="J21" s="791"/>
      <c r="K21" s="791"/>
      <c r="L21" s="791"/>
      <c r="M21" s="791"/>
      <c r="N21" s="791"/>
      <c r="O21" s="791"/>
      <c r="P21" s="791"/>
      <c r="Q21" s="791"/>
      <c r="R21" s="791"/>
      <c r="S21" s="791"/>
      <c r="T21" s="791"/>
      <c r="U21" s="791"/>
      <c r="V21" s="791"/>
      <c r="W21" s="791"/>
      <c r="X21" s="791"/>
      <c r="Y21" s="791"/>
      <c r="Z21" s="791"/>
      <c r="AA21" s="791"/>
      <c r="AB21" s="792"/>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79"/>
    </row>
    <row r="24" spans="1:29" x14ac:dyDescent="0.35">
      <c r="V24" s="779"/>
    </row>
    <row r="25" spans="1:29" x14ac:dyDescent="0.35">
      <c r="V25" s="779"/>
    </row>
    <row r="26" spans="1:29" x14ac:dyDescent="0.35">
      <c r="V26" s="779"/>
    </row>
    <row r="27" spans="1:29" x14ac:dyDescent="0.35">
      <c r="V27" s="779"/>
    </row>
    <row r="28" spans="1:29" x14ac:dyDescent="0.35">
      <c r="V28" s="779"/>
    </row>
    <row r="29" spans="1:29" x14ac:dyDescent="0.35">
      <c r="V29" s="780"/>
    </row>
    <row r="30" spans="1:29" x14ac:dyDescent="0.35">
      <c r="V30" s="780"/>
    </row>
    <row r="31" spans="1:29" x14ac:dyDescent="0.35">
      <c r="V31" s="780"/>
    </row>
    <row r="32" spans="1:29" x14ac:dyDescent="0.35">
      <c r="V32" s="780"/>
    </row>
    <row r="33" spans="22:22" x14ac:dyDescent="0.35">
      <c r="V33" s="780"/>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69" t="s">
        <v>8</v>
      </c>
      <c r="B2" s="770"/>
      <c r="C2" s="771"/>
      <c r="D2" s="15"/>
      <c r="E2" s="15"/>
      <c r="F2" s="15"/>
    </row>
    <row r="3" spans="1:22" ht="13.15" x14ac:dyDescent="0.35">
      <c r="A3" s="772" t="s">
        <v>46</v>
      </c>
      <c r="B3" s="773"/>
      <c r="C3" s="774"/>
      <c r="D3" s="15"/>
      <c r="E3" s="761" t="s">
        <v>9</v>
      </c>
      <c r="F3" s="775"/>
      <c r="G3" s="761" t="s">
        <v>10</v>
      </c>
      <c r="H3" s="762"/>
      <c r="L3" s="761" t="s">
        <v>9</v>
      </c>
      <c r="M3" s="762"/>
      <c r="N3" s="19" t="s">
        <v>11</v>
      </c>
      <c r="P3" s="17" t="s">
        <v>12</v>
      </c>
      <c r="Q3" s="18"/>
      <c r="R3" s="20" t="s">
        <v>13</v>
      </c>
    </row>
    <row r="4" spans="1:22" x14ac:dyDescent="0.35">
      <c r="A4" s="763" t="s">
        <v>47</v>
      </c>
      <c r="B4" s="764"/>
      <c r="C4" s="765"/>
      <c r="D4" s="15"/>
      <c r="E4" s="270"/>
      <c r="F4" s="24"/>
      <c r="G4" s="745"/>
      <c r="H4" s="747"/>
      <c r="L4" s="270"/>
      <c r="M4" s="24"/>
      <c r="N4" s="181"/>
      <c r="P4" s="270"/>
      <c r="Q4" s="24"/>
      <c r="R4" s="25"/>
    </row>
    <row r="5" spans="1:22" x14ac:dyDescent="0.35">
      <c r="A5" s="763" t="s">
        <v>14</v>
      </c>
      <c r="B5" s="764"/>
      <c r="C5" s="765"/>
      <c r="D5" s="15"/>
      <c r="E5" s="270"/>
      <c r="F5" s="24"/>
      <c r="G5" s="21"/>
      <c r="H5" s="163"/>
      <c r="L5" s="270"/>
      <c r="M5" s="24"/>
      <c r="N5" s="25"/>
      <c r="P5" s="270"/>
      <c r="Q5" s="24"/>
      <c r="R5" s="182"/>
    </row>
    <row r="6" spans="1:22" ht="13.15" thickBot="1" x14ac:dyDescent="0.4">
      <c r="A6" s="766" t="s">
        <v>48</v>
      </c>
      <c r="B6" s="767"/>
      <c r="C6" s="768"/>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3"/>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48"/>
      <c r="F19" s="749"/>
      <c r="G19" s="748"/>
      <c r="H19" s="750"/>
      <c r="L19" s="748"/>
      <c r="M19" s="749"/>
      <c r="N19" s="28"/>
      <c r="P19" s="748"/>
      <c r="Q19" s="749"/>
      <c r="R19" s="28"/>
      <c r="U19" s="24"/>
      <c r="V19" s="24"/>
    </row>
    <row r="20" spans="2:22" x14ac:dyDescent="0.35">
      <c r="U20" s="24"/>
      <c r="V20" s="24"/>
    </row>
    <row r="21" spans="2:22" ht="13.15" thickBot="1" x14ac:dyDescent="0.4"/>
    <row r="22" spans="2:22" x14ac:dyDescent="0.35">
      <c r="B22" s="742" t="s">
        <v>216</v>
      </c>
      <c r="C22" s="743"/>
      <c r="D22" s="744"/>
      <c r="I22" s="751" t="s">
        <v>255</v>
      </c>
      <c r="J22" s="752"/>
      <c r="K22" s="752"/>
      <c r="L22" s="753"/>
      <c r="Q22" s="742" t="s">
        <v>258</v>
      </c>
      <c r="R22" s="743"/>
      <c r="S22" s="744"/>
    </row>
    <row r="23" spans="2:22" x14ac:dyDescent="0.35">
      <c r="B23" s="745"/>
      <c r="C23" s="746"/>
      <c r="D23" s="747"/>
      <c r="I23" s="754"/>
      <c r="J23" s="755"/>
      <c r="K23" s="755"/>
      <c r="L23" s="756"/>
      <c r="Q23" s="745"/>
      <c r="R23" s="746"/>
      <c r="S23" s="747"/>
    </row>
    <row r="24" spans="2:22" x14ac:dyDescent="0.35">
      <c r="B24" s="745"/>
      <c r="C24" s="746"/>
      <c r="D24" s="747"/>
      <c r="I24" s="754"/>
      <c r="J24" s="755"/>
      <c r="K24" s="755"/>
      <c r="L24" s="756"/>
      <c r="Q24" s="745"/>
      <c r="R24" s="746"/>
      <c r="S24" s="747"/>
    </row>
    <row r="25" spans="2:22" x14ac:dyDescent="0.35">
      <c r="B25" s="745"/>
      <c r="C25" s="746"/>
      <c r="D25" s="747"/>
      <c r="I25" s="754"/>
      <c r="J25" s="755"/>
      <c r="K25" s="755"/>
      <c r="L25" s="756"/>
      <c r="Q25" s="745"/>
      <c r="R25" s="746"/>
      <c r="S25" s="747"/>
    </row>
    <row r="26" spans="2:22" x14ac:dyDescent="0.35">
      <c r="B26" s="745"/>
      <c r="C26" s="746"/>
      <c r="D26" s="747"/>
      <c r="I26" s="754"/>
      <c r="J26" s="755"/>
      <c r="K26" s="755"/>
      <c r="L26" s="756"/>
      <c r="Q26" s="745"/>
      <c r="R26" s="746"/>
      <c r="S26" s="747"/>
    </row>
    <row r="27" spans="2:22" x14ac:dyDescent="0.35">
      <c r="B27" s="745"/>
      <c r="C27" s="746"/>
      <c r="D27" s="747"/>
      <c r="I27" s="754"/>
      <c r="J27" s="755"/>
      <c r="K27" s="755"/>
      <c r="L27" s="756"/>
      <c r="Q27" s="745"/>
      <c r="R27" s="746"/>
      <c r="S27" s="747"/>
    </row>
    <row r="28" spans="2:22" ht="13.15" thickBot="1" x14ac:dyDescent="0.4">
      <c r="B28" s="748"/>
      <c r="C28" s="749"/>
      <c r="D28" s="750"/>
      <c r="I28" s="757"/>
      <c r="J28" s="758"/>
      <c r="K28" s="758"/>
      <c r="L28" s="759"/>
      <c r="Q28" s="748"/>
      <c r="R28" s="749"/>
      <c r="S28" s="750"/>
    </row>
    <row r="31" spans="2:22" ht="13.15" x14ac:dyDescent="0.35">
      <c r="L31" s="17" t="s">
        <v>15</v>
      </c>
      <c r="M31" s="314"/>
      <c r="N31" s="32"/>
    </row>
    <row r="32" spans="2:22" x14ac:dyDescent="0.35">
      <c r="L32" s="270"/>
      <c r="M32" s="338"/>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39"/>
      <c r="M40" s="163"/>
      <c r="N40" s="163"/>
    </row>
    <row r="41" spans="12:14" x14ac:dyDescent="0.35">
      <c r="L41" s="353"/>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78</v>
      </c>
    </row>
    <row r="2" spans="1:33" x14ac:dyDescent="0.35">
      <c r="I2" t="e">
        <f>VALUE('Design QFD 2'!#REF!)</f>
        <v>#REF!</v>
      </c>
    </row>
    <row r="3" spans="1:33" ht="13.15" thickBot="1" x14ac:dyDescent="0.4">
      <c r="A3" s="33" t="s">
        <v>16</v>
      </c>
    </row>
    <row r="4" spans="1:33" ht="18" customHeight="1" thickBot="1" x14ac:dyDescent="0.55000000000000004">
      <c r="E4" s="34"/>
      <c r="F4" s="35"/>
      <c r="G4" s="36"/>
      <c r="H4" s="36"/>
      <c r="I4" s="36"/>
      <c r="J4" s="36"/>
      <c r="K4" s="36"/>
      <c r="L4" s="36"/>
      <c r="M4" s="36"/>
      <c r="N4" s="36"/>
      <c r="O4" s="37" t="s">
        <v>17</v>
      </c>
      <c r="P4" s="36"/>
      <c r="Q4" s="36"/>
      <c r="R4" s="36"/>
      <c r="S4" s="36"/>
      <c r="T4" s="36"/>
      <c r="U4" s="36"/>
      <c r="V4" s="36"/>
      <c r="W4" s="36"/>
      <c r="X4" s="36"/>
      <c r="Y4" s="36"/>
      <c r="Z4" s="36"/>
      <c r="AA4" s="36"/>
      <c r="AB4" s="36"/>
      <c r="AC4" s="36"/>
      <c r="AD4" s="38"/>
      <c r="AE4" s="793" t="s">
        <v>18</v>
      </c>
    </row>
    <row r="5" spans="1:33" ht="18.75" customHeight="1" thickBot="1" x14ac:dyDescent="0.45">
      <c r="A5" s="784" t="s">
        <v>66</v>
      </c>
      <c r="B5" s="786" t="s">
        <v>20</v>
      </c>
      <c r="C5" s="316"/>
      <c r="D5" s="316"/>
      <c r="E5" s="39" t="s">
        <v>21</v>
      </c>
      <c r="F5" s="776" t="s">
        <v>22</v>
      </c>
      <c r="G5" s="777"/>
      <c r="H5" s="777"/>
      <c r="I5" s="777"/>
      <c r="J5" s="777"/>
      <c r="K5" s="777"/>
      <c r="L5" s="777"/>
      <c r="M5" s="777"/>
      <c r="N5" s="778"/>
      <c r="O5" s="776" t="s">
        <v>13</v>
      </c>
      <c r="P5" s="777"/>
      <c r="Q5" s="777"/>
      <c r="R5" s="777"/>
      <c r="S5" s="777"/>
      <c r="T5" s="777"/>
      <c r="U5" s="778"/>
      <c r="V5" s="776" t="s">
        <v>10</v>
      </c>
      <c r="W5" s="777"/>
      <c r="X5" s="777"/>
      <c r="Y5" s="777"/>
      <c r="Z5" s="777"/>
      <c r="AA5" s="777"/>
      <c r="AB5" s="777"/>
      <c r="AC5" s="778"/>
      <c r="AD5" s="340"/>
      <c r="AE5" s="794"/>
    </row>
    <row r="6" spans="1:33" ht="39.75" customHeight="1" x14ac:dyDescent="0.4">
      <c r="A6" s="785"/>
      <c r="B6" s="787"/>
      <c r="C6" s="39"/>
      <c r="D6" s="39"/>
      <c r="E6" s="40" t="s">
        <v>23</v>
      </c>
      <c r="F6" s="781" t="s">
        <v>25</v>
      </c>
      <c r="G6" s="781"/>
      <c r="H6" s="781"/>
      <c r="I6" s="781"/>
      <c r="J6" s="781"/>
      <c r="K6" s="781"/>
      <c r="L6" s="317"/>
      <c r="M6" s="781"/>
      <c r="N6" s="317"/>
      <c r="O6" s="781" t="s">
        <v>24</v>
      </c>
      <c r="P6" s="781"/>
      <c r="Q6" s="781"/>
      <c r="R6" s="781"/>
      <c r="S6" s="781"/>
      <c r="T6" s="781"/>
      <c r="U6" s="781"/>
      <c r="V6" s="781" t="s">
        <v>26</v>
      </c>
      <c r="W6" s="781"/>
      <c r="X6" s="781"/>
      <c r="Y6" s="781"/>
      <c r="Z6" s="781"/>
      <c r="AA6" s="781"/>
      <c r="AB6" s="781" t="s">
        <v>27</v>
      </c>
      <c r="AC6" s="781"/>
      <c r="AD6" s="783" t="s">
        <v>28</v>
      </c>
      <c r="AE6" s="795"/>
    </row>
    <row r="7" spans="1:33" ht="18" customHeight="1" x14ac:dyDescent="0.4">
      <c r="A7" s="785"/>
      <c r="B7" s="787"/>
      <c r="C7" s="40"/>
      <c r="D7" s="40"/>
      <c r="E7" s="41" t="s">
        <v>29</v>
      </c>
      <c r="F7" s="782"/>
      <c r="G7" s="782"/>
      <c r="H7" s="782"/>
      <c r="I7" s="782"/>
      <c r="J7" s="782"/>
      <c r="K7" s="782"/>
      <c r="L7" s="315"/>
      <c r="M7" s="782"/>
      <c r="N7" s="315"/>
      <c r="O7" s="782"/>
      <c r="P7" s="782"/>
      <c r="Q7" s="782"/>
      <c r="R7" s="782"/>
      <c r="S7" s="782"/>
      <c r="T7" s="782"/>
      <c r="U7" s="782"/>
      <c r="V7" s="782"/>
      <c r="W7" s="782"/>
      <c r="X7" s="782"/>
      <c r="Y7" s="782"/>
      <c r="Z7" s="782"/>
      <c r="AA7" s="782"/>
      <c r="AB7" s="782"/>
      <c r="AC7" s="782"/>
      <c r="AD7" s="782"/>
      <c r="AE7" s="795"/>
    </row>
    <row r="8" spans="1:33" ht="125.25" customHeight="1" thickBot="1" x14ac:dyDescent="0.45">
      <c r="A8" s="42"/>
      <c r="B8" s="787"/>
      <c r="C8" s="43" t="s">
        <v>218</v>
      </c>
      <c r="D8" s="43" t="s">
        <v>219</v>
      </c>
      <c r="E8" s="43" t="s">
        <v>220</v>
      </c>
      <c r="F8" s="355" t="s">
        <v>217</v>
      </c>
      <c r="G8" s="355"/>
      <c r="H8" s="355"/>
      <c r="I8" s="355"/>
      <c r="J8" s="355"/>
      <c r="K8" s="355"/>
      <c r="L8" s="355"/>
      <c r="M8" s="355"/>
      <c r="N8" s="355"/>
      <c r="O8" s="355"/>
      <c r="P8" s="355"/>
      <c r="Q8" s="355"/>
      <c r="R8" s="355"/>
      <c r="S8" s="355"/>
      <c r="T8" s="355"/>
      <c r="U8" s="356"/>
      <c r="V8" s="355"/>
      <c r="W8" s="355"/>
      <c r="X8" s="355"/>
      <c r="Y8" s="355"/>
      <c r="Z8" s="355"/>
      <c r="AA8" s="357"/>
      <c r="AB8" s="355"/>
      <c r="AC8" s="355"/>
      <c r="AD8" s="44"/>
      <c r="AE8" s="45"/>
      <c r="AF8" s="1"/>
    </row>
    <row r="9" spans="1:33" ht="22.15" x14ac:dyDescent="0.55000000000000004">
      <c r="A9" s="796"/>
      <c r="B9" s="354"/>
      <c r="C9" s="364"/>
      <c r="D9" s="367"/>
      <c r="E9" s="367"/>
      <c r="F9" s="14">
        <v>3</v>
      </c>
      <c r="G9" s="14"/>
      <c r="H9" s="14"/>
      <c r="I9" s="14"/>
      <c r="J9" s="14"/>
      <c r="K9" s="14"/>
      <c r="L9" s="14"/>
      <c r="M9" s="14"/>
      <c r="N9" s="14"/>
      <c r="O9" s="14"/>
      <c r="P9" s="14"/>
      <c r="Q9" s="14"/>
      <c r="R9" s="14"/>
      <c r="S9" s="14"/>
      <c r="T9" s="14"/>
      <c r="U9" s="14"/>
      <c r="V9" s="14"/>
      <c r="W9" s="14"/>
      <c r="X9" s="14"/>
      <c r="Y9" s="14"/>
      <c r="Z9" s="14"/>
      <c r="AA9" s="14"/>
      <c r="AB9" s="14"/>
      <c r="AC9" s="14"/>
      <c r="AD9" s="252">
        <f t="shared" ref="AD9:AD18" si="0">SUM(F9:AC9)</f>
        <v>3</v>
      </c>
      <c r="AE9" s="374">
        <f t="shared" ref="AE9:AE18" si="1">+AD9*E9</f>
        <v>0</v>
      </c>
      <c r="AG9" s="369"/>
    </row>
    <row r="10" spans="1:33" ht="22.15" x14ac:dyDescent="0.55000000000000004">
      <c r="A10" s="796"/>
      <c r="B10" s="354"/>
      <c r="C10" s="365"/>
      <c r="D10" s="367"/>
      <c r="E10" s="367"/>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2">
        <f t="shared" si="0"/>
        <v>9</v>
      </c>
      <c r="AE10" s="374">
        <f t="shared" si="1"/>
        <v>0</v>
      </c>
      <c r="AG10" s="370"/>
    </row>
    <row r="11" spans="1:33" ht="22.15" x14ac:dyDescent="0.55000000000000004">
      <c r="A11" s="796"/>
      <c r="B11" s="354"/>
      <c r="C11" s="365"/>
      <c r="D11" s="367"/>
      <c r="E11" s="367"/>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2">
        <f t="shared" si="0"/>
        <v>1</v>
      </c>
      <c r="AE11" s="374">
        <f t="shared" si="1"/>
        <v>0</v>
      </c>
      <c r="AG11" s="370"/>
    </row>
    <row r="12" spans="1:33" ht="22.15" x14ac:dyDescent="0.55000000000000004">
      <c r="A12" s="796"/>
      <c r="B12" s="354"/>
      <c r="C12" s="366"/>
      <c r="D12" s="368"/>
      <c r="E12" s="368"/>
      <c r="F12" s="14"/>
      <c r="G12" s="14"/>
      <c r="H12" s="14"/>
      <c r="I12" s="14"/>
      <c r="J12" s="14"/>
      <c r="K12" s="14"/>
      <c r="L12" s="14"/>
      <c r="M12" s="14"/>
      <c r="N12" s="14"/>
      <c r="O12" s="14"/>
      <c r="P12" s="14"/>
      <c r="Q12" s="14"/>
      <c r="R12" s="14"/>
      <c r="S12" s="14"/>
      <c r="T12" s="14"/>
      <c r="U12" s="14"/>
      <c r="V12" s="14"/>
      <c r="W12" s="14"/>
      <c r="X12" s="14"/>
      <c r="Y12" s="14"/>
      <c r="Z12" s="14"/>
      <c r="AA12" s="14"/>
      <c r="AB12" s="14"/>
      <c r="AC12" s="14"/>
      <c r="AD12" s="252">
        <f t="shared" si="0"/>
        <v>0</v>
      </c>
      <c r="AE12" s="374">
        <f t="shared" si="1"/>
        <v>0</v>
      </c>
      <c r="AG12" s="370"/>
    </row>
    <row r="13" spans="1:33" ht="22.15" x14ac:dyDescent="0.55000000000000004">
      <c r="A13" s="796"/>
      <c r="B13" s="354"/>
      <c r="C13" s="366"/>
      <c r="D13" s="368"/>
      <c r="E13" s="368"/>
      <c r="F13" s="14"/>
      <c r="G13" s="14"/>
      <c r="H13" s="14"/>
      <c r="I13" s="14"/>
      <c r="J13" s="14"/>
      <c r="K13" s="14"/>
      <c r="L13" s="14"/>
      <c r="M13" s="14"/>
      <c r="N13" s="14"/>
      <c r="O13" s="14"/>
      <c r="P13" s="14"/>
      <c r="Q13" s="14"/>
      <c r="R13" s="14"/>
      <c r="S13" s="14"/>
      <c r="T13" s="14"/>
      <c r="U13" s="14"/>
      <c r="V13" s="14"/>
      <c r="W13" s="14"/>
      <c r="X13" s="14"/>
      <c r="Y13" s="14"/>
      <c r="Z13" s="14"/>
      <c r="AA13" s="14"/>
      <c r="AB13" s="14"/>
      <c r="AC13" s="14"/>
      <c r="AD13" s="252">
        <f t="shared" si="0"/>
        <v>0</v>
      </c>
      <c r="AE13" s="374">
        <f t="shared" si="1"/>
        <v>0</v>
      </c>
      <c r="AG13" s="370"/>
    </row>
    <row r="14" spans="1:33" ht="22.15" x14ac:dyDescent="0.55000000000000004">
      <c r="A14" s="796"/>
      <c r="B14" s="354"/>
      <c r="C14" s="358"/>
      <c r="D14" s="358"/>
      <c r="E14" s="349"/>
      <c r="F14" s="14"/>
      <c r="G14" s="14"/>
      <c r="H14" s="14"/>
      <c r="I14" s="14"/>
      <c r="J14" s="14"/>
      <c r="K14" s="14"/>
      <c r="L14" s="14"/>
      <c r="M14" s="14"/>
      <c r="N14" s="14"/>
      <c r="O14" s="14"/>
      <c r="P14" s="14"/>
      <c r="Q14" s="14"/>
      <c r="R14" s="14"/>
      <c r="S14" s="14"/>
      <c r="T14" s="14"/>
      <c r="U14" s="14"/>
      <c r="V14" s="14"/>
      <c r="W14" s="14"/>
      <c r="X14" s="14"/>
      <c r="Y14" s="14"/>
      <c r="Z14" s="14"/>
      <c r="AA14" s="14"/>
      <c r="AB14" s="14"/>
      <c r="AC14" s="14"/>
      <c r="AD14" s="252">
        <f t="shared" si="0"/>
        <v>0</v>
      </c>
      <c r="AE14" s="46">
        <f t="shared" si="1"/>
        <v>0</v>
      </c>
      <c r="AG14" s="370"/>
    </row>
    <row r="15" spans="1:33" ht="22.15" x14ac:dyDescent="0.55000000000000004">
      <c r="A15" s="796"/>
      <c r="B15" s="354"/>
      <c r="C15" s="358"/>
      <c r="D15" s="358"/>
      <c r="E15" s="349"/>
      <c r="F15" s="14"/>
      <c r="G15" s="14"/>
      <c r="H15" s="14"/>
      <c r="I15" s="14"/>
      <c r="J15" s="14"/>
      <c r="K15" s="14"/>
      <c r="L15" s="14"/>
      <c r="M15" s="14"/>
      <c r="N15" s="14"/>
      <c r="O15" s="14"/>
      <c r="P15" s="14"/>
      <c r="Q15" s="14"/>
      <c r="R15" s="14"/>
      <c r="S15" s="14"/>
      <c r="T15" s="14"/>
      <c r="U15" s="14"/>
      <c r="V15" s="14"/>
      <c r="W15" s="14"/>
      <c r="X15" s="14"/>
      <c r="Y15" s="14"/>
      <c r="Z15" s="14"/>
      <c r="AA15" s="14"/>
      <c r="AB15" s="14"/>
      <c r="AC15" s="14"/>
      <c r="AD15" s="252">
        <f t="shared" si="0"/>
        <v>0</v>
      </c>
      <c r="AE15" s="46">
        <f t="shared" si="1"/>
        <v>0</v>
      </c>
    </row>
    <row r="16" spans="1:33" ht="22.15" x14ac:dyDescent="0.55000000000000004">
      <c r="A16" s="796"/>
      <c r="B16" s="354"/>
      <c r="C16" s="358"/>
      <c r="D16" s="358"/>
      <c r="E16" s="349"/>
      <c r="F16" s="14"/>
      <c r="G16" s="14"/>
      <c r="H16" s="14"/>
      <c r="I16" s="14"/>
      <c r="J16" s="14"/>
      <c r="K16" s="14"/>
      <c r="L16" s="14"/>
      <c r="M16" s="14"/>
      <c r="N16" s="14"/>
      <c r="O16" s="14"/>
      <c r="P16" s="14"/>
      <c r="Q16" s="14"/>
      <c r="R16" s="14"/>
      <c r="S16" s="14"/>
      <c r="T16" s="14"/>
      <c r="U16" s="14"/>
      <c r="V16" s="14"/>
      <c r="W16" s="14"/>
      <c r="X16" s="14"/>
      <c r="Y16" s="14"/>
      <c r="Z16" s="14"/>
      <c r="AA16" s="14"/>
      <c r="AB16" s="14"/>
      <c r="AC16" s="14"/>
      <c r="AD16" s="252">
        <f t="shared" si="0"/>
        <v>0</v>
      </c>
      <c r="AE16" s="46">
        <f t="shared" si="1"/>
        <v>0</v>
      </c>
    </row>
    <row r="17" spans="1:31" ht="20.25" x14ac:dyDescent="0.55000000000000004">
      <c r="A17" s="796"/>
      <c r="B17" s="351"/>
      <c r="C17" s="359"/>
      <c r="D17" s="359"/>
      <c r="E17" s="349"/>
      <c r="F17" s="14"/>
      <c r="G17" s="14"/>
      <c r="H17" s="14"/>
      <c r="I17" s="14"/>
      <c r="J17" s="14"/>
      <c r="K17" s="14"/>
      <c r="L17" s="14"/>
      <c r="M17" s="14"/>
      <c r="N17" s="14"/>
      <c r="O17" s="14"/>
      <c r="P17" s="14"/>
      <c r="Q17" s="14"/>
      <c r="R17" s="14"/>
      <c r="S17" s="14"/>
      <c r="T17" s="14"/>
      <c r="U17" s="14"/>
      <c r="V17" s="14"/>
      <c r="W17" s="14"/>
      <c r="X17" s="14"/>
      <c r="Y17" s="14"/>
      <c r="Z17" s="14"/>
      <c r="AA17" s="14"/>
      <c r="AB17" s="14"/>
      <c r="AC17" s="14"/>
      <c r="AD17" s="252">
        <f t="shared" si="0"/>
        <v>0</v>
      </c>
      <c r="AE17" s="46">
        <f t="shared" si="1"/>
        <v>0</v>
      </c>
    </row>
    <row r="18" spans="1:31" ht="20.65" thickBot="1" x14ac:dyDescent="0.6">
      <c r="A18" s="796"/>
      <c r="B18" s="352"/>
      <c r="C18" s="360"/>
      <c r="D18" s="360"/>
      <c r="E18" s="349"/>
      <c r="F18" s="14"/>
      <c r="G18" s="14"/>
      <c r="H18" s="14"/>
      <c r="I18" s="14"/>
      <c r="J18" s="14"/>
      <c r="K18" s="14"/>
      <c r="L18" s="14"/>
      <c r="M18" s="14"/>
      <c r="N18" s="14"/>
      <c r="O18" s="14"/>
      <c r="P18" s="14"/>
      <c r="Q18" s="14"/>
      <c r="R18" s="14"/>
      <c r="S18" s="14"/>
      <c r="T18" s="14"/>
      <c r="U18" s="14"/>
      <c r="V18" s="14"/>
      <c r="W18" s="14"/>
      <c r="X18" s="14"/>
      <c r="Y18" s="14"/>
      <c r="Z18" s="14"/>
      <c r="AA18" s="14"/>
      <c r="AB18" s="14"/>
      <c r="AC18" s="14"/>
      <c r="AD18" s="252">
        <f t="shared" si="0"/>
        <v>0</v>
      </c>
      <c r="AE18" s="46">
        <f t="shared" si="1"/>
        <v>0</v>
      </c>
    </row>
    <row r="19" spans="1:31" ht="27.75" thickBot="1" x14ac:dyDescent="0.75">
      <c r="B19" s="47" t="s">
        <v>30</v>
      </c>
      <c r="C19" s="361"/>
      <c r="D19" s="361"/>
      <c r="E19" s="48"/>
      <c r="F19" s="372">
        <f t="shared" ref="F19:AC19" si="2">SUMPRODUCT($E9:$E18,F9:F18)</f>
        <v>0</v>
      </c>
      <c r="G19" s="372">
        <f t="shared" si="2"/>
        <v>0</v>
      </c>
      <c r="H19" s="372">
        <f t="shared" si="2"/>
        <v>0</v>
      </c>
      <c r="I19" s="372">
        <f t="shared" si="2"/>
        <v>0</v>
      </c>
      <c r="J19" s="372">
        <f t="shared" si="2"/>
        <v>0</v>
      </c>
      <c r="K19" s="372">
        <f t="shared" si="2"/>
        <v>0</v>
      </c>
      <c r="L19" s="372">
        <f t="shared" si="2"/>
        <v>0</v>
      </c>
      <c r="M19" s="372">
        <f t="shared" si="2"/>
        <v>0</v>
      </c>
      <c r="N19" s="372">
        <f t="shared" si="2"/>
        <v>0</v>
      </c>
      <c r="O19" s="372">
        <f t="shared" si="2"/>
        <v>0</v>
      </c>
      <c r="P19" s="372">
        <f t="shared" si="2"/>
        <v>0</v>
      </c>
      <c r="Q19" s="372">
        <f t="shared" si="2"/>
        <v>0</v>
      </c>
      <c r="R19" s="372">
        <f t="shared" si="2"/>
        <v>0</v>
      </c>
      <c r="S19" s="372">
        <f t="shared" si="2"/>
        <v>0</v>
      </c>
      <c r="T19" s="372">
        <f t="shared" si="2"/>
        <v>0</v>
      </c>
      <c r="U19" s="372">
        <f t="shared" si="2"/>
        <v>0</v>
      </c>
      <c r="V19" s="372">
        <f t="shared" si="2"/>
        <v>0</v>
      </c>
      <c r="W19" s="372">
        <f t="shared" si="2"/>
        <v>0</v>
      </c>
      <c r="X19" s="372">
        <f t="shared" si="2"/>
        <v>0</v>
      </c>
      <c r="Y19" s="372">
        <f t="shared" si="2"/>
        <v>0</v>
      </c>
      <c r="Z19" s="372">
        <f t="shared" si="2"/>
        <v>0</v>
      </c>
      <c r="AA19" s="372">
        <f t="shared" si="2"/>
        <v>0</v>
      </c>
      <c r="AB19" s="372">
        <f t="shared" si="2"/>
        <v>0</v>
      </c>
      <c r="AC19" s="372">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31</v>
      </c>
      <c r="C21" s="362"/>
      <c r="D21" s="362"/>
      <c r="E21" s="790"/>
      <c r="F21" s="791"/>
      <c r="G21" s="791"/>
      <c r="H21" s="791"/>
      <c r="I21" s="791"/>
      <c r="J21" s="791"/>
      <c r="K21" s="791"/>
      <c r="L21" s="791"/>
      <c r="M21" s="791"/>
      <c r="N21" s="791"/>
      <c r="O21" s="791"/>
      <c r="P21" s="791"/>
      <c r="Q21" s="791"/>
      <c r="R21" s="791"/>
      <c r="S21" s="791"/>
      <c r="T21" s="791"/>
      <c r="U21" s="791"/>
      <c r="V21" s="791"/>
      <c r="W21" s="791"/>
      <c r="X21" s="791"/>
      <c r="Y21" s="791"/>
      <c r="Z21" s="791"/>
      <c r="AA21" s="791"/>
      <c r="AB21" s="791"/>
      <c r="AC21" s="791"/>
      <c r="AD21" s="792"/>
    </row>
    <row r="22" spans="1:31" x14ac:dyDescent="0.35">
      <c r="B22" s="52" t="s">
        <v>32</v>
      </c>
      <c r="C22" s="363"/>
      <c r="D22" s="363"/>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79"/>
    </row>
    <row r="24" spans="1:31" x14ac:dyDescent="0.35">
      <c r="X24" s="779"/>
    </row>
    <row r="25" spans="1:31" x14ac:dyDescent="0.35">
      <c r="X25" s="779"/>
    </row>
    <row r="26" spans="1:31" x14ac:dyDescent="0.35">
      <c r="X26" s="779"/>
    </row>
    <row r="27" spans="1:31" x14ac:dyDescent="0.35">
      <c r="X27" s="779"/>
    </row>
    <row r="28" spans="1:31" x14ac:dyDescent="0.35">
      <c r="X28" s="779"/>
    </row>
    <row r="29" spans="1:31" x14ac:dyDescent="0.35">
      <c r="X29" s="780"/>
    </row>
    <row r="30" spans="1:31" x14ac:dyDescent="0.35">
      <c r="X30" s="780"/>
    </row>
    <row r="31" spans="1:31" x14ac:dyDescent="0.35">
      <c r="X31" s="780"/>
    </row>
    <row r="32" spans="1:31" x14ac:dyDescent="0.35">
      <c r="X32" s="780"/>
    </row>
    <row r="33" spans="24:24" x14ac:dyDescent="0.35">
      <c r="X33" s="780"/>
    </row>
  </sheetData>
  <mergeCells count="32">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s>
  <conditionalFormatting sqref="F9:AC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93" t="s">
        <v>18</v>
      </c>
    </row>
    <row r="5" spans="1:30" ht="18.75" customHeight="1" thickBot="1" x14ac:dyDescent="0.45">
      <c r="A5" s="784" t="s">
        <v>66</v>
      </c>
      <c r="B5" s="786" t="s">
        <v>20</v>
      </c>
      <c r="C5" s="39" t="s">
        <v>21</v>
      </c>
      <c r="D5" s="776" t="s">
        <v>22</v>
      </c>
      <c r="E5" s="777"/>
      <c r="F5" s="777"/>
      <c r="G5" s="777"/>
      <c r="H5" s="777"/>
      <c r="I5" s="777"/>
      <c r="J5" s="777"/>
      <c r="K5" s="777"/>
      <c r="L5" s="778"/>
      <c r="M5" s="776" t="s">
        <v>13</v>
      </c>
      <c r="N5" s="777"/>
      <c r="O5" s="777"/>
      <c r="P5" s="777"/>
      <c r="Q5" s="777"/>
      <c r="R5" s="777"/>
      <c r="S5" s="778"/>
      <c r="T5" s="776" t="s">
        <v>10</v>
      </c>
      <c r="U5" s="777"/>
      <c r="V5" s="777"/>
      <c r="W5" s="777"/>
      <c r="X5" s="777"/>
      <c r="Y5" s="777"/>
      <c r="Z5" s="777"/>
      <c r="AA5" s="778"/>
      <c r="AB5" s="340"/>
      <c r="AC5" s="794"/>
    </row>
    <row r="6" spans="1:30" ht="39.75" customHeight="1" x14ac:dyDescent="0.4">
      <c r="A6" s="785"/>
      <c r="B6" s="787"/>
      <c r="C6" s="40" t="s">
        <v>23</v>
      </c>
      <c r="D6" s="781" t="s">
        <v>25</v>
      </c>
      <c r="E6" s="781"/>
      <c r="F6" s="781"/>
      <c r="G6" s="781"/>
      <c r="H6" s="781"/>
      <c r="I6" s="781"/>
      <c r="J6" s="317"/>
      <c r="K6" s="781"/>
      <c r="L6" s="317"/>
      <c r="M6" s="781" t="s">
        <v>24</v>
      </c>
      <c r="N6" s="781"/>
      <c r="O6" s="781"/>
      <c r="P6" s="781"/>
      <c r="Q6" s="781"/>
      <c r="R6" s="781"/>
      <c r="S6" s="781"/>
      <c r="T6" s="781" t="s">
        <v>26</v>
      </c>
      <c r="U6" s="781"/>
      <c r="V6" s="781"/>
      <c r="W6" s="781"/>
      <c r="X6" s="781"/>
      <c r="Y6" s="781"/>
      <c r="Z6" s="781" t="s">
        <v>27</v>
      </c>
      <c r="AA6" s="781"/>
      <c r="AB6" s="783" t="s">
        <v>28</v>
      </c>
      <c r="AC6" s="795"/>
    </row>
    <row r="7" spans="1:30" ht="18" customHeight="1" x14ac:dyDescent="0.4">
      <c r="A7" s="785"/>
      <c r="B7" s="787"/>
      <c r="C7" s="41" t="s">
        <v>29</v>
      </c>
      <c r="D7" s="782"/>
      <c r="E7" s="782"/>
      <c r="F7" s="782"/>
      <c r="G7" s="782"/>
      <c r="H7" s="782"/>
      <c r="I7" s="782"/>
      <c r="J7" s="315"/>
      <c r="K7" s="782"/>
      <c r="L7" s="315"/>
      <c r="M7" s="782"/>
      <c r="N7" s="782"/>
      <c r="O7" s="782"/>
      <c r="P7" s="782"/>
      <c r="Q7" s="782"/>
      <c r="R7" s="782"/>
      <c r="S7" s="782"/>
      <c r="T7" s="782"/>
      <c r="U7" s="782"/>
      <c r="V7" s="782"/>
      <c r="W7" s="782"/>
      <c r="X7" s="782"/>
      <c r="Y7" s="782"/>
      <c r="Z7" s="782"/>
      <c r="AA7" s="782"/>
      <c r="AB7" s="782"/>
      <c r="AC7" s="795"/>
    </row>
    <row r="8" spans="1:30" ht="125.25" customHeight="1" thickBot="1" x14ac:dyDescent="0.45">
      <c r="A8" s="42"/>
      <c r="B8" s="787"/>
      <c r="C8" s="43"/>
      <c r="D8" s="355"/>
      <c r="E8" s="355"/>
      <c r="F8" s="355"/>
      <c r="G8" s="355"/>
      <c r="H8" s="355"/>
      <c r="I8" s="355"/>
      <c r="J8" s="355"/>
      <c r="K8" s="355"/>
      <c r="L8" s="355"/>
      <c r="M8" s="355"/>
      <c r="N8" s="355"/>
      <c r="O8" s="355"/>
      <c r="P8" s="355"/>
      <c r="Q8" s="355"/>
      <c r="R8" s="355"/>
      <c r="S8" s="356"/>
      <c r="T8" s="355"/>
      <c r="U8" s="355"/>
      <c r="V8" s="355"/>
      <c r="W8" s="355"/>
      <c r="X8" s="355"/>
      <c r="Y8" s="357"/>
      <c r="Z8" s="355"/>
      <c r="AA8" s="355"/>
      <c r="AB8" s="44"/>
      <c r="AC8" s="45"/>
      <c r="AD8" s="1"/>
    </row>
    <row r="9" spans="1:30" ht="22.15" x14ac:dyDescent="0.55000000000000004">
      <c r="A9" s="796"/>
      <c r="B9" s="354"/>
      <c r="C9" s="347"/>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3">
        <f t="shared" ref="AC9:AC18" si="1">+AB9*C9</f>
        <v>0</v>
      </c>
    </row>
    <row r="10" spans="1:30" ht="22.15" x14ac:dyDescent="0.55000000000000004">
      <c r="A10" s="796"/>
      <c r="B10" s="354"/>
      <c r="C10" s="348"/>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3">
        <f t="shared" si="1"/>
        <v>0</v>
      </c>
    </row>
    <row r="11" spans="1:30" ht="22.15" x14ac:dyDescent="0.55000000000000004">
      <c r="A11" s="796"/>
      <c r="B11" s="354"/>
      <c r="C11" s="348"/>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3">
        <f t="shared" si="1"/>
        <v>0</v>
      </c>
    </row>
    <row r="12" spans="1:30" ht="22.15" x14ac:dyDescent="0.55000000000000004">
      <c r="A12" s="796"/>
      <c r="B12" s="354"/>
      <c r="C12" s="349"/>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3">
        <f t="shared" si="1"/>
        <v>0</v>
      </c>
    </row>
    <row r="13" spans="1:30" ht="22.15" x14ac:dyDescent="0.55000000000000004">
      <c r="A13" s="796"/>
      <c r="B13" s="354"/>
      <c r="C13" s="349"/>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3">
        <f t="shared" si="1"/>
        <v>0</v>
      </c>
    </row>
    <row r="14" spans="1:30" ht="22.15" x14ac:dyDescent="0.55000000000000004">
      <c r="A14" s="796"/>
      <c r="B14" s="354"/>
      <c r="C14" s="349"/>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3">
        <f t="shared" si="1"/>
        <v>0</v>
      </c>
    </row>
    <row r="15" spans="1:30" ht="22.15" x14ac:dyDescent="0.55000000000000004">
      <c r="A15" s="796"/>
      <c r="B15" s="354"/>
      <c r="C15" s="349"/>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3">
        <f t="shared" si="1"/>
        <v>0</v>
      </c>
    </row>
    <row r="16" spans="1:30" ht="22.15" x14ac:dyDescent="0.55000000000000004">
      <c r="A16" s="796"/>
      <c r="B16" s="354"/>
      <c r="C16" s="349"/>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3">
        <f t="shared" si="1"/>
        <v>0</v>
      </c>
    </row>
    <row r="17" spans="1:29" ht="20.25" x14ac:dyDescent="0.55000000000000004">
      <c r="A17" s="796"/>
      <c r="B17" s="351"/>
      <c r="C17" s="349"/>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3">
        <f t="shared" si="1"/>
        <v>0</v>
      </c>
    </row>
    <row r="18" spans="1:29" ht="20.65" thickBot="1" x14ac:dyDescent="0.6">
      <c r="A18" s="796"/>
      <c r="B18" s="352"/>
      <c r="C18" s="349"/>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3">
        <f t="shared" si="1"/>
        <v>0</v>
      </c>
    </row>
    <row r="19" spans="1:29" ht="20.65" thickBot="1" x14ac:dyDescent="0.6">
      <c r="B19" s="47" t="s">
        <v>30</v>
      </c>
      <c r="C19" s="48"/>
      <c r="D19" s="371">
        <f t="shared" ref="D19:AA19" si="2">SUMPRODUCT($C9:$C18,D9:D18)</f>
        <v>0</v>
      </c>
      <c r="E19" s="371">
        <f t="shared" si="2"/>
        <v>0</v>
      </c>
      <c r="F19" s="371">
        <f t="shared" si="2"/>
        <v>0</v>
      </c>
      <c r="G19" s="371">
        <f t="shared" si="2"/>
        <v>0</v>
      </c>
      <c r="H19" s="371">
        <f t="shared" si="2"/>
        <v>0</v>
      </c>
      <c r="I19" s="371">
        <f t="shared" si="2"/>
        <v>0</v>
      </c>
      <c r="J19" s="371">
        <f t="shared" si="2"/>
        <v>0</v>
      </c>
      <c r="K19" s="371">
        <f t="shared" si="2"/>
        <v>0</v>
      </c>
      <c r="L19" s="371">
        <f t="shared" si="2"/>
        <v>0</v>
      </c>
      <c r="M19" s="371">
        <f t="shared" si="2"/>
        <v>0</v>
      </c>
      <c r="N19" s="371">
        <f t="shared" si="2"/>
        <v>0</v>
      </c>
      <c r="O19" s="371">
        <f t="shared" si="2"/>
        <v>0</v>
      </c>
      <c r="P19" s="371">
        <f t="shared" si="2"/>
        <v>0</v>
      </c>
      <c r="Q19" s="371">
        <f t="shared" si="2"/>
        <v>0</v>
      </c>
      <c r="R19" s="371">
        <f t="shared" si="2"/>
        <v>0</v>
      </c>
      <c r="S19" s="371">
        <f t="shared" si="2"/>
        <v>0</v>
      </c>
      <c r="T19" s="371">
        <f t="shared" si="2"/>
        <v>0</v>
      </c>
      <c r="U19" s="371">
        <f t="shared" si="2"/>
        <v>0</v>
      </c>
      <c r="V19" s="371">
        <f t="shared" si="2"/>
        <v>0</v>
      </c>
      <c r="W19" s="371">
        <f t="shared" si="2"/>
        <v>0</v>
      </c>
      <c r="X19" s="371">
        <f t="shared" si="2"/>
        <v>0</v>
      </c>
      <c r="Y19" s="371">
        <f t="shared" si="2"/>
        <v>0</v>
      </c>
      <c r="Z19" s="371">
        <f t="shared" si="2"/>
        <v>0</v>
      </c>
      <c r="AA19" s="371">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0"/>
      <c r="D21" s="791"/>
      <c r="E21" s="791"/>
      <c r="F21" s="791"/>
      <c r="G21" s="791"/>
      <c r="H21" s="791"/>
      <c r="I21" s="791"/>
      <c r="J21" s="791"/>
      <c r="K21" s="791"/>
      <c r="L21" s="791"/>
      <c r="M21" s="791"/>
      <c r="N21" s="791"/>
      <c r="O21" s="791"/>
      <c r="P21" s="791"/>
      <c r="Q21" s="791"/>
      <c r="R21" s="791"/>
      <c r="S21" s="791"/>
      <c r="T21" s="791"/>
      <c r="U21" s="791"/>
      <c r="V21" s="791"/>
      <c r="W21" s="791"/>
      <c r="X21" s="791"/>
      <c r="Y21" s="791"/>
      <c r="Z21" s="791"/>
      <c r="AA21" s="791"/>
      <c r="AB21" s="792"/>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79"/>
    </row>
    <row r="24" spans="1:29" x14ac:dyDescent="0.35">
      <c r="V24" s="779"/>
    </row>
    <row r="25" spans="1:29" x14ac:dyDescent="0.35">
      <c r="V25" s="779"/>
    </row>
    <row r="26" spans="1:29" x14ac:dyDescent="0.35">
      <c r="V26" s="779"/>
    </row>
    <row r="27" spans="1:29" x14ac:dyDescent="0.35">
      <c r="V27" s="779"/>
    </row>
    <row r="28" spans="1:29" x14ac:dyDescent="0.35">
      <c r="V28" s="779"/>
    </row>
    <row r="29" spans="1:29" x14ac:dyDescent="0.35">
      <c r="V29" s="780"/>
    </row>
    <row r="30" spans="1:29" x14ac:dyDescent="0.35">
      <c r="V30" s="780"/>
    </row>
    <row r="31" spans="1:29" x14ac:dyDescent="0.35">
      <c r="V31" s="780"/>
    </row>
    <row r="32" spans="1:29" x14ac:dyDescent="0.35">
      <c r="V32" s="780"/>
    </row>
    <row r="33" spans="22:22" x14ac:dyDescent="0.35">
      <c r="V33" s="780"/>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93" t="s">
        <v>18</v>
      </c>
    </row>
    <row r="5" spans="1:30" ht="18.75" customHeight="1" thickBot="1" x14ac:dyDescent="0.45">
      <c r="A5" s="784" t="s">
        <v>66</v>
      </c>
      <c r="B5" s="786" t="s">
        <v>20</v>
      </c>
      <c r="C5" s="39" t="s">
        <v>21</v>
      </c>
      <c r="D5" s="776" t="s">
        <v>22</v>
      </c>
      <c r="E5" s="777"/>
      <c r="F5" s="777"/>
      <c r="G5" s="777"/>
      <c r="H5" s="777"/>
      <c r="I5" s="777"/>
      <c r="J5" s="777"/>
      <c r="K5" s="777"/>
      <c r="L5" s="778"/>
      <c r="M5" s="776" t="s">
        <v>13</v>
      </c>
      <c r="N5" s="777"/>
      <c r="O5" s="777"/>
      <c r="P5" s="777"/>
      <c r="Q5" s="777"/>
      <c r="R5" s="777"/>
      <c r="S5" s="778"/>
      <c r="T5" s="776" t="s">
        <v>10</v>
      </c>
      <c r="U5" s="777"/>
      <c r="V5" s="777"/>
      <c r="W5" s="777"/>
      <c r="X5" s="777"/>
      <c r="Y5" s="777"/>
      <c r="Z5" s="777"/>
      <c r="AA5" s="778"/>
      <c r="AB5" s="340"/>
      <c r="AC5" s="794"/>
    </row>
    <row r="6" spans="1:30" ht="39.75" customHeight="1" x14ac:dyDescent="0.4">
      <c r="A6" s="785"/>
      <c r="B6" s="787"/>
      <c r="C6" s="40" t="s">
        <v>23</v>
      </c>
      <c r="D6" s="781" t="s">
        <v>25</v>
      </c>
      <c r="E6" s="781"/>
      <c r="F6" s="781"/>
      <c r="G6" s="781"/>
      <c r="H6" s="781"/>
      <c r="I6" s="781"/>
      <c r="J6" s="317"/>
      <c r="K6" s="781"/>
      <c r="L6" s="317"/>
      <c r="M6" s="781" t="s">
        <v>24</v>
      </c>
      <c r="N6" s="781"/>
      <c r="O6" s="781"/>
      <c r="P6" s="781"/>
      <c r="Q6" s="781"/>
      <c r="R6" s="781"/>
      <c r="S6" s="781"/>
      <c r="T6" s="781" t="s">
        <v>26</v>
      </c>
      <c r="U6" s="781"/>
      <c r="V6" s="781"/>
      <c r="W6" s="781"/>
      <c r="X6" s="781"/>
      <c r="Y6" s="781"/>
      <c r="Z6" s="781" t="s">
        <v>27</v>
      </c>
      <c r="AA6" s="781"/>
      <c r="AB6" s="783" t="s">
        <v>28</v>
      </c>
      <c r="AC6" s="795"/>
    </row>
    <row r="7" spans="1:30" ht="18" customHeight="1" x14ac:dyDescent="0.4">
      <c r="A7" s="785"/>
      <c r="B7" s="787"/>
      <c r="C7" s="41" t="s">
        <v>29</v>
      </c>
      <c r="D7" s="782"/>
      <c r="E7" s="782"/>
      <c r="F7" s="782"/>
      <c r="G7" s="782"/>
      <c r="H7" s="782"/>
      <c r="I7" s="782"/>
      <c r="J7" s="315"/>
      <c r="K7" s="782"/>
      <c r="L7" s="315"/>
      <c r="M7" s="782"/>
      <c r="N7" s="782"/>
      <c r="O7" s="782"/>
      <c r="P7" s="782"/>
      <c r="Q7" s="782"/>
      <c r="R7" s="782"/>
      <c r="S7" s="782"/>
      <c r="T7" s="782"/>
      <c r="U7" s="782"/>
      <c r="V7" s="782"/>
      <c r="W7" s="782"/>
      <c r="X7" s="782"/>
      <c r="Y7" s="782"/>
      <c r="Z7" s="782"/>
      <c r="AA7" s="782"/>
      <c r="AB7" s="782"/>
      <c r="AC7" s="795"/>
    </row>
    <row r="8" spans="1:30" ht="125.25" customHeight="1" thickBot="1" x14ac:dyDescent="0.45">
      <c r="A8" s="42"/>
      <c r="B8" s="787"/>
      <c r="C8" s="43"/>
      <c r="D8" s="355"/>
      <c r="E8" s="355"/>
      <c r="F8" s="355"/>
      <c r="G8" s="355"/>
      <c r="H8" s="355"/>
      <c r="I8" s="355"/>
      <c r="J8" s="355"/>
      <c r="K8" s="355"/>
      <c r="L8" s="355"/>
      <c r="M8" s="355"/>
      <c r="N8" s="355"/>
      <c r="O8" s="355"/>
      <c r="P8" s="355"/>
      <c r="Q8" s="355"/>
      <c r="R8" s="355"/>
      <c r="S8" s="356"/>
      <c r="T8" s="355"/>
      <c r="U8" s="355"/>
      <c r="V8" s="355"/>
      <c r="W8" s="355"/>
      <c r="X8" s="355"/>
      <c r="Y8" s="357"/>
      <c r="Z8" s="355"/>
      <c r="AA8" s="355"/>
      <c r="AB8" s="44"/>
      <c r="AC8" s="45"/>
      <c r="AD8" s="1"/>
    </row>
    <row r="9" spans="1:30" ht="22.15" x14ac:dyDescent="0.55000000000000004">
      <c r="A9" s="796"/>
      <c r="B9" s="354"/>
      <c r="C9" s="347"/>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4">
        <f t="shared" ref="AC9:AC18" si="1">+AB9*C9</f>
        <v>0</v>
      </c>
    </row>
    <row r="10" spans="1:30" ht="22.15" x14ac:dyDescent="0.55000000000000004">
      <c r="A10" s="796"/>
      <c r="B10" s="354"/>
      <c r="C10" s="348"/>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4">
        <f t="shared" si="1"/>
        <v>0</v>
      </c>
    </row>
    <row r="11" spans="1:30" ht="22.15" x14ac:dyDescent="0.55000000000000004">
      <c r="A11" s="796"/>
      <c r="B11" s="354"/>
      <c r="C11" s="348"/>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4">
        <f t="shared" si="1"/>
        <v>0</v>
      </c>
    </row>
    <row r="12" spans="1:30" ht="22.15" x14ac:dyDescent="0.55000000000000004">
      <c r="A12" s="796"/>
      <c r="B12" s="354"/>
      <c r="C12" s="349"/>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4">
        <f t="shared" si="1"/>
        <v>0</v>
      </c>
    </row>
    <row r="13" spans="1:30" ht="22.15" x14ac:dyDescent="0.55000000000000004">
      <c r="A13" s="796"/>
      <c r="B13" s="354"/>
      <c r="C13" s="349"/>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4">
        <f t="shared" si="1"/>
        <v>0</v>
      </c>
    </row>
    <row r="14" spans="1:30" ht="22.15" x14ac:dyDescent="0.55000000000000004">
      <c r="A14" s="796"/>
      <c r="B14" s="354"/>
      <c r="C14" s="349"/>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4">
        <f t="shared" si="1"/>
        <v>0</v>
      </c>
    </row>
    <row r="15" spans="1:30" ht="22.15" x14ac:dyDescent="0.55000000000000004">
      <c r="A15" s="796"/>
      <c r="B15" s="354"/>
      <c r="C15" s="349"/>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4">
        <f t="shared" si="1"/>
        <v>0</v>
      </c>
    </row>
    <row r="16" spans="1:30" ht="22.15" x14ac:dyDescent="0.55000000000000004">
      <c r="A16" s="796"/>
      <c r="B16" s="354"/>
      <c r="C16" s="349"/>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4">
        <f t="shared" si="1"/>
        <v>0</v>
      </c>
    </row>
    <row r="17" spans="1:29" ht="20.25" x14ac:dyDescent="0.55000000000000004">
      <c r="A17" s="796"/>
      <c r="B17" s="351"/>
      <c r="C17" s="349"/>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4">
        <f t="shared" si="1"/>
        <v>0</v>
      </c>
    </row>
    <row r="18" spans="1:29" ht="20.65" thickBot="1" x14ac:dyDescent="0.6">
      <c r="A18" s="796"/>
      <c r="B18" s="352"/>
      <c r="C18" s="349"/>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4">
        <f t="shared" si="1"/>
        <v>0</v>
      </c>
    </row>
    <row r="19" spans="1:29" ht="20.65" thickBot="1" x14ac:dyDescent="0.6">
      <c r="B19" s="47" t="s">
        <v>30</v>
      </c>
      <c r="C19" s="48"/>
      <c r="D19" s="371">
        <f t="shared" ref="D19:AA19" si="2">SUMPRODUCT($C9:$C18,D9:D18)</f>
        <v>0</v>
      </c>
      <c r="E19" s="371">
        <f t="shared" si="2"/>
        <v>0</v>
      </c>
      <c r="F19" s="371">
        <f t="shared" si="2"/>
        <v>0</v>
      </c>
      <c r="G19" s="371">
        <f t="shared" si="2"/>
        <v>0</v>
      </c>
      <c r="H19" s="371">
        <f t="shared" si="2"/>
        <v>0</v>
      </c>
      <c r="I19" s="371">
        <f t="shared" si="2"/>
        <v>0</v>
      </c>
      <c r="J19" s="371">
        <f t="shared" si="2"/>
        <v>0</v>
      </c>
      <c r="K19" s="371">
        <f t="shared" si="2"/>
        <v>0</v>
      </c>
      <c r="L19" s="371">
        <f t="shared" si="2"/>
        <v>0</v>
      </c>
      <c r="M19" s="371">
        <f t="shared" si="2"/>
        <v>0</v>
      </c>
      <c r="N19" s="371">
        <f t="shared" si="2"/>
        <v>0</v>
      </c>
      <c r="O19" s="371">
        <f t="shared" si="2"/>
        <v>0</v>
      </c>
      <c r="P19" s="371">
        <f t="shared" si="2"/>
        <v>0</v>
      </c>
      <c r="Q19" s="371">
        <f t="shared" si="2"/>
        <v>0</v>
      </c>
      <c r="R19" s="371">
        <f t="shared" si="2"/>
        <v>0</v>
      </c>
      <c r="S19" s="371">
        <f t="shared" si="2"/>
        <v>0</v>
      </c>
      <c r="T19" s="371">
        <f t="shared" si="2"/>
        <v>0</v>
      </c>
      <c r="U19" s="371">
        <f t="shared" si="2"/>
        <v>0</v>
      </c>
      <c r="V19" s="371">
        <f t="shared" si="2"/>
        <v>0</v>
      </c>
      <c r="W19" s="371">
        <f t="shared" si="2"/>
        <v>0</v>
      </c>
      <c r="X19" s="371">
        <f t="shared" si="2"/>
        <v>0</v>
      </c>
      <c r="Y19" s="371">
        <f t="shared" si="2"/>
        <v>0</v>
      </c>
      <c r="Z19" s="371">
        <f t="shared" si="2"/>
        <v>0</v>
      </c>
      <c r="AA19" s="371">
        <f t="shared" si="2"/>
        <v>0</v>
      </c>
      <c r="AB19" s="371"/>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90"/>
      <c r="D21" s="791"/>
      <c r="E21" s="791"/>
      <c r="F21" s="791"/>
      <c r="G21" s="791"/>
      <c r="H21" s="791"/>
      <c r="I21" s="791"/>
      <c r="J21" s="791"/>
      <c r="K21" s="791"/>
      <c r="L21" s="791"/>
      <c r="M21" s="791"/>
      <c r="N21" s="791"/>
      <c r="O21" s="791"/>
      <c r="P21" s="791"/>
      <c r="Q21" s="791"/>
      <c r="R21" s="791"/>
      <c r="S21" s="791"/>
      <c r="T21" s="791"/>
      <c r="U21" s="791"/>
      <c r="V21" s="791"/>
      <c r="W21" s="791"/>
      <c r="X21" s="791"/>
      <c r="Y21" s="791"/>
      <c r="Z21" s="791"/>
      <c r="AA21" s="791"/>
      <c r="AB21" s="792"/>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79"/>
    </row>
    <row r="24" spans="1:29" x14ac:dyDescent="0.35">
      <c r="V24" s="779"/>
    </row>
    <row r="25" spans="1:29" x14ac:dyDescent="0.35">
      <c r="V25" s="779"/>
    </row>
    <row r="26" spans="1:29" x14ac:dyDescent="0.35">
      <c r="V26" s="779"/>
    </row>
    <row r="27" spans="1:29" x14ac:dyDescent="0.35">
      <c r="V27" s="779"/>
    </row>
    <row r="28" spans="1:29" x14ac:dyDescent="0.35">
      <c r="V28" s="779"/>
    </row>
    <row r="29" spans="1:29" x14ac:dyDescent="0.35">
      <c r="V29" s="780"/>
    </row>
    <row r="30" spans="1:29" x14ac:dyDescent="0.35">
      <c r="V30" s="780"/>
    </row>
    <row r="31" spans="1:29" x14ac:dyDescent="0.35">
      <c r="V31" s="780"/>
    </row>
    <row r="32" spans="1:29" x14ac:dyDescent="0.35">
      <c r="V32" s="780"/>
    </row>
    <row r="33" spans="22:22" x14ac:dyDescent="0.35">
      <c r="V33" s="780"/>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78</v>
      </c>
    </row>
    <row r="2" spans="1:28" ht="117.75" customHeight="1" thickBot="1" x14ac:dyDescent="0.4">
      <c r="B2" s="131" t="s">
        <v>44</v>
      </c>
      <c r="C2" s="177" t="s">
        <v>4</v>
      </c>
      <c r="D2" s="108"/>
      <c r="E2" s="109" t="s">
        <v>4</v>
      </c>
      <c r="F2" s="511"/>
      <c r="G2" s="512"/>
      <c r="H2" s="512"/>
      <c r="I2" s="512"/>
      <c r="J2" s="512"/>
      <c r="K2" s="512"/>
      <c r="L2" s="512"/>
      <c r="M2" s="512"/>
      <c r="N2" s="512"/>
      <c r="O2" s="512"/>
      <c r="P2" s="512"/>
      <c r="Q2" s="117"/>
      <c r="R2" s="512"/>
      <c r="S2" s="513"/>
      <c r="T2" s="513"/>
      <c r="U2" s="513"/>
      <c r="V2" s="514"/>
      <c r="W2" s="514"/>
      <c r="X2" s="514"/>
      <c r="Y2" s="514"/>
      <c r="Z2" s="515"/>
    </row>
    <row r="3" spans="1:28" ht="13.5" thickBot="1" x14ac:dyDescent="0.45">
      <c r="B3" s="162" t="s">
        <v>45</v>
      </c>
      <c r="C3" s="110"/>
      <c r="D3" s="106"/>
      <c r="E3" s="169"/>
      <c r="F3" s="168"/>
      <c r="G3" s="106"/>
      <c r="H3" s="106"/>
      <c r="I3" s="106"/>
      <c r="J3" s="106"/>
      <c r="K3" s="106"/>
      <c r="L3" s="106"/>
      <c r="M3" s="106"/>
      <c r="N3" s="106"/>
      <c r="O3" s="106"/>
      <c r="P3" s="106"/>
      <c r="Q3" s="106"/>
      <c r="R3" s="106"/>
      <c r="S3" s="106"/>
      <c r="T3" s="106"/>
      <c r="U3" s="106"/>
      <c r="V3" s="106"/>
      <c r="W3" s="106"/>
      <c r="X3" s="106"/>
      <c r="Y3" s="106"/>
      <c r="Z3" s="376"/>
      <c r="AA3" s="301" t="s">
        <v>65</v>
      </c>
    </row>
    <row r="4" spans="1:28" ht="13.15" thickBot="1" x14ac:dyDescent="0.4">
      <c r="B4" s="298"/>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8"/>
      <c r="AA4" s="377"/>
    </row>
    <row r="5" spans="1:28" ht="13.15" thickBot="1" x14ac:dyDescent="0.4">
      <c r="B5" s="299"/>
      <c r="C5" s="111">
        <v>100</v>
      </c>
      <c r="D5" s="14">
        <v>10</v>
      </c>
      <c r="E5" s="104">
        <f t="shared" si="0"/>
        <v>10</v>
      </c>
      <c r="F5" s="136"/>
      <c r="G5" s="14"/>
      <c r="H5" s="14"/>
      <c r="I5" s="14"/>
      <c r="J5" s="14"/>
      <c r="K5" s="14"/>
      <c r="L5" s="14"/>
      <c r="M5" s="14"/>
      <c r="N5" s="14"/>
      <c r="O5" s="14"/>
      <c r="P5" s="14"/>
      <c r="Q5" s="14"/>
      <c r="R5" s="14"/>
      <c r="S5" s="14"/>
      <c r="T5" s="14"/>
      <c r="U5" s="14"/>
      <c r="V5" s="14"/>
      <c r="W5" s="14"/>
      <c r="X5" s="14"/>
      <c r="Y5" s="14"/>
      <c r="Z5" s="308"/>
      <c r="AA5" s="303"/>
      <c r="AB5" s="137"/>
    </row>
    <row r="6" spans="1:28" x14ac:dyDescent="0.35">
      <c r="B6" s="299"/>
      <c r="C6" s="111">
        <v>100</v>
      </c>
      <c r="D6" s="14">
        <v>10</v>
      </c>
      <c r="E6" s="104">
        <f t="shared" si="0"/>
        <v>10</v>
      </c>
      <c r="F6" s="136"/>
      <c r="G6" s="14"/>
      <c r="H6" s="14"/>
      <c r="I6" s="14"/>
      <c r="J6" s="14"/>
      <c r="K6" s="14"/>
      <c r="L6" s="14"/>
      <c r="M6" s="14"/>
      <c r="N6" s="14"/>
      <c r="O6" s="14"/>
      <c r="P6" s="14"/>
      <c r="Q6" s="14"/>
      <c r="R6" s="14"/>
      <c r="S6" s="14"/>
      <c r="T6" s="14"/>
      <c r="U6" s="14"/>
      <c r="V6" s="14"/>
      <c r="W6" s="14"/>
      <c r="X6" s="14"/>
      <c r="Y6" s="14"/>
      <c r="Z6" s="308"/>
      <c r="AA6" s="303"/>
    </row>
    <row r="7" spans="1:28" x14ac:dyDescent="0.35">
      <c r="B7" s="299"/>
      <c r="C7" s="111">
        <v>100</v>
      </c>
      <c r="D7" s="14">
        <v>10</v>
      </c>
      <c r="E7" s="104">
        <f t="shared" si="0"/>
        <v>10</v>
      </c>
      <c r="F7" s="136"/>
      <c r="G7" s="14"/>
      <c r="H7" s="14"/>
      <c r="I7" s="14"/>
      <c r="J7" s="14"/>
      <c r="K7" s="14"/>
      <c r="L7" s="14"/>
      <c r="M7" s="14"/>
      <c r="N7" s="14"/>
      <c r="O7" s="14"/>
      <c r="P7" s="14"/>
      <c r="Q7" s="14"/>
      <c r="R7" s="14"/>
      <c r="S7" s="14"/>
      <c r="T7" s="14"/>
      <c r="U7" s="14"/>
      <c r="V7" s="14"/>
      <c r="W7" s="14"/>
      <c r="X7" s="14"/>
      <c r="Y7" s="14"/>
      <c r="Z7" s="308"/>
      <c r="AA7" s="303"/>
    </row>
    <row r="8" spans="1:28" x14ac:dyDescent="0.35">
      <c r="B8" s="299"/>
      <c r="C8" s="111">
        <v>100</v>
      </c>
      <c r="D8" s="14">
        <v>10</v>
      </c>
      <c r="E8" s="104">
        <f t="shared" si="0"/>
        <v>10</v>
      </c>
      <c r="F8" s="136"/>
      <c r="G8" s="14"/>
      <c r="H8" s="14"/>
      <c r="I8" s="14"/>
      <c r="J8" s="14"/>
      <c r="K8" s="14"/>
      <c r="L8" s="14"/>
      <c r="M8" s="14"/>
      <c r="N8" s="14"/>
      <c r="O8" s="14"/>
      <c r="P8" s="14"/>
      <c r="Q8" s="14"/>
      <c r="R8" s="14"/>
      <c r="S8" s="14"/>
      <c r="T8" s="14"/>
      <c r="U8" s="14"/>
      <c r="V8" s="14"/>
      <c r="W8" s="14"/>
      <c r="X8" s="14"/>
      <c r="Y8" s="14"/>
      <c r="Z8" s="308"/>
      <c r="AA8" s="303"/>
    </row>
    <row r="9" spans="1:28" x14ac:dyDescent="0.35">
      <c r="B9" s="299"/>
      <c r="C9" s="111">
        <v>100</v>
      </c>
      <c r="D9" s="14">
        <v>10</v>
      </c>
      <c r="E9" s="104">
        <f t="shared" si="0"/>
        <v>10</v>
      </c>
      <c r="F9" s="136"/>
      <c r="G9" s="14"/>
      <c r="H9" s="14"/>
      <c r="I9" s="14"/>
      <c r="J9" s="14"/>
      <c r="K9" s="14"/>
      <c r="L9" s="14"/>
      <c r="M9" s="14"/>
      <c r="N9" s="14"/>
      <c r="O9" s="14"/>
      <c r="P9" s="14"/>
      <c r="Q9" s="14"/>
      <c r="R9" s="14"/>
      <c r="S9" s="14"/>
      <c r="T9" s="14"/>
      <c r="U9" s="14"/>
      <c r="V9" s="14"/>
      <c r="W9" s="14"/>
      <c r="X9" s="14"/>
      <c r="Y9" s="14"/>
      <c r="Z9" s="308"/>
      <c r="AA9" s="303"/>
    </row>
    <row r="10" spans="1:28" x14ac:dyDescent="0.35">
      <c r="B10" s="299"/>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8"/>
      <c r="AA10" s="303"/>
    </row>
    <row r="11" spans="1:28" x14ac:dyDescent="0.35">
      <c r="B11" s="299"/>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8"/>
      <c r="AA11" s="303"/>
    </row>
    <row r="12" spans="1:28" x14ac:dyDescent="0.35">
      <c r="B12" s="299"/>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8"/>
      <c r="AA12" s="303"/>
    </row>
    <row r="13" spans="1:28" x14ac:dyDescent="0.35">
      <c r="B13" s="299"/>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8"/>
      <c r="AA13" s="303"/>
    </row>
    <row r="14" spans="1:28" x14ac:dyDescent="0.35">
      <c r="B14" s="299"/>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8"/>
      <c r="AA14" s="303"/>
    </row>
    <row r="15" spans="1:28" x14ac:dyDescent="0.35">
      <c r="B15" s="299"/>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8"/>
      <c r="AA15" s="303"/>
    </row>
    <row r="16" spans="1:28" x14ac:dyDescent="0.35">
      <c r="B16" s="299"/>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8"/>
      <c r="AA16" s="303"/>
    </row>
    <row r="17" spans="2:27" x14ac:dyDescent="0.35">
      <c r="B17" s="299"/>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8"/>
      <c r="AA17" s="303"/>
    </row>
    <row r="18" spans="2:27" x14ac:dyDescent="0.35">
      <c r="B18" s="281"/>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8"/>
      <c r="AA18" s="303"/>
    </row>
    <row r="19" spans="2:27" x14ac:dyDescent="0.35">
      <c r="B19" s="299"/>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8"/>
      <c r="AA19" s="303"/>
    </row>
    <row r="20" spans="2:27" x14ac:dyDescent="0.35">
      <c r="B20" s="299"/>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8"/>
      <c r="AA20" s="303"/>
    </row>
    <row r="21" spans="2:27" x14ac:dyDescent="0.35">
      <c r="B21" s="299"/>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8"/>
      <c r="AA21" s="303"/>
    </row>
    <row r="22" spans="2:27" x14ac:dyDescent="0.35">
      <c r="B22" s="299"/>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8"/>
      <c r="AA22" s="303"/>
    </row>
    <row r="23" spans="2:27" x14ac:dyDescent="0.35">
      <c r="B23" s="299"/>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8"/>
      <c r="AA23" s="303"/>
    </row>
    <row r="24" spans="2:27" x14ac:dyDescent="0.35">
      <c r="B24" s="299"/>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8"/>
      <c r="AA24" s="303"/>
    </row>
    <row r="25" spans="2:27" x14ac:dyDescent="0.35">
      <c r="B25" s="299"/>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8"/>
      <c r="AA25" s="303"/>
    </row>
    <row r="26" spans="2:27" ht="13.15" thickBot="1" x14ac:dyDescent="0.4">
      <c r="B26" s="300"/>
      <c r="C26" s="111">
        <v>100</v>
      </c>
      <c r="D26" s="14">
        <v>10</v>
      </c>
      <c r="E26" s="104">
        <f t="shared" si="0"/>
        <v>10</v>
      </c>
      <c r="F26" s="292"/>
      <c r="G26" s="309"/>
      <c r="H26" s="309"/>
      <c r="I26" s="309"/>
      <c r="J26" s="309"/>
      <c r="K26" s="309"/>
      <c r="L26" s="309"/>
      <c r="M26" s="309"/>
      <c r="N26" s="309"/>
      <c r="O26" s="309"/>
      <c r="P26" s="309"/>
      <c r="Q26" s="309"/>
      <c r="R26" s="309"/>
      <c r="S26" s="309"/>
      <c r="T26" s="309"/>
      <c r="U26" s="309"/>
      <c r="V26" s="309"/>
      <c r="W26" s="310"/>
      <c r="X26" s="310"/>
      <c r="Y26" s="310"/>
      <c r="Z26" s="311"/>
    </row>
    <row r="27" spans="2:27" x14ac:dyDescent="0.35">
      <c r="B27" s="130"/>
      <c r="C27" s="120"/>
      <c r="D27" s="121"/>
      <c r="E27" s="172"/>
      <c r="F27" s="381">
        <f t="shared" ref="F27:Z27" si="1">SUMPRODUCT($E$3:$E$26,F3:F26)</f>
        <v>0</v>
      </c>
      <c r="G27" s="382">
        <f t="shared" si="1"/>
        <v>0</v>
      </c>
      <c r="H27" s="382">
        <f t="shared" si="1"/>
        <v>0</v>
      </c>
      <c r="I27" s="382">
        <f t="shared" si="1"/>
        <v>0</v>
      </c>
      <c r="J27" s="382">
        <f t="shared" si="1"/>
        <v>0</v>
      </c>
      <c r="K27" s="382">
        <f t="shared" si="1"/>
        <v>0</v>
      </c>
      <c r="L27" s="382">
        <f t="shared" si="1"/>
        <v>0</v>
      </c>
      <c r="M27" s="382">
        <f t="shared" si="1"/>
        <v>0</v>
      </c>
      <c r="N27" s="382">
        <f t="shared" si="1"/>
        <v>0</v>
      </c>
      <c r="O27" s="382">
        <f t="shared" si="1"/>
        <v>0</v>
      </c>
      <c r="P27" s="382">
        <f t="shared" si="1"/>
        <v>0</v>
      </c>
      <c r="Q27" s="382">
        <f t="shared" si="1"/>
        <v>0</v>
      </c>
      <c r="R27" s="382">
        <f t="shared" si="1"/>
        <v>0</v>
      </c>
      <c r="S27" s="382">
        <f t="shared" si="1"/>
        <v>0</v>
      </c>
      <c r="T27" s="382">
        <f t="shared" si="1"/>
        <v>0</v>
      </c>
      <c r="U27" s="382">
        <f t="shared" si="1"/>
        <v>0</v>
      </c>
      <c r="V27" s="382">
        <f t="shared" si="1"/>
        <v>0</v>
      </c>
      <c r="W27" s="382">
        <f t="shared" si="1"/>
        <v>0</v>
      </c>
      <c r="X27" s="382">
        <f t="shared" si="1"/>
        <v>0</v>
      </c>
      <c r="Y27" s="382">
        <f t="shared" si="1"/>
        <v>0</v>
      </c>
      <c r="Z27" s="383">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5</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6</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7</v>
      </c>
      <c r="C31" s="125"/>
      <c r="D31" s="175"/>
      <c r="E31" s="176"/>
      <c r="F31" s="378" t="s">
        <v>222</v>
      </c>
      <c r="G31" s="379"/>
      <c r="H31" s="379"/>
      <c r="I31" s="379"/>
      <c r="J31" s="379"/>
      <c r="K31" s="379"/>
      <c r="L31" s="379"/>
      <c r="M31" s="379"/>
      <c r="N31" s="379"/>
      <c r="O31" s="379"/>
      <c r="P31" s="378" t="s">
        <v>223</v>
      </c>
      <c r="Q31" s="379"/>
      <c r="R31" s="379"/>
      <c r="S31" s="379"/>
      <c r="T31" s="379"/>
      <c r="U31" s="379"/>
      <c r="V31" s="379"/>
      <c r="W31" s="171"/>
      <c r="X31" s="171"/>
      <c r="Y31" s="171"/>
      <c r="Z31" s="380"/>
    </row>
    <row r="32" spans="2:27" ht="13.5" thickBot="1" x14ac:dyDescent="0.4">
      <c r="B32" s="131" t="s">
        <v>33</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4" priority="4" stopIfTrue="1" operator="equal">
      <formula>1</formula>
    </cfRule>
    <cfRule type="cellIs" dxfId="43" priority="5" stopIfTrue="1" operator="equal">
      <formula>3</formula>
    </cfRule>
    <cfRule type="cellIs" dxfId="42" priority="6" stopIfTrue="1" operator="equal">
      <formula>9</formula>
    </cfRule>
  </conditionalFormatting>
  <conditionalFormatting sqref="O3:Z26 F3:N27 Y27:Y30 W28:X30 F29:V31">
    <cfRule type="cellIs" dxfId="41" priority="10" stopIfTrue="1" operator="equal">
      <formula>1</formula>
    </cfRule>
    <cfRule type="cellIs" dxfId="40" priority="11" stopIfTrue="1" operator="equal">
      <formula>3</formula>
    </cfRule>
    <cfRule type="cellIs" dxfId="39" priority="12" stopIfTrue="1" operator="equal">
      <formula>9</formula>
    </cfRule>
  </conditionalFormatting>
  <conditionalFormatting sqref="Z27">
    <cfRule type="cellIs" dxfId="38" priority="1" stopIfTrue="1" operator="equal">
      <formula>1</formula>
    </cfRule>
    <cfRule type="cellIs" dxfId="37" priority="2" stopIfTrue="1" operator="equal">
      <formula>3</formula>
    </cfRule>
    <cfRule type="cellIs" dxfId="36"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78</v>
      </c>
    </row>
    <row r="2" spans="1:22" ht="17.649999999999999" x14ac:dyDescent="0.5">
      <c r="A2" s="769" t="s">
        <v>8</v>
      </c>
      <c r="B2" s="770"/>
      <c r="C2" s="771"/>
      <c r="D2" s="15"/>
      <c r="E2" s="15"/>
      <c r="F2" s="15"/>
    </row>
    <row r="3" spans="1:22" ht="13.15" x14ac:dyDescent="0.35">
      <c r="A3" s="772" t="s">
        <v>46</v>
      </c>
      <c r="B3" s="773"/>
      <c r="C3" s="774"/>
      <c r="D3" s="15"/>
      <c r="E3" s="761" t="s">
        <v>9</v>
      </c>
      <c r="F3" s="775"/>
      <c r="G3" s="761" t="s">
        <v>10</v>
      </c>
      <c r="H3" s="762"/>
      <c r="L3" s="761" t="s">
        <v>9</v>
      </c>
      <c r="M3" s="762"/>
      <c r="N3" s="19" t="s">
        <v>11</v>
      </c>
      <c r="P3" s="17" t="s">
        <v>12</v>
      </c>
      <c r="Q3" s="18"/>
      <c r="R3" s="20" t="s">
        <v>13</v>
      </c>
    </row>
    <row r="4" spans="1:22" x14ac:dyDescent="0.35">
      <c r="A4" s="763" t="s">
        <v>47</v>
      </c>
      <c r="B4" s="764"/>
      <c r="C4" s="765"/>
      <c r="D4" s="15"/>
      <c r="E4" s="270"/>
      <c r="F4" s="24"/>
      <c r="G4" s="745"/>
      <c r="H4" s="747"/>
      <c r="L4" s="270"/>
      <c r="M4" s="24"/>
      <c r="N4" s="181"/>
      <c r="P4" s="270"/>
      <c r="Q4" s="24"/>
      <c r="R4" s="25"/>
    </row>
    <row r="5" spans="1:22" x14ac:dyDescent="0.35">
      <c r="A5" s="763" t="s">
        <v>14</v>
      </c>
      <c r="B5" s="764"/>
      <c r="C5" s="765"/>
      <c r="D5" s="15"/>
      <c r="E5" s="270"/>
      <c r="F5" s="24"/>
      <c r="G5" s="21"/>
      <c r="H5" s="163"/>
      <c r="L5" s="270"/>
      <c r="M5" s="24"/>
      <c r="N5" s="25"/>
      <c r="P5" s="270"/>
      <c r="Q5" s="24"/>
      <c r="R5" s="182"/>
    </row>
    <row r="6" spans="1:22" ht="13.15" thickBot="1" x14ac:dyDescent="0.4">
      <c r="A6" s="766" t="s">
        <v>48</v>
      </c>
      <c r="B6" s="767"/>
      <c r="C6" s="768"/>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3"/>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48"/>
      <c r="F19" s="749"/>
      <c r="G19" s="748"/>
      <c r="H19" s="750"/>
      <c r="L19" s="748"/>
      <c r="M19" s="749"/>
      <c r="N19" s="28"/>
      <c r="P19" s="748"/>
      <c r="Q19" s="749"/>
      <c r="R19" s="28"/>
      <c r="U19" s="24"/>
      <c r="V19" s="24"/>
    </row>
    <row r="20" spans="2:22" x14ac:dyDescent="0.35">
      <c r="U20" s="24"/>
      <c r="V20" s="24"/>
    </row>
    <row r="21" spans="2:22" ht="13.15" thickBot="1" x14ac:dyDescent="0.4"/>
    <row r="22" spans="2:22" x14ac:dyDescent="0.35">
      <c r="B22" s="742" t="s">
        <v>82</v>
      </c>
      <c r="C22" s="743"/>
      <c r="D22" s="744"/>
      <c r="I22" s="751" t="s">
        <v>224</v>
      </c>
      <c r="J22" s="752"/>
      <c r="K22" s="752"/>
      <c r="L22" s="753"/>
      <c r="Q22" s="742" t="s">
        <v>225</v>
      </c>
      <c r="R22" s="743"/>
      <c r="S22" s="744"/>
    </row>
    <row r="23" spans="2:22" x14ac:dyDescent="0.35">
      <c r="B23" s="745"/>
      <c r="C23" s="746"/>
      <c r="D23" s="747"/>
      <c r="I23" s="754"/>
      <c r="J23" s="755"/>
      <c r="K23" s="755"/>
      <c r="L23" s="756"/>
      <c r="Q23" s="745"/>
      <c r="R23" s="746"/>
      <c r="S23" s="747"/>
    </row>
    <row r="24" spans="2:22" x14ac:dyDescent="0.35">
      <c r="B24" s="745"/>
      <c r="C24" s="746"/>
      <c r="D24" s="747"/>
      <c r="I24" s="754"/>
      <c r="J24" s="755"/>
      <c r="K24" s="755"/>
      <c r="L24" s="756"/>
      <c r="Q24" s="745"/>
      <c r="R24" s="746"/>
      <c r="S24" s="747"/>
    </row>
    <row r="25" spans="2:22" x14ac:dyDescent="0.35">
      <c r="B25" s="745"/>
      <c r="C25" s="746"/>
      <c r="D25" s="747"/>
      <c r="I25" s="754"/>
      <c r="J25" s="755"/>
      <c r="K25" s="755"/>
      <c r="L25" s="756"/>
      <c r="Q25" s="745"/>
      <c r="R25" s="746"/>
      <c r="S25" s="747"/>
    </row>
    <row r="26" spans="2:22" x14ac:dyDescent="0.35">
      <c r="B26" s="745"/>
      <c r="C26" s="746"/>
      <c r="D26" s="747"/>
      <c r="I26" s="754"/>
      <c r="J26" s="755"/>
      <c r="K26" s="755"/>
      <c r="L26" s="756"/>
      <c r="Q26" s="745"/>
      <c r="R26" s="746"/>
      <c r="S26" s="747"/>
    </row>
    <row r="27" spans="2:22" x14ac:dyDescent="0.35">
      <c r="B27" s="745"/>
      <c r="C27" s="746"/>
      <c r="D27" s="747"/>
      <c r="I27" s="754"/>
      <c r="J27" s="755"/>
      <c r="K27" s="755"/>
      <c r="L27" s="756"/>
      <c r="Q27" s="745"/>
      <c r="R27" s="746"/>
      <c r="S27" s="747"/>
    </row>
    <row r="28" spans="2:22" ht="13.15" thickBot="1" x14ac:dyDescent="0.4">
      <c r="B28" s="748"/>
      <c r="C28" s="749"/>
      <c r="D28" s="750"/>
      <c r="I28" s="757"/>
      <c r="J28" s="758"/>
      <c r="K28" s="758"/>
      <c r="L28" s="759"/>
      <c r="Q28" s="748"/>
      <c r="R28" s="749"/>
      <c r="S28" s="750"/>
    </row>
    <row r="31" spans="2:22" ht="13.15" x14ac:dyDescent="0.35">
      <c r="L31" s="17" t="s">
        <v>15</v>
      </c>
      <c r="M31" s="314"/>
      <c r="N31" s="32"/>
    </row>
    <row r="32" spans="2:22" x14ac:dyDescent="0.35">
      <c r="L32" s="386"/>
      <c r="M32" s="338"/>
      <c r="N32" s="384"/>
    </row>
    <row r="33" spans="12:14" x14ac:dyDescent="0.35">
      <c r="L33" s="270"/>
      <c r="M33" s="163"/>
      <c r="N33" s="385"/>
    </row>
    <row r="34" spans="12:14" x14ac:dyDescent="0.35">
      <c r="L34" s="270"/>
      <c r="M34" s="163"/>
      <c r="N34" s="385"/>
    </row>
    <row r="35" spans="12:14" x14ac:dyDescent="0.35">
      <c r="L35" s="270"/>
      <c r="M35" s="163"/>
      <c r="N35" s="385"/>
    </row>
    <row r="36" spans="12:14" x14ac:dyDescent="0.35">
      <c r="L36" s="270"/>
      <c r="M36" s="163"/>
      <c r="N36" s="385"/>
    </row>
    <row r="37" spans="12:14" x14ac:dyDescent="0.35">
      <c r="L37" s="270"/>
      <c r="M37" s="163"/>
      <c r="N37" s="385"/>
    </row>
    <row r="38" spans="12:14" x14ac:dyDescent="0.35">
      <c r="L38" s="270"/>
      <c r="M38" s="163"/>
      <c r="N38" s="385"/>
    </row>
    <row r="39" spans="12:14" x14ac:dyDescent="0.35">
      <c r="L39" s="270"/>
      <c r="M39" s="163"/>
      <c r="N39" s="385"/>
    </row>
    <row r="40" spans="12:14" x14ac:dyDescent="0.35">
      <c r="L40" s="353"/>
      <c r="M40" s="163"/>
      <c r="N40" s="385"/>
    </row>
    <row r="41" spans="12:14" x14ac:dyDescent="0.35">
      <c r="L41" s="353"/>
      <c r="M41" s="163"/>
      <c r="N41" s="25"/>
    </row>
    <row r="42" spans="12:14" x14ac:dyDescent="0.35">
      <c r="L42" s="270"/>
      <c r="M42" s="163"/>
      <c r="N42" s="25"/>
    </row>
    <row r="43" spans="12:14" x14ac:dyDescent="0.35">
      <c r="L43" s="270"/>
      <c r="M43" s="163"/>
      <c r="N43" s="25"/>
    </row>
    <row r="44" spans="12:14" x14ac:dyDescent="0.35">
      <c r="L44" s="353"/>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7"/>
    </row>
    <row r="49" spans="12:12" x14ac:dyDescent="0.35">
      <c r="L49" s="268"/>
    </row>
    <row r="50" spans="12:12" x14ac:dyDescent="0.35">
      <c r="L50" s="268"/>
    </row>
    <row r="51" spans="12:12" x14ac:dyDescent="0.35">
      <c r="L51" s="268"/>
    </row>
    <row r="52" spans="12:12" x14ac:dyDescent="0.35">
      <c r="L52" s="268"/>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78</v>
      </c>
    </row>
    <row r="2" spans="1:29" x14ac:dyDescent="0.35">
      <c r="G2" t="e">
        <f>VALUE('Design QFD 2'!#REF!)</f>
        <v>#REF!</v>
      </c>
    </row>
    <row r="3" spans="1:29" ht="13.15" thickBot="1" x14ac:dyDescent="0.4">
      <c r="A3" s="33" t="s">
        <v>16</v>
      </c>
    </row>
    <row r="4" spans="1:29"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8"/>
      <c r="Y4" s="793" t="s">
        <v>18</v>
      </c>
    </row>
    <row r="5" spans="1:29" ht="18.75" customHeight="1" thickBot="1" x14ac:dyDescent="0.45">
      <c r="A5" s="784" t="s">
        <v>66</v>
      </c>
      <c r="B5" s="786" t="s">
        <v>20</v>
      </c>
      <c r="C5" s="39" t="s">
        <v>21</v>
      </c>
      <c r="D5" s="776" t="s">
        <v>22</v>
      </c>
      <c r="E5" s="777"/>
      <c r="F5" s="777"/>
      <c r="G5" s="777"/>
      <c r="H5" s="777"/>
      <c r="I5" s="777"/>
      <c r="J5" s="777"/>
      <c r="K5" s="777"/>
      <c r="L5" s="778"/>
      <c r="M5" s="776" t="s">
        <v>13</v>
      </c>
      <c r="N5" s="777"/>
      <c r="O5" s="777"/>
      <c r="P5" s="777"/>
      <c r="Q5" s="777"/>
      <c r="R5" s="777"/>
      <c r="S5" s="777"/>
      <c r="T5" s="777"/>
      <c r="U5" s="777"/>
      <c r="V5" s="777"/>
      <c r="W5" s="778"/>
      <c r="X5" s="340"/>
      <c r="Y5" s="794"/>
    </row>
    <row r="6" spans="1:29" ht="39.75" customHeight="1" x14ac:dyDescent="0.4">
      <c r="A6" s="785"/>
      <c r="B6" s="787"/>
      <c r="C6" s="40" t="s">
        <v>23</v>
      </c>
      <c r="D6" s="781" t="s">
        <v>25</v>
      </c>
      <c r="E6" s="781"/>
      <c r="F6" s="781"/>
      <c r="G6" s="781"/>
      <c r="H6" s="781"/>
      <c r="I6" s="781"/>
      <c r="J6" s="317"/>
      <c r="K6" s="781"/>
      <c r="L6" s="317"/>
      <c r="M6" s="781" t="s">
        <v>24</v>
      </c>
      <c r="N6" s="781"/>
      <c r="O6" s="781"/>
      <c r="P6" s="781"/>
      <c r="Q6" s="781"/>
      <c r="R6" s="781"/>
      <c r="S6" s="781"/>
      <c r="T6" s="781"/>
      <c r="U6" s="781"/>
      <c r="V6" s="781" t="s">
        <v>27</v>
      </c>
      <c r="W6" s="781"/>
      <c r="X6" s="783" t="s">
        <v>28</v>
      </c>
      <c r="Y6" s="795"/>
    </row>
    <row r="7" spans="1:29" ht="18" customHeight="1" x14ac:dyDescent="0.4">
      <c r="A7" s="785"/>
      <c r="B7" s="787"/>
      <c r="C7" s="41" t="s">
        <v>29</v>
      </c>
      <c r="D7" s="782"/>
      <c r="E7" s="782"/>
      <c r="F7" s="782"/>
      <c r="G7" s="782"/>
      <c r="H7" s="782"/>
      <c r="I7" s="782"/>
      <c r="J7" s="315"/>
      <c r="K7" s="782"/>
      <c r="L7" s="315"/>
      <c r="M7" s="782"/>
      <c r="N7" s="782"/>
      <c r="O7" s="782"/>
      <c r="P7" s="782"/>
      <c r="Q7" s="782"/>
      <c r="R7" s="782"/>
      <c r="S7" s="782"/>
      <c r="T7" s="782"/>
      <c r="U7" s="782"/>
      <c r="V7" s="782"/>
      <c r="W7" s="782"/>
      <c r="X7" s="782"/>
      <c r="Y7" s="795"/>
    </row>
    <row r="8" spans="1:29" ht="203.25" customHeight="1" thickBot="1" x14ac:dyDescent="0.45">
      <c r="A8" s="42"/>
      <c r="B8" s="787"/>
      <c r="C8" s="43"/>
      <c r="D8" s="388"/>
      <c r="E8" s="388"/>
      <c r="F8" s="388"/>
      <c r="G8" s="388"/>
      <c r="H8" s="388"/>
      <c r="I8" s="388"/>
      <c r="J8" s="388"/>
      <c r="K8" s="388"/>
      <c r="L8" s="388"/>
      <c r="M8" s="388"/>
      <c r="N8" s="388"/>
      <c r="O8" s="388"/>
      <c r="P8" s="388"/>
      <c r="Q8" s="388"/>
      <c r="R8" s="388"/>
      <c r="S8" s="388"/>
      <c r="T8" s="388"/>
      <c r="U8" s="388"/>
      <c r="V8" s="388"/>
      <c r="W8" s="388"/>
      <c r="X8" s="44"/>
      <c r="Y8" s="45"/>
      <c r="Z8" s="797" t="s">
        <v>259</v>
      </c>
      <c r="AA8" s="798"/>
      <c r="AB8" s="798"/>
      <c r="AC8" s="798"/>
    </row>
    <row r="9" spans="1:29" ht="22.15" x14ac:dyDescent="0.55000000000000004">
      <c r="A9" s="796"/>
      <c r="B9" s="351"/>
      <c r="C9" s="347"/>
      <c r="D9" s="14"/>
      <c r="E9" s="14"/>
      <c r="F9" s="14"/>
      <c r="G9" s="14"/>
      <c r="H9" s="14"/>
      <c r="I9" s="14"/>
      <c r="J9" s="14"/>
      <c r="K9" s="14"/>
      <c r="L9" s="14"/>
      <c r="M9" s="14"/>
      <c r="N9" s="14"/>
      <c r="O9" s="14"/>
      <c r="P9" s="14"/>
      <c r="Q9" s="14"/>
      <c r="R9" s="14"/>
      <c r="S9" s="14"/>
      <c r="T9" s="14"/>
      <c r="U9" s="14"/>
      <c r="V9" s="14"/>
      <c r="W9" s="14"/>
      <c r="X9" s="252">
        <f t="shared" ref="X9:X35" si="0">SUM(D9:W9)</f>
        <v>0</v>
      </c>
      <c r="Y9" s="389">
        <f t="shared" ref="Y9:Y35" si="1">+X9*C9</f>
        <v>0</v>
      </c>
      <c r="Z9" s="351"/>
    </row>
    <row r="10" spans="1:29" ht="22.15" x14ac:dyDescent="0.55000000000000004">
      <c r="A10" s="796"/>
      <c r="B10" s="351"/>
      <c r="C10" s="348"/>
      <c r="D10" s="14"/>
      <c r="E10" s="14"/>
      <c r="F10" s="14"/>
      <c r="G10" s="14"/>
      <c r="H10" s="14"/>
      <c r="I10" s="14"/>
      <c r="J10" s="14"/>
      <c r="K10" s="14"/>
      <c r="L10" s="14"/>
      <c r="M10" s="14"/>
      <c r="N10" s="14"/>
      <c r="O10" s="14"/>
      <c r="P10" s="14"/>
      <c r="Q10" s="14"/>
      <c r="R10" s="14"/>
      <c r="S10" s="14"/>
      <c r="T10" s="14"/>
      <c r="U10" s="14"/>
      <c r="V10" s="14"/>
      <c r="W10" s="14"/>
      <c r="X10" s="252">
        <f t="shared" si="0"/>
        <v>0</v>
      </c>
      <c r="Y10" s="389">
        <f t="shared" si="1"/>
        <v>0</v>
      </c>
    </row>
    <row r="11" spans="1:29" ht="22.15" x14ac:dyDescent="0.55000000000000004">
      <c r="A11" s="796"/>
      <c r="B11" s="351"/>
      <c r="C11" s="348"/>
      <c r="D11" s="14"/>
      <c r="E11" s="14"/>
      <c r="F11" s="14"/>
      <c r="G11" s="14"/>
      <c r="H11" s="14"/>
      <c r="I11" s="14"/>
      <c r="J11" s="14"/>
      <c r="K11" s="14"/>
      <c r="L11" s="14"/>
      <c r="M11" s="14"/>
      <c r="N11" s="14"/>
      <c r="O11" s="14"/>
      <c r="P11" s="14"/>
      <c r="Q11" s="14"/>
      <c r="R11" s="14"/>
      <c r="S11" s="14"/>
      <c r="T11" s="14"/>
      <c r="U11" s="14"/>
      <c r="V11" s="14"/>
      <c r="W11" s="14"/>
      <c r="X11" s="252">
        <f t="shared" si="0"/>
        <v>0</v>
      </c>
      <c r="Y11" s="389">
        <f t="shared" si="1"/>
        <v>0</v>
      </c>
    </row>
    <row r="12" spans="1:29" ht="22.15" x14ac:dyDescent="0.55000000000000004">
      <c r="A12" s="796"/>
      <c r="B12" s="351"/>
      <c r="C12" s="348"/>
      <c r="D12" s="14"/>
      <c r="E12" s="14"/>
      <c r="F12" s="14"/>
      <c r="G12" s="14"/>
      <c r="H12" s="14"/>
      <c r="I12" s="14"/>
      <c r="J12" s="14"/>
      <c r="K12" s="14"/>
      <c r="L12" s="14"/>
      <c r="M12" s="14"/>
      <c r="N12" s="14"/>
      <c r="O12" s="14"/>
      <c r="P12" s="14"/>
      <c r="Q12" s="14"/>
      <c r="R12" s="14"/>
      <c r="S12" s="14"/>
      <c r="T12" s="14"/>
      <c r="U12" s="14"/>
      <c r="V12" s="14"/>
      <c r="W12" s="14"/>
      <c r="X12" s="252">
        <f t="shared" si="0"/>
        <v>0</v>
      </c>
      <c r="Y12" s="389">
        <f t="shared" si="1"/>
        <v>0</v>
      </c>
      <c r="Z12" s="351"/>
    </row>
    <row r="13" spans="1:29" ht="22.15" x14ac:dyDescent="0.55000000000000004">
      <c r="A13" s="796"/>
      <c r="B13" s="351"/>
      <c r="C13" s="348"/>
      <c r="D13" s="14"/>
      <c r="E13" s="14"/>
      <c r="F13" s="14"/>
      <c r="G13" s="14"/>
      <c r="H13" s="14"/>
      <c r="I13" s="14"/>
      <c r="J13" s="14"/>
      <c r="K13" s="14"/>
      <c r="L13" s="14"/>
      <c r="M13" s="14"/>
      <c r="N13" s="14"/>
      <c r="O13" s="14"/>
      <c r="P13" s="14"/>
      <c r="Q13" s="14"/>
      <c r="R13" s="14"/>
      <c r="S13" s="14"/>
      <c r="T13" s="14"/>
      <c r="U13" s="14"/>
      <c r="V13" s="14"/>
      <c r="W13" s="14"/>
      <c r="X13" s="252">
        <f t="shared" si="0"/>
        <v>0</v>
      </c>
      <c r="Y13" s="389">
        <f t="shared" si="1"/>
        <v>0</v>
      </c>
    </row>
    <row r="14" spans="1:29" ht="22.15" x14ac:dyDescent="0.55000000000000004">
      <c r="A14" s="796"/>
      <c r="B14" s="351"/>
      <c r="C14" s="348"/>
      <c r="D14" s="14"/>
      <c r="E14" s="14"/>
      <c r="F14" s="14"/>
      <c r="G14" s="14"/>
      <c r="H14" s="14"/>
      <c r="I14" s="14"/>
      <c r="J14" s="14"/>
      <c r="K14" s="14"/>
      <c r="L14" s="14"/>
      <c r="M14" s="14"/>
      <c r="N14" s="14"/>
      <c r="O14" s="14"/>
      <c r="P14" s="14"/>
      <c r="Q14" s="14"/>
      <c r="R14" s="14"/>
      <c r="S14" s="14"/>
      <c r="T14" s="14"/>
      <c r="U14" s="14"/>
      <c r="V14" s="14"/>
      <c r="W14" s="14"/>
      <c r="X14" s="252">
        <f t="shared" si="0"/>
        <v>0</v>
      </c>
      <c r="Y14" s="389">
        <f t="shared" si="1"/>
        <v>0</v>
      </c>
    </row>
    <row r="15" spans="1:29" ht="22.15" x14ac:dyDescent="0.55000000000000004">
      <c r="A15" s="796"/>
      <c r="B15" s="351"/>
      <c r="C15" s="348"/>
      <c r="D15" s="14"/>
      <c r="E15" s="14"/>
      <c r="F15" s="14"/>
      <c r="G15" s="14"/>
      <c r="H15" s="14"/>
      <c r="I15" s="14"/>
      <c r="J15" s="14"/>
      <c r="K15" s="14"/>
      <c r="L15" s="14"/>
      <c r="M15" s="14"/>
      <c r="N15" s="14"/>
      <c r="O15" s="14"/>
      <c r="P15" s="14"/>
      <c r="Q15" s="14"/>
      <c r="R15" s="14"/>
      <c r="S15" s="14"/>
      <c r="T15" s="14"/>
      <c r="U15" s="14"/>
      <c r="V15" s="14"/>
      <c r="W15" s="14"/>
      <c r="X15" s="252">
        <f t="shared" si="0"/>
        <v>0</v>
      </c>
      <c r="Y15" s="389">
        <f t="shared" si="1"/>
        <v>0</v>
      </c>
    </row>
    <row r="16" spans="1:29" ht="22.15" x14ac:dyDescent="0.55000000000000004">
      <c r="A16" s="796"/>
      <c r="B16" s="351"/>
      <c r="C16" s="348"/>
      <c r="D16" s="14"/>
      <c r="E16" s="14"/>
      <c r="F16" s="14"/>
      <c r="G16" s="14"/>
      <c r="H16" s="14"/>
      <c r="I16" s="14"/>
      <c r="J16" s="14"/>
      <c r="K16" s="14"/>
      <c r="L16" s="14"/>
      <c r="M16" s="14"/>
      <c r="N16" s="14"/>
      <c r="O16" s="14"/>
      <c r="P16" s="14"/>
      <c r="Q16" s="14"/>
      <c r="R16" s="14"/>
      <c r="S16" s="14"/>
      <c r="T16" s="14"/>
      <c r="U16" s="14"/>
      <c r="V16" s="14"/>
      <c r="W16" s="14"/>
      <c r="X16" s="252">
        <f t="shared" si="0"/>
        <v>0</v>
      </c>
      <c r="Y16" s="389">
        <f t="shared" si="1"/>
        <v>0</v>
      </c>
    </row>
    <row r="17" spans="1:26" ht="22.15" x14ac:dyDescent="0.55000000000000004">
      <c r="A17" s="796"/>
      <c r="B17" s="351"/>
      <c r="C17" s="348"/>
      <c r="D17" s="14"/>
      <c r="E17" s="14"/>
      <c r="F17" s="14"/>
      <c r="G17" s="14"/>
      <c r="H17" s="14"/>
      <c r="I17" s="14"/>
      <c r="J17" s="14"/>
      <c r="K17" s="14"/>
      <c r="L17" s="14"/>
      <c r="M17" s="14"/>
      <c r="N17" s="14"/>
      <c r="O17" s="14"/>
      <c r="P17" s="14"/>
      <c r="Q17" s="14"/>
      <c r="R17" s="14"/>
      <c r="S17" s="14"/>
      <c r="T17" s="14"/>
      <c r="U17" s="14"/>
      <c r="V17" s="14"/>
      <c r="W17" s="14"/>
      <c r="X17" s="252">
        <f t="shared" si="0"/>
        <v>0</v>
      </c>
      <c r="Y17" s="389">
        <f t="shared" si="1"/>
        <v>0</v>
      </c>
    </row>
    <row r="18" spans="1:26" ht="22.15" x14ac:dyDescent="0.55000000000000004">
      <c r="A18" s="796"/>
      <c r="B18" s="351"/>
      <c r="C18" s="348"/>
      <c r="D18" s="14"/>
      <c r="E18" s="14"/>
      <c r="F18" s="14"/>
      <c r="G18" s="14"/>
      <c r="H18" s="14"/>
      <c r="I18" s="14"/>
      <c r="J18" s="14"/>
      <c r="K18" s="14"/>
      <c r="L18" s="14"/>
      <c r="M18" s="14"/>
      <c r="N18" s="14"/>
      <c r="O18" s="14"/>
      <c r="P18" s="14"/>
      <c r="Q18" s="14"/>
      <c r="R18" s="14"/>
      <c r="S18" s="14"/>
      <c r="T18" s="14"/>
      <c r="U18" s="14"/>
      <c r="V18" s="14"/>
      <c r="W18" s="14"/>
      <c r="X18" s="252">
        <f t="shared" si="0"/>
        <v>0</v>
      </c>
      <c r="Y18" s="389">
        <f t="shared" si="1"/>
        <v>0</v>
      </c>
    </row>
    <row r="19" spans="1:26" ht="22.15" x14ac:dyDescent="0.55000000000000004">
      <c r="A19" s="796"/>
      <c r="B19" s="351"/>
      <c r="C19" s="348"/>
      <c r="D19" s="14"/>
      <c r="E19" s="14"/>
      <c r="F19" s="14"/>
      <c r="G19" s="14"/>
      <c r="H19" s="14"/>
      <c r="I19" s="14"/>
      <c r="J19" s="14"/>
      <c r="K19" s="14"/>
      <c r="L19" s="14"/>
      <c r="M19" s="14"/>
      <c r="N19" s="14"/>
      <c r="O19" s="14"/>
      <c r="P19" s="14"/>
      <c r="Q19" s="14"/>
      <c r="R19" s="14"/>
      <c r="S19" s="14"/>
      <c r="T19" s="14"/>
      <c r="U19" s="14"/>
      <c r="V19" s="14"/>
      <c r="W19" s="14"/>
      <c r="X19" s="252">
        <f t="shared" si="0"/>
        <v>0</v>
      </c>
      <c r="Y19" s="389">
        <f t="shared" si="1"/>
        <v>0</v>
      </c>
    </row>
    <row r="20" spans="1:26" ht="22.15" x14ac:dyDescent="0.55000000000000004">
      <c r="A20" s="796"/>
      <c r="B20" s="351"/>
      <c r="C20" s="348"/>
      <c r="D20" s="14"/>
      <c r="E20" s="14"/>
      <c r="F20" s="14"/>
      <c r="G20" s="14"/>
      <c r="H20" s="14"/>
      <c r="I20" s="14"/>
      <c r="J20" s="14"/>
      <c r="K20" s="14"/>
      <c r="L20" s="14"/>
      <c r="M20" s="14"/>
      <c r="N20" s="14"/>
      <c r="O20" s="14"/>
      <c r="P20" s="14"/>
      <c r="Q20" s="14"/>
      <c r="R20" s="14"/>
      <c r="S20" s="14"/>
      <c r="T20" s="14"/>
      <c r="U20" s="14"/>
      <c r="V20" s="14"/>
      <c r="W20" s="14"/>
      <c r="X20" s="252">
        <f t="shared" si="0"/>
        <v>0</v>
      </c>
      <c r="Y20" s="389">
        <f t="shared" si="1"/>
        <v>0</v>
      </c>
    </row>
    <row r="21" spans="1:26" ht="22.15" x14ac:dyDescent="0.55000000000000004">
      <c r="A21" s="796"/>
      <c r="B21" s="351"/>
      <c r="C21" s="348"/>
      <c r="D21" s="14"/>
      <c r="E21" s="14"/>
      <c r="F21" s="14"/>
      <c r="G21" s="14"/>
      <c r="H21" s="14"/>
      <c r="I21" s="14"/>
      <c r="J21" s="14"/>
      <c r="K21" s="14"/>
      <c r="L21" s="14"/>
      <c r="M21" s="14"/>
      <c r="N21" s="14"/>
      <c r="O21" s="14"/>
      <c r="P21" s="14"/>
      <c r="Q21" s="14"/>
      <c r="R21" s="14"/>
      <c r="S21" s="14"/>
      <c r="T21" s="14"/>
      <c r="U21" s="14"/>
      <c r="V21" s="14"/>
      <c r="W21" s="14"/>
      <c r="X21" s="252">
        <f t="shared" si="0"/>
        <v>0</v>
      </c>
      <c r="Y21" s="389">
        <f t="shared" si="1"/>
        <v>0</v>
      </c>
    </row>
    <row r="22" spans="1:26" ht="22.15" x14ac:dyDescent="0.55000000000000004">
      <c r="A22" s="796"/>
      <c r="B22" s="351"/>
      <c r="C22" s="348"/>
      <c r="D22" s="14"/>
      <c r="E22" s="14"/>
      <c r="F22" s="14"/>
      <c r="G22" s="14"/>
      <c r="H22" s="14"/>
      <c r="I22" s="14"/>
      <c r="J22" s="14"/>
      <c r="K22" s="14"/>
      <c r="L22" s="14"/>
      <c r="M22" s="14"/>
      <c r="N22" s="14"/>
      <c r="O22" s="14"/>
      <c r="P22" s="14"/>
      <c r="Q22" s="14"/>
      <c r="R22" s="14"/>
      <c r="S22" s="14"/>
      <c r="T22" s="14"/>
      <c r="U22" s="14"/>
      <c r="V22" s="14"/>
      <c r="W22" s="14"/>
      <c r="X22" s="252">
        <f t="shared" si="0"/>
        <v>0</v>
      </c>
      <c r="Y22" s="389">
        <f t="shared" si="1"/>
        <v>0</v>
      </c>
      <c r="Z22" s="351"/>
    </row>
    <row r="23" spans="1:26" ht="22.15" x14ac:dyDescent="0.55000000000000004">
      <c r="A23" s="796"/>
      <c r="B23" s="351"/>
      <c r="C23" s="348"/>
      <c r="D23" s="14"/>
      <c r="E23" s="14"/>
      <c r="F23" s="14"/>
      <c r="G23" s="14"/>
      <c r="H23" s="14"/>
      <c r="I23" s="14"/>
      <c r="J23" s="14"/>
      <c r="K23" s="14"/>
      <c r="L23" s="14"/>
      <c r="M23" s="14"/>
      <c r="N23" s="14"/>
      <c r="O23" s="14"/>
      <c r="P23" s="14"/>
      <c r="Q23" s="14"/>
      <c r="R23" s="14"/>
      <c r="S23" s="14"/>
      <c r="T23" s="14"/>
      <c r="U23" s="14"/>
      <c r="V23" s="14"/>
      <c r="W23" s="14"/>
      <c r="X23" s="252">
        <f t="shared" si="0"/>
        <v>0</v>
      </c>
      <c r="Y23" s="389">
        <f t="shared" si="1"/>
        <v>0</v>
      </c>
      <c r="Z23" s="351"/>
    </row>
    <row r="24" spans="1:26" ht="22.15" x14ac:dyDescent="0.55000000000000004">
      <c r="A24" s="796"/>
      <c r="B24" s="351"/>
      <c r="C24" s="348"/>
      <c r="D24" s="14"/>
      <c r="E24" s="14"/>
      <c r="F24" s="14"/>
      <c r="G24" s="14"/>
      <c r="H24" s="14"/>
      <c r="I24" s="14"/>
      <c r="J24" s="14"/>
      <c r="K24" s="14"/>
      <c r="L24" s="14"/>
      <c r="M24" s="14"/>
      <c r="N24" s="14"/>
      <c r="O24" s="14"/>
      <c r="P24" s="14"/>
      <c r="Q24" s="14"/>
      <c r="R24" s="14"/>
      <c r="S24" s="14"/>
      <c r="T24" s="14"/>
      <c r="U24" s="14"/>
      <c r="V24" s="14"/>
      <c r="W24" s="14"/>
      <c r="X24" s="252">
        <f t="shared" si="0"/>
        <v>0</v>
      </c>
      <c r="Y24" s="389">
        <f t="shared" si="1"/>
        <v>0</v>
      </c>
      <c r="Z24" s="351"/>
    </row>
    <row r="25" spans="1:26" ht="22.15" x14ac:dyDescent="0.55000000000000004">
      <c r="A25" s="796"/>
      <c r="B25" s="351"/>
      <c r="C25" s="348"/>
      <c r="D25" s="14"/>
      <c r="E25" s="14"/>
      <c r="F25" s="14"/>
      <c r="G25" s="14"/>
      <c r="H25" s="14"/>
      <c r="I25" s="14"/>
      <c r="J25" s="14"/>
      <c r="K25" s="14"/>
      <c r="L25" s="14"/>
      <c r="M25" s="14"/>
      <c r="N25" s="14"/>
      <c r="O25" s="14"/>
      <c r="P25" s="14"/>
      <c r="Q25" s="14"/>
      <c r="R25" s="14"/>
      <c r="S25" s="14"/>
      <c r="T25" s="14"/>
      <c r="U25" s="14"/>
      <c r="V25" s="14"/>
      <c r="W25" s="14"/>
      <c r="X25" s="252">
        <f t="shared" si="0"/>
        <v>0</v>
      </c>
      <c r="Y25" s="389">
        <f t="shared" si="1"/>
        <v>0</v>
      </c>
      <c r="Z25" s="351"/>
    </row>
    <row r="26" spans="1:26" ht="22.15" x14ac:dyDescent="0.55000000000000004">
      <c r="A26" s="796"/>
      <c r="B26" s="351"/>
      <c r="C26" s="348"/>
      <c r="D26" s="14"/>
      <c r="E26" s="14"/>
      <c r="F26" s="14"/>
      <c r="G26" s="14"/>
      <c r="H26" s="14"/>
      <c r="I26" s="14"/>
      <c r="J26" s="14"/>
      <c r="K26" s="14"/>
      <c r="L26" s="14"/>
      <c r="M26" s="14"/>
      <c r="N26" s="14"/>
      <c r="O26" s="14"/>
      <c r="P26" s="14"/>
      <c r="Q26" s="14"/>
      <c r="R26" s="14"/>
      <c r="S26" s="14"/>
      <c r="T26" s="14"/>
      <c r="U26" s="14"/>
      <c r="V26" s="14"/>
      <c r="W26" s="14"/>
      <c r="X26" s="252">
        <f t="shared" si="0"/>
        <v>0</v>
      </c>
      <c r="Y26" s="389">
        <f t="shared" si="1"/>
        <v>0</v>
      </c>
    </row>
    <row r="27" spans="1:26" ht="22.15" x14ac:dyDescent="0.55000000000000004">
      <c r="A27" s="796"/>
      <c r="B27" s="351"/>
      <c r="C27" s="348"/>
      <c r="D27" s="14"/>
      <c r="E27" s="14"/>
      <c r="F27" s="14"/>
      <c r="G27" s="14"/>
      <c r="H27" s="14"/>
      <c r="I27" s="14"/>
      <c r="J27" s="14"/>
      <c r="K27" s="14"/>
      <c r="L27" s="14"/>
      <c r="M27" s="14"/>
      <c r="N27" s="14"/>
      <c r="O27" s="14"/>
      <c r="P27" s="14"/>
      <c r="Q27" s="14"/>
      <c r="R27" s="14"/>
      <c r="S27" s="14"/>
      <c r="T27" s="14"/>
      <c r="U27" s="14"/>
      <c r="V27" s="14"/>
      <c r="W27" s="14"/>
      <c r="X27" s="252">
        <f t="shared" si="0"/>
        <v>0</v>
      </c>
      <c r="Y27" s="389">
        <f t="shared" si="1"/>
        <v>0</v>
      </c>
      <c r="Z27" s="351"/>
    </row>
    <row r="28" spans="1:26" ht="22.15" x14ac:dyDescent="0.55000000000000004">
      <c r="A28" s="796"/>
      <c r="B28" s="351"/>
      <c r="C28" s="348"/>
      <c r="D28" s="14"/>
      <c r="E28" s="14"/>
      <c r="F28" s="14"/>
      <c r="G28" s="14"/>
      <c r="H28" s="14"/>
      <c r="I28" s="14"/>
      <c r="J28" s="14"/>
      <c r="K28" s="14"/>
      <c r="L28" s="14"/>
      <c r="M28" s="14"/>
      <c r="N28" s="14"/>
      <c r="O28" s="14"/>
      <c r="P28" s="14"/>
      <c r="Q28" s="14"/>
      <c r="R28" s="14"/>
      <c r="S28" s="14"/>
      <c r="T28" s="14"/>
      <c r="U28" s="14"/>
      <c r="V28" s="14"/>
      <c r="W28" s="14"/>
      <c r="X28" s="252">
        <f t="shared" si="0"/>
        <v>0</v>
      </c>
      <c r="Y28" s="389">
        <f t="shared" si="1"/>
        <v>0</v>
      </c>
      <c r="Z28" s="351"/>
    </row>
    <row r="29" spans="1:26" ht="22.15" x14ac:dyDescent="0.55000000000000004">
      <c r="A29" s="796"/>
      <c r="B29" s="351"/>
      <c r="C29" s="348"/>
      <c r="D29" s="14"/>
      <c r="E29" s="14"/>
      <c r="F29" s="14"/>
      <c r="G29" s="14"/>
      <c r="H29" s="14"/>
      <c r="I29" s="14"/>
      <c r="J29" s="14"/>
      <c r="K29" s="14"/>
      <c r="L29" s="14"/>
      <c r="M29" s="14"/>
      <c r="N29" s="14"/>
      <c r="O29" s="14"/>
      <c r="P29" s="14"/>
      <c r="Q29" s="14"/>
      <c r="R29" s="14"/>
      <c r="S29" s="14"/>
      <c r="T29" s="14"/>
      <c r="U29" s="14"/>
      <c r="V29" s="14"/>
      <c r="W29" s="14"/>
      <c r="X29" s="252">
        <f t="shared" si="0"/>
        <v>0</v>
      </c>
      <c r="Y29" s="389">
        <f t="shared" si="1"/>
        <v>0</v>
      </c>
      <c r="Z29" s="351"/>
    </row>
    <row r="30" spans="1:26" ht="22.15" x14ac:dyDescent="0.55000000000000004">
      <c r="A30" s="796"/>
      <c r="B30" s="351"/>
      <c r="C30" s="348"/>
      <c r="D30" s="14"/>
      <c r="E30" s="14"/>
      <c r="F30" s="14"/>
      <c r="G30" s="14"/>
      <c r="H30" s="14"/>
      <c r="I30" s="14"/>
      <c r="J30" s="14"/>
      <c r="K30" s="14"/>
      <c r="L30" s="14"/>
      <c r="M30" s="14"/>
      <c r="N30" s="14"/>
      <c r="O30" s="14"/>
      <c r="P30" s="14"/>
      <c r="Q30" s="14"/>
      <c r="R30" s="14"/>
      <c r="S30" s="14"/>
      <c r="T30" s="14"/>
      <c r="U30" s="14"/>
      <c r="V30" s="14"/>
      <c r="W30" s="14"/>
      <c r="X30" s="252">
        <f t="shared" si="0"/>
        <v>0</v>
      </c>
      <c r="Y30" s="389">
        <f t="shared" si="1"/>
        <v>0</v>
      </c>
    </row>
    <row r="31" spans="1:26" ht="22.15" x14ac:dyDescent="0.55000000000000004">
      <c r="A31" s="796"/>
      <c r="B31" s="351"/>
      <c r="C31" s="348"/>
      <c r="D31" s="14"/>
      <c r="E31" s="14"/>
      <c r="F31" s="14"/>
      <c r="G31" s="14"/>
      <c r="H31" s="14"/>
      <c r="I31" s="14"/>
      <c r="J31" s="14"/>
      <c r="K31" s="14"/>
      <c r="L31" s="14"/>
      <c r="M31" s="14"/>
      <c r="N31" s="14"/>
      <c r="O31" s="14"/>
      <c r="P31" s="14"/>
      <c r="Q31" s="14"/>
      <c r="R31" s="14"/>
      <c r="S31" s="14"/>
      <c r="T31" s="14"/>
      <c r="U31" s="14"/>
      <c r="V31" s="14"/>
      <c r="W31" s="14"/>
      <c r="X31" s="252">
        <f t="shared" si="0"/>
        <v>0</v>
      </c>
      <c r="Y31" s="389">
        <f t="shared" si="1"/>
        <v>0</v>
      </c>
      <c r="Z31" s="351"/>
    </row>
    <row r="32" spans="1:26" ht="22.15" x14ac:dyDescent="0.55000000000000004">
      <c r="A32" s="796"/>
      <c r="B32" s="351"/>
      <c r="C32" s="348"/>
      <c r="D32" s="14"/>
      <c r="E32" s="14"/>
      <c r="F32" s="14"/>
      <c r="G32" s="14"/>
      <c r="H32" s="14"/>
      <c r="I32" s="14"/>
      <c r="J32" s="14"/>
      <c r="K32" s="14"/>
      <c r="L32" s="14"/>
      <c r="M32" s="14"/>
      <c r="N32" s="14"/>
      <c r="O32" s="14"/>
      <c r="P32" s="14"/>
      <c r="Q32" s="14"/>
      <c r="R32" s="14"/>
      <c r="S32" s="14"/>
      <c r="T32" s="14"/>
      <c r="U32" s="14"/>
      <c r="V32" s="14"/>
      <c r="W32" s="14"/>
      <c r="X32" s="252">
        <f t="shared" si="0"/>
        <v>0</v>
      </c>
      <c r="Y32" s="389">
        <f t="shared" si="1"/>
        <v>0</v>
      </c>
      <c r="Z32" s="351"/>
    </row>
    <row r="33" spans="1:26" ht="22.15" x14ac:dyDescent="0.55000000000000004">
      <c r="A33" s="796"/>
      <c r="B33" s="351"/>
      <c r="C33" s="348"/>
      <c r="D33" s="14"/>
      <c r="E33" s="14"/>
      <c r="F33" s="14"/>
      <c r="G33" s="14"/>
      <c r="H33" s="14"/>
      <c r="I33" s="14"/>
      <c r="J33" s="14"/>
      <c r="K33" s="14"/>
      <c r="L33" s="14"/>
      <c r="M33" s="14"/>
      <c r="N33" s="14"/>
      <c r="O33" s="14"/>
      <c r="P33" s="14"/>
      <c r="Q33" s="14"/>
      <c r="R33" s="14"/>
      <c r="S33" s="14"/>
      <c r="T33" s="14"/>
      <c r="U33" s="14"/>
      <c r="V33" s="14"/>
      <c r="W33" s="14"/>
      <c r="X33" s="252">
        <f t="shared" si="0"/>
        <v>0</v>
      </c>
      <c r="Y33" s="389">
        <f t="shared" si="1"/>
        <v>0</v>
      </c>
      <c r="Z33" s="351"/>
    </row>
    <row r="34" spans="1:26" ht="20.25" x14ac:dyDescent="0.55000000000000004">
      <c r="A34" s="796"/>
      <c r="B34" s="351"/>
      <c r="C34" s="349"/>
      <c r="D34" s="14"/>
      <c r="E34" s="14"/>
      <c r="F34" s="14"/>
      <c r="G34" s="14"/>
      <c r="H34" s="14"/>
      <c r="I34" s="14"/>
      <c r="J34" s="14"/>
      <c r="K34" s="14"/>
      <c r="L34" s="14"/>
      <c r="M34" s="14"/>
      <c r="N34" s="14"/>
      <c r="O34" s="14"/>
      <c r="P34" s="14"/>
      <c r="Q34" s="14"/>
      <c r="R34" s="14"/>
      <c r="S34" s="14"/>
      <c r="T34" s="14"/>
      <c r="U34" s="14"/>
      <c r="V34" s="14"/>
      <c r="W34" s="14"/>
      <c r="X34" s="252">
        <f t="shared" si="0"/>
        <v>0</v>
      </c>
      <c r="Y34" s="373">
        <f t="shared" si="1"/>
        <v>0</v>
      </c>
    </row>
    <row r="35" spans="1:26" ht="20.65" thickBot="1" x14ac:dyDescent="0.6">
      <c r="A35" s="796"/>
      <c r="B35" s="352"/>
      <c r="C35" s="349"/>
      <c r="D35" s="14"/>
      <c r="E35" s="14"/>
      <c r="F35" s="14"/>
      <c r="G35" s="14"/>
      <c r="H35" s="14"/>
      <c r="I35" s="14"/>
      <c r="J35" s="14"/>
      <c r="K35" s="14"/>
      <c r="L35" s="14"/>
      <c r="M35" s="14"/>
      <c r="N35" s="14"/>
      <c r="O35" s="14"/>
      <c r="P35" s="14"/>
      <c r="Q35" s="14"/>
      <c r="R35" s="14"/>
      <c r="S35" s="14"/>
      <c r="T35" s="14"/>
      <c r="U35" s="14"/>
      <c r="V35" s="14"/>
      <c r="W35" s="14"/>
      <c r="X35" s="252">
        <f t="shared" si="0"/>
        <v>0</v>
      </c>
      <c r="Y35" s="373">
        <f t="shared" si="1"/>
        <v>0</v>
      </c>
    </row>
    <row r="36" spans="1:26" ht="20.65" thickBot="1" x14ac:dyDescent="0.6">
      <c r="B36" s="47" t="s">
        <v>30</v>
      </c>
      <c r="C36" s="48"/>
      <c r="D36" s="371">
        <f t="shared" ref="D36:W36" si="2">SUMPRODUCT($C9:$C35,D9:D35)</f>
        <v>0</v>
      </c>
      <c r="E36" s="371">
        <f t="shared" si="2"/>
        <v>0</v>
      </c>
      <c r="F36" s="371">
        <f t="shared" si="2"/>
        <v>0</v>
      </c>
      <c r="G36" s="371">
        <f t="shared" si="2"/>
        <v>0</v>
      </c>
      <c r="H36" s="371">
        <f t="shared" si="2"/>
        <v>0</v>
      </c>
      <c r="I36" s="371">
        <f t="shared" si="2"/>
        <v>0</v>
      </c>
      <c r="J36" s="371">
        <f t="shared" si="2"/>
        <v>0</v>
      </c>
      <c r="K36" s="371">
        <f t="shared" si="2"/>
        <v>0</v>
      </c>
      <c r="L36" s="371">
        <f t="shared" si="2"/>
        <v>0</v>
      </c>
      <c r="M36" s="371">
        <f t="shared" si="2"/>
        <v>0</v>
      </c>
      <c r="N36" s="371">
        <f t="shared" si="2"/>
        <v>0</v>
      </c>
      <c r="O36" s="371">
        <f t="shared" si="2"/>
        <v>0</v>
      </c>
      <c r="P36" s="371">
        <f t="shared" si="2"/>
        <v>0</v>
      </c>
      <c r="Q36" s="371">
        <f t="shared" si="2"/>
        <v>0</v>
      </c>
      <c r="R36" s="371">
        <f t="shared" si="2"/>
        <v>0</v>
      </c>
      <c r="S36" s="371">
        <f t="shared" si="2"/>
        <v>0</v>
      </c>
      <c r="T36" s="371">
        <f t="shared" si="2"/>
        <v>0</v>
      </c>
      <c r="U36" s="371">
        <f t="shared" si="2"/>
        <v>0</v>
      </c>
      <c r="V36" s="371">
        <f t="shared" si="2"/>
        <v>0</v>
      </c>
      <c r="W36" s="371">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31</v>
      </c>
      <c r="C38" s="790"/>
      <c r="D38" s="791"/>
      <c r="E38" s="791"/>
      <c r="F38" s="791"/>
      <c r="G38" s="791"/>
      <c r="H38" s="791"/>
      <c r="I38" s="791"/>
      <c r="J38" s="791"/>
      <c r="K38" s="791"/>
      <c r="L38" s="791"/>
      <c r="M38" s="791"/>
      <c r="N38" s="791"/>
      <c r="O38" s="791"/>
      <c r="P38" s="791"/>
      <c r="Q38" s="791"/>
      <c r="R38" s="791"/>
      <c r="S38" s="791"/>
      <c r="T38" s="791"/>
      <c r="U38" s="791"/>
      <c r="V38" s="791"/>
      <c r="W38" s="791"/>
      <c r="X38" s="792"/>
    </row>
    <row r="39" spans="1:26" x14ac:dyDescent="0.35">
      <c r="B39" s="52" t="s">
        <v>32</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79"/>
    </row>
    <row r="41" spans="1:26" x14ac:dyDescent="0.35">
      <c r="R41" s="779"/>
    </row>
    <row r="42" spans="1:26" x14ac:dyDescent="0.35">
      <c r="R42" s="779"/>
    </row>
    <row r="43" spans="1:26" x14ac:dyDescent="0.35">
      <c r="R43" s="779"/>
    </row>
    <row r="44" spans="1:26" x14ac:dyDescent="0.35">
      <c r="R44" s="779"/>
    </row>
    <row r="45" spans="1:26" x14ac:dyDescent="0.35">
      <c r="R45" s="779"/>
    </row>
    <row r="46" spans="1:26" x14ac:dyDescent="0.35">
      <c r="R46" s="780"/>
    </row>
    <row r="47" spans="1:26" x14ac:dyDescent="0.35">
      <c r="R47" s="780"/>
    </row>
    <row r="48" spans="1:26" x14ac:dyDescent="0.35">
      <c r="R48" s="780"/>
    </row>
    <row r="49" spans="18:18" x14ac:dyDescent="0.35">
      <c r="R49" s="780"/>
    </row>
    <row r="50" spans="18:18" x14ac:dyDescent="0.35">
      <c r="R50" s="780"/>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78</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78</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78</v>
      </c>
    </row>
    <row r="2" spans="1:21" ht="157.5" customHeight="1" thickBot="1" x14ac:dyDescent="0.4">
      <c r="B2" s="129" t="s">
        <v>50</v>
      </c>
      <c r="C2" s="186" t="s">
        <v>4</v>
      </c>
      <c r="D2" s="242"/>
      <c r="E2" s="242"/>
      <c r="F2" s="242"/>
      <c r="G2" s="242"/>
      <c r="H2" s="242"/>
      <c r="I2" s="242"/>
      <c r="J2" s="242"/>
      <c r="K2" s="242"/>
      <c r="L2" s="242"/>
      <c r="M2" s="242"/>
      <c r="N2" s="242"/>
      <c r="O2" s="242"/>
      <c r="P2" s="242"/>
      <c r="Q2" s="242"/>
      <c r="R2" s="242"/>
      <c r="S2" s="242"/>
      <c r="T2" s="242"/>
    </row>
    <row r="3" spans="1:21" ht="15.75" x14ac:dyDescent="0.4">
      <c r="B3" s="414" t="s">
        <v>49</v>
      </c>
      <c r="C3" s="155"/>
      <c r="D3" s="134"/>
      <c r="E3" s="135"/>
      <c r="F3" s="135"/>
      <c r="G3" s="135"/>
      <c r="H3" s="135"/>
      <c r="I3" s="188"/>
      <c r="J3" s="188"/>
      <c r="K3" s="135"/>
      <c r="L3" s="135"/>
      <c r="M3" s="135"/>
      <c r="N3" s="135"/>
      <c r="O3" s="135"/>
      <c r="P3" s="135"/>
      <c r="Q3" s="135"/>
      <c r="R3" s="135"/>
      <c r="S3" s="135"/>
      <c r="T3" s="135"/>
      <c r="U3" s="183" t="s">
        <v>51</v>
      </c>
    </row>
    <row r="4" spans="1:21" ht="15" x14ac:dyDescent="0.4">
      <c r="B4" s="416" t="s">
        <v>228</v>
      </c>
      <c r="C4" s="412"/>
      <c r="D4" s="284"/>
      <c r="E4" s="285"/>
      <c r="F4" s="285"/>
      <c r="G4" s="285"/>
      <c r="H4" s="285"/>
      <c r="I4" s="285"/>
      <c r="J4" s="285"/>
      <c r="K4" s="285"/>
      <c r="L4" s="285"/>
      <c r="M4" s="285"/>
      <c r="N4" s="285"/>
      <c r="O4" s="285"/>
      <c r="P4" s="285"/>
      <c r="Q4" s="285"/>
      <c r="R4" s="285"/>
      <c r="S4" s="285"/>
      <c r="T4" s="285"/>
      <c r="U4" s="184"/>
    </row>
    <row r="5" spans="1:21" ht="15" x14ac:dyDescent="0.4">
      <c r="B5" s="417" t="s">
        <v>168</v>
      </c>
      <c r="C5" s="412">
        <v>5</v>
      </c>
      <c r="D5" s="284"/>
      <c r="E5" s="285"/>
      <c r="F5" s="285"/>
      <c r="G5" s="285"/>
      <c r="H5" s="285"/>
      <c r="I5" s="285"/>
      <c r="J5" s="285"/>
      <c r="K5" s="285"/>
      <c r="L5" s="285"/>
      <c r="M5" s="285"/>
      <c r="N5" s="285"/>
      <c r="O5" s="285"/>
      <c r="P5" s="285"/>
      <c r="Q5" s="285"/>
      <c r="R5" s="285"/>
      <c r="S5" s="285"/>
      <c r="T5" s="285"/>
      <c r="U5" s="184"/>
    </row>
    <row r="6" spans="1:21" ht="15" x14ac:dyDescent="0.4">
      <c r="B6" s="417" t="s">
        <v>229</v>
      </c>
      <c r="C6" s="412">
        <v>5</v>
      </c>
      <c r="D6" s="284"/>
      <c r="E6" s="285"/>
      <c r="F6" s="285"/>
      <c r="G6" s="285"/>
      <c r="H6" s="285"/>
      <c r="I6" s="285"/>
      <c r="J6" s="285"/>
      <c r="K6" s="285"/>
      <c r="L6" s="285"/>
      <c r="M6" s="285"/>
      <c r="N6" s="285"/>
      <c r="O6" s="285"/>
      <c r="P6" s="285"/>
      <c r="Q6" s="285"/>
      <c r="R6" s="285"/>
      <c r="S6" s="285"/>
      <c r="T6" s="285"/>
      <c r="U6" s="280"/>
    </row>
    <row r="7" spans="1:21" ht="15" x14ac:dyDescent="0.4">
      <c r="B7" s="417" t="s">
        <v>230</v>
      </c>
      <c r="C7" s="412">
        <v>5</v>
      </c>
      <c r="D7" s="284"/>
      <c r="E7" s="285"/>
      <c r="F7" s="285"/>
      <c r="G7" s="285"/>
      <c r="H7" s="285"/>
      <c r="I7" s="285"/>
      <c r="J7" s="285"/>
      <c r="K7" s="285"/>
      <c r="L7" s="285"/>
      <c r="M7" s="285"/>
      <c r="N7" s="285"/>
      <c r="O7" s="285"/>
      <c r="P7" s="285"/>
      <c r="Q7" s="285"/>
      <c r="R7" s="285"/>
      <c r="S7" s="285"/>
      <c r="T7" s="285"/>
      <c r="U7" s="184"/>
    </row>
    <row r="8" spans="1:21" ht="15" x14ac:dyDescent="0.4">
      <c r="B8" s="417" t="s">
        <v>244</v>
      </c>
      <c r="C8" s="412">
        <v>5</v>
      </c>
      <c r="D8" s="284"/>
      <c r="E8" s="285"/>
      <c r="F8" s="285"/>
      <c r="G8" s="285"/>
      <c r="H8" s="285"/>
      <c r="I8" s="285"/>
      <c r="J8" s="285"/>
      <c r="K8" s="285"/>
      <c r="L8" s="285"/>
      <c r="M8" s="285"/>
      <c r="N8" s="285"/>
      <c r="O8" s="285"/>
      <c r="P8" s="285"/>
      <c r="Q8" s="285"/>
      <c r="R8" s="285"/>
      <c r="S8" s="285"/>
      <c r="T8" s="285"/>
      <c r="U8" s="184"/>
    </row>
    <row r="9" spans="1:21" ht="15" x14ac:dyDescent="0.4">
      <c r="B9" s="417" t="s">
        <v>242</v>
      </c>
      <c r="C9" s="412">
        <v>5</v>
      </c>
      <c r="D9" s="284"/>
      <c r="E9" s="285"/>
      <c r="F9" s="285"/>
      <c r="G9" s="285"/>
      <c r="H9" s="285"/>
      <c r="I9" s="285"/>
      <c r="J9" s="285"/>
      <c r="K9" s="285"/>
      <c r="L9" s="285"/>
      <c r="M9" s="285"/>
      <c r="N9" s="285"/>
      <c r="O9" s="285"/>
      <c r="P9" s="285"/>
      <c r="Q9" s="285"/>
      <c r="R9" s="285"/>
      <c r="S9" s="285"/>
      <c r="T9" s="285"/>
      <c r="U9" s="184"/>
    </row>
    <row r="10" spans="1:21" ht="15" x14ac:dyDescent="0.4">
      <c r="B10" s="417" t="s">
        <v>243</v>
      </c>
      <c r="C10" s="412">
        <v>5</v>
      </c>
      <c r="D10" s="284"/>
      <c r="E10" s="285"/>
      <c r="F10" s="285"/>
      <c r="G10" s="285"/>
      <c r="H10" s="285"/>
      <c r="I10" s="285"/>
      <c r="J10" s="285"/>
      <c r="K10" s="285"/>
      <c r="L10" s="285"/>
      <c r="M10" s="285"/>
      <c r="N10" s="285"/>
      <c r="O10" s="285"/>
      <c r="P10" s="285"/>
      <c r="Q10" s="285"/>
      <c r="R10" s="285"/>
      <c r="S10" s="285"/>
      <c r="T10" s="285"/>
      <c r="U10" s="184"/>
    </row>
    <row r="11" spans="1:21" ht="15" x14ac:dyDescent="0.4">
      <c r="B11" s="417" t="s">
        <v>231</v>
      </c>
      <c r="C11" s="412">
        <v>5</v>
      </c>
      <c r="D11" s="284"/>
      <c r="E11" s="285"/>
      <c r="F11" s="285"/>
      <c r="G11" s="285"/>
      <c r="H11" s="285"/>
      <c r="I11" s="285"/>
      <c r="J11" s="285"/>
      <c r="K11" s="285"/>
      <c r="L11" s="285"/>
      <c r="M11" s="285"/>
      <c r="N11" s="285"/>
      <c r="O11" s="285"/>
      <c r="P11" s="285"/>
      <c r="Q11" s="285"/>
      <c r="R11" s="285"/>
      <c r="S11" s="285"/>
      <c r="T11" s="285"/>
      <c r="U11" s="184"/>
    </row>
    <row r="12" spans="1:21" ht="15" x14ac:dyDescent="0.4">
      <c r="B12" s="417" t="s">
        <v>169</v>
      </c>
      <c r="C12" s="412"/>
      <c r="D12" s="284"/>
      <c r="E12" s="285"/>
      <c r="F12" s="285"/>
      <c r="G12" s="285"/>
      <c r="H12" s="285"/>
      <c r="I12" s="285"/>
      <c r="J12" s="285"/>
      <c r="K12" s="285"/>
      <c r="L12" s="285"/>
      <c r="M12" s="285"/>
      <c r="N12" s="285"/>
      <c r="O12" s="285"/>
      <c r="P12" s="285"/>
      <c r="Q12" s="285"/>
      <c r="R12" s="285"/>
      <c r="S12" s="285"/>
      <c r="T12" s="285"/>
      <c r="U12" s="184"/>
    </row>
    <row r="13" spans="1:21" ht="15" x14ac:dyDescent="0.4">
      <c r="B13" s="416" t="s">
        <v>232</v>
      </c>
      <c r="C13" s="412">
        <v>5</v>
      </c>
      <c r="D13" s="284"/>
      <c r="E13" s="285"/>
      <c r="F13" s="285"/>
      <c r="G13" s="285"/>
      <c r="H13" s="285"/>
      <c r="I13" s="285"/>
      <c r="J13" s="285"/>
      <c r="K13" s="285"/>
      <c r="L13" s="285"/>
      <c r="M13" s="285"/>
      <c r="N13" s="285"/>
      <c r="O13" s="285"/>
      <c r="P13" s="285"/>
      <c r="Q13" s="285"/>
      <c r="R13" s="285"/>
      <c r="S13" s="285"/>
      <c r="T13" s="285"/>
      <c r="U13" s="184"/>
    </row>
    <row r="14" spans="1:21" ht="15.75" customHeight="1" x14ac:dyDescent="0.35">
      <c r="B14" s="418" t="s">
        <v>233</v>
      </c>
      <c r="C14" s="412">
        <v>5</v>
      </c>
      <c r="D14" s="284"/>
      <c r="E14" s="285"/>
      <c r="F14" s="285"/>
      <c r="G14" s="285"/>
      <c r="H14" s="285"/>
      <c r="I14" s="285"/>
      <c r="J14" s="285"/>
      <c r="K14" s="285"/>
      <c r="L14" s="285"/>
      <c r="M14" s="285"/>
      <c r="N14" s="285"/>
      <c r="O14" s="285"/>
      <c r="P14" s="285"/>
      <c r="Q14" s="285"/>
      <c r="R14" s="285"/>
      <c r="S14" s="285"/>
      <c r="T14" s="285"/>
      <c r="U14" s="419"/>
    </row>
    <row r="15" spans="1:21" ht="15" x14ac:dyDescent="0.4">
      <c r="B15" s="416" t="s">
        <v>234</v>
      </c>
      <c r="C15" s="412">
        <v>5</v>
      </c>
      <c r="D15" s="284"/>
      <c r="E15" s="285"/>
      <c r="F15" s="285"/>
      <c r="G15" s="285"/>
      <c r="H15" s="285"/>
      <c r="I15" s="285"/>
      <c r="J15" s="285"/>
      <c r="K15" s="285"/>
      <c r="L15" s="285"/>
      <c r="M15" s="285"/>
      <c r="N15" s="285"/>
      <c r="O15" s="285"/>
      <c r="P15" s="285"/>
      <c r="Q15" s="285"/>
      <c r="R15" s="285"/>
      <c r="S15" s="285"/>
      <c r="T15" s="285"/>
      <c r="U15" s="184"/>
    </row>
    <row r="16" spans="1:21" ht="15" x14ac:dyDescent="0.4">
      <c r="B16" s="417" t="s">
        <v>235</v>
      </c>
      <c r="C16" s="412">
        <v>5</v>
      </c>
      <c r="D16" s="284"/>
      <c r="E16" s="285"/>
      <c r="F16" s="285"/>
      <c r="G16" s="285"/>
      <c r="H16" s="285"/>
      <c r="I16" s="285"/>
      <c r="J16" s="285"/>
      <c r="K16" s="285"/>
      <c r="L16" s="285"/>
      <c r="M16" s="285"/>
      <c r="N16" s="285"/>
      <c r="O16" s="285"/>
      <c r="P16" s="285"/>
      <c r="Q16" s="285"/>
      <c r="R16" s="285"/>
      <c r="S16" s="285"/>
      <c r="T16" s="285"/>
      <c r="U16" s="184"/>
    </row>
    <row r="17" spans="2:21" s="8" customFormat="1" ht="15" x14ac:dyDescent="0.4">
      <c r="B17" s="417" t="s">
        <v>236</v>
      </c>
      <c r="C17" s="412">
        <v>5</v>
      </c>
      <c r="D17" s="284"/>
      <c r="E17" s="285"/>
      <c r="F17" s="285"/>
      <c r="G17" s="285"/>
      <c r="H17" s="285"/>
      <c r="I17" s="285"/>
      <c r="J17" s="285"/>
      <c r="K17" s="285"/>
      <c r="L17" s="285"/>
      <c r="M17" s="285"/>
      <c r="N17" s="285"/>
      <c r="O17" s="285"/>
      <c r="P17" s="285"/>
      <c r="Q17" s="285"/>
      <c r="R17" s="285"/>
      <c r="S17" s="285"/>
      <c r="T17" s="285"/>
      <c r="U17" s="185"/>
    </row>
    <row r="18" spans="2:21" ht="15" x14ac:dyDescent="0.4">
      <c r="B18" s="417" t="s">
        <v>237</v>
      </c>
      <c r="C18" s="412">
        <v>5</v>
      </c>
      <c r="D18" s="284"/>
      <c r="E18" s="285"/>
      <c r="F18" s="285"/>
      <c r="G18" s="285"/>
      <c r="H18" s="285"/>
      <c r="I18" s="285"/>
      <c r="J18" s="285"/>
      <c r="K18" s="285"/>
      <c r="L18" s="285"/>
      <c r="M18" s="285"/>
      <c r="N18" s="285"/>
      <c r="O18" s="285"/>
      <c r="P18" s="285"/>
      <c r="Q18" s="285"/>
      <c r="R18" s="285"/>
      <c r="S18" s="285"/>
      <c r="T18" s="285"/>
      <c r="U18" s="184"/>
    </row>
    <row r="19" spans="2:21" ht="15" x14ac:dyDescent="0.4">
      <c r="B19" s="416" t="s">
        <v>238</v>
      </c>
      <c r="C19" s="412">
        <v>5</v>
      </c>
      <c r="D19" s="284"/>
      <c r="E19" s="285"/>
      <c r="F19" s="285"/>
      <c r="G19" s="285"/>
      <c r="H19" s="285"/>
      <c r="I19" s="285"/>
      <c r="J19" s="285"/>
      <c r="K19" s="285"/>
      <c r="L19" s="285"/>
      <c r="M19" s="285"/>
      <c r="N19" s="285"/>
      <c r="O19" s="285"/>
      <c r="P19" s="285"/>
      <c r="Q19" s="285"/>
      <c r="R19" s="285"/>
      <c r="S19" s="285"/>
      <c r="T19" s="285"/>
      <c r="U19" s="184"/>
    </row>
    <row r="20" spans="2:21" ht="15" x14ac:dyDescent="0.4">
      <c r="B20" s="417" t="s">
        <v>170</v>
      </c>
      <c r="C20" s="412">
        <v>5</v>
      </c>
      <c r="D20" s="284"/>
      <c r="E20" s="285"/>
      <c r="F20" s="285"/>
      <c r="G20" s="285"/>
      <c r="H20" s="285"/>
      <c r="I20" s="285"/>
      <c r="J20" s="285"/>
      <c r="K20" s="285"/>
      <c r="L20" s="285"/>
      <c r="M20" s="285"/>
      <c r="N20" s="285"/>
      <c r="O20" s="285"/>
      <c r="P20" s="285"/>
      <c r="Q20" s="285"/>
      <c r="R20" s="285"/>
      <c r="S20" s="285"/>
      <c r="T20" s="285"/>
      <c r="U20" s="184"/>
    </row>
    <row r="21" spans="2:21" ht="15" x14ac:dyDescent="0.4">
      <c r="B21" s="417" t="s">
        <v>239</v>
      </c>
      <c r="C21" s="412">
        <v>5</v>
      </c>
      <c r="D21" s="284"/>
      <c r="E21" s="285"/>
      <c r="F21" s="285"/>
      <c r="G21" s="285"/>
      <c r="H21" s="285"/>
      <c r="I21" s="285"/>
      <c r="J21" s="285"/>
      <c r="K21" s="285"/>
      <c r="L21" s="285"/>
      <c r="M21" s="285"/>
      <c r="N21" s="285"/>
      <c r="O21" s="285"/>
      <c r="P21" s="285"/>
      <c r="Q21" s="285"/>
      <c r="R21" s="285"/>
      <c r="S21" s="285"/>
      <c r="T21" s="285"/>
      <c r="U21" s="280"/>
    </row>
    <row r="22" spans="2:21" ht="15" x14ac:dyDescent="0.4">
      <c r="B22" s="416" t="s">
        <v>86</v>
      </c>
      <c r="C22" s="412">
        <v>5</v>
      </c>
      <c r="D22" s="284"/>
      <c r="E22" s="285"/>
      <c r="F22" s="285"/>
      <c r="G22" s="285"/>
      <c r="H22" s="285"/>
      <c r="I22" s="285"/>
      <c r="J22" s="285"/>
      <c r="K22" s="285"/>
      <c r="L22" s="285"/>
      <c r="M22" s="285"/>
      <c r="N22" s="285"/>
      <c r="O22" s="285"/>
      <c r="P22" s="285"/>
      <c r="Q22" s="285"/>
      <c r="R22" s="285"/>
      <c r="S22" s="285"/>
      <c r="T22" s="285"/>
      <c r="U22" s="184"/>
    </row>
    <row r="23" spans="2:21" s="8" customFormat="1" ht="15" x14ac:dyDescent="0.4">
      <c r="B23" s="417" t="s">
        <v>240</v>
      </c>
      <c r="C23" s="412">
        <v>5</v>
      </c>
      <c r="D23" s="284"/>
      <c r="E23" s="285"/>
      <c r="F23" s="285"/>
      <c r="G23" s="285"/>
      <c r="H23" s="285"/>
      <c r="I23" s="285"/>
      <c r="J23" s="285"/>
      <c r="K23" s="285"/>
      <c r="L23" s="285"/>
      <c r="M23" s="285"/>
      <c r="N23" s="285"/>
      <c r="O23" s="285"/>
      <c r="P23" s="285"/>
      <c r="Q23" s="285"/>
      <c r="R23" s="285"/>
      <c r="S23" s="285"/>
      <c r="T23" s="285"/>
      <c r="U23" s="185"/>
    </row>
    <row r="24" spans="2:21" ht="15" x14ac:dyDescent="0.4">
      <c r="B24" s="417" t="s">
        <v>241</v>
      </c>
      <c r="C24" s="412">
        <v>5</v>
      </c>
      <c r="D24" s="284"/>
      <c r="E24" s="285"/>
      <c r="F24" s="285"/>
      <c r="G24" s="285"/>
      <c r="H24" s="285"/>
      <c r="I24" s="285"/>
      <c r="J24" s="285"/>
      <c r="K24" s="285"/>
      <c r="L24" s="285"/>
      <c r="M24" s="285"/>
      <c r="N24" s="285"/>
      <c r="O24" s="285"/>
      <c r="P24" s="285"/>
      <c r="Q24" s="285"/>
      <c r="R24" s="285"/>
      <c r="S24" s="285"/>
      <c r="T24" s="285"/>
      <c r="U24" s="184"/>
    </row>
    <row r="25" spans="2:21" ht="15" x14ac:dyDescent="0.4">
      <c r="B25" s="415"/>
      <c r="C25" s="412">
        <v>5</v>
      </c>
      <c r="D25" s="284"/>
      <c r="E25" s="285"/>
      <c r="F25" s="285"/>
      <c r="G25" s="285"/>
      <c r="H25" s="285"/>
      <c r="I25" s="285"/>
      <c r="J25" s="285"/>
      <c r="K25" s="285"/>
      <c r="L25" s="285"/>
      <c r="M25" s="285"/>
      <c r="N25" s="285"/>
      <c r="O25" s="285"/>
      <c r="P25" s="285"/>
      <c r="Q25" s="285"/>
      <c r="R25" s="285"/>
      <c r="S25" s="285"/>
      <c r="T25" s="285"/>
      <c r="U25" s="184"/>
    </row>
    <row r="26" spans="2:21" s="8" customFormat="1" ht="15" x14ac:dyDescent="0.4">
      <c r="B26" s="415"/>
      <c r="C26" s="412">
        <v>5</v>
      </c>
      <c r="D26" s="284"/>
      <c r="E26" s="285"/>
      <c r="F26" s="285"/>
      <c r="G26" s="285"/>
      <c r="H26" s="285"/>
      <c r="I26" s="285"/>
      <c r="J26" s="285"/>
      <c r="K26" s="285"/>
      <c r="L26" s="285"/>
      <c r="M26" s="285"/>
      <c r="N26" s="285"/>
      <c r="O26" s="285"/>
      <c r="P26" s="285"/>
      <c r="Q26" s="285"/>
      <c r="R26" s="285"/>
      <c r="S26" s="285"/>
      <c r="T26" s="285"/>
      <c r="U26" s="185"/>
    </row>
    <row r="27" spans="2:21" ht="15" x14ac:dyDescent="0.4">
      <c r="B27" s="415"/>
      <c r="C27" s="412">
        <v>5</v>
      </c>
      <c r="D27" s="284"/>
      <c r="E27" s="285"/>
      <c r="F27" s="285"/>
      <c r="G27" s="285"/>
      <c r="H27" s="285"/>
      <c r="I27" s="285"/>
      <c r="J27" s="285"/>
      <c r="K27" s="285"/>
      <c r="L27" s="285"/>
      <c r="M27" s="285"/>
      <c r="N27" s="285"/>
      <c r="O27" s="285"/>
      <c r="P27" s="285"/>
      <c r="Q27" s="285"/>
      <c r="R27" s="285"/>
      <c r="S27" s="285"/>
      <c r="T27" s="285"/>
      <c r="U27" s="184"/>
    </row>
    <row r="28" spans="2:21" ht="15.4" thickBot="1" x14ac:dyDescent="0.45">
      <c r="B28" s="415"/>
      <c r="C28" s="413">
        <v>5</v>
      </c>
      <c r="D28" s="286"/>
      <c r="E28" s="287"/>
      <c r="F28" s="287"/>
      <c r="G28" s="287"/>
      <c r="H28" s="287"/>
      <c r="I28" s="287"/>
      <c r="J28" s="287"/>
      <c r="K28" s="287"/>
      <c r="L28" s="287"/>
      <c r="M28" s="287"/>
      <c r="N28" s="287"/>
      <c r="O28" s="287"/>
      <c r="P28" s="287"/>
      <c r="Q28" s="287"/>
      <c r="R28" s="287"/>
      <c r="S28" s="287"/>
      <c r="T28" s="287"/>
      <c r="U28" s="184"/>
    </row>
    <row r="29" spans="2:21" ht="15" x14ac:dyDescent="0.4">
      <c r="B29" s="415"/>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5</v>
      </c>
      <c r="C32" s="102"/>
      <c r="D32" s="142"/>
      <c r="E32" s="12"/>
      <c r="F32" s="12"/>
      <c r="G32" s="12"/>
      <c r="H32" s="12"/>
      <c r="I32" s="12"/>
      <c r="J32" s="12"/>
      <c r="K32" s="12"/>
      <c r="L32" s="12"/>
      <c r="M32" s="12"/>
      <c r="N32" s="12"/>
      <c r="O32" s="12"/>
      <c r="P32" s="12"/>
      <c r="Q32" s="12"/>
      <c r="R32" s="12"/>
      <c r="S32" s="12"/>
      <c r="T32" s="12"/>
    </row>
    <row r="33" spans="2:20" ht="13.15" thickBot="1" x14ac:dyDescent="0.4">
      <c r="B33" s="104" t="s">
        <v>6</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7</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67</v>
      </c>
    </row>
  </sheetData>
  <phoneticPr fontId="2" type="noConversion"/>
  <conditionalFormatting sqref="C3:H3 K3:T3 D4:T30">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78</v>
      </c>
    </row>
    <row r="2" spans="1:29" ht="117.75" customHeight="1" thickBot="1" x14ac:dyDescent="0.4">
      <c r="B2" s="131" t="s">
        <v>44</v>
      </c>
      <c r="C2" s="177" t="s">
        <v>4</v>
      </c>
      <c r="D2" s="108"/>
      <c r="E2" s="109" t="s">
        <v>4</v>
      </c>
      <c r="F2" s="421"/>
      <c r="G2" s="312"/>
      <c r="H2" s="312"/>
      <c r="I2" s="312"/>
      <c r="J2" s="312"/>
      <c r="K2" s="312"/>
      <c r="L2" s="312"/>
      <c r="M2" s="312"/>
      <c r="N2" s="312"/>
      <c r="O2" s="312"/>
      <c r="P2" s="312"/>
      <c r="Q2" s="312"/>
      <c r="R2" s="312"/>
      <c r="S2" s="312"/>
      <c r="T2" s="312"/>
      <c r="U2" s="312"/>
      <c r="V2" s="312"/>
      <c r="W2" s="224"/>
      <c r="X2" s="224"/>
      <c r="Y2" s="224"/>
      <c r="Z2" s="224"/>
      <c r="AA2" s="304"/>
    </row>
    <row r="3" spans="1:29" ht="13.5" thickBot="1" x14ac:dyDescent="0.45">
      <c r="B3" s="162" t="s">
        <v>45</v>
      </c>
      <c r="C3" s="110"/>
      <c r="D3" s="106"/>
      <c r="E3" s="169"/>
      <c r="F3" s="134"/>
      <c r="G3" s="135"/>
      <c r="H3" s="135"/>
      <c r="I3" s="135"/>
      <c r="J3" s="135"/>
      <c r="K3" s="135"/>
      <c r="L3" s="135"/>
      <c r="M3" s="135"/>
      <c r="N3" s="135"/>
      <c r="O3" s="135"/>
      <c r="P3" s="135"/>
      <c r="Q3" s="135"/>
      <c r="R3" s="135"/>
      <c r="S3" s="135"/>
      <c r="T3" s="135"/>
      <c r="U3" s="135"/>
      <c r="V3" s="135"/>
      <c r="W3" s="135"/>
      <c r="X3" s="135"/>
      <c r="Y3" s="135"/>
      <c r="Z3" s="135"/>
      <c r="AA3" s="307"/>
      <c r="AB3" s="301" t="s">
        <v>65</v>
      </c>
    </row>
    <row r="4" spans="1:29" ht="13.15" thickBot="1" x14ac:dyDescent="0.4">
      <c r="B4" s="420"/>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8"/>
      <c r="AB4" s="302"/>
    </row>
    <row r="5" spans="1:29" ht="13.15" thickBot="1" x14ac:dyDescent="0.4">
      <c r="B5" s="420"/>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8"/>
      <c r="AB5" s="303"/>
      <c r="AC5" s="137"/>
    </row>
    <row r="6" spans="1:29" x14ac:dyDescent="0.35">
      <c r="B6" s="420"/>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8"/>
      <c r="AB6" s="303"/>
    </row>
    <row r="7" spans="1:29" x14ac:dyDescent="0.35">
      <c r="B7" s="420"/>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8"/>
      <c r="AB7" s="303"/>
    </row>
    <row r="8" spans="1:29" x14ac:dyDescent="0.35">
      <c r="B8" s="420"/>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8"/>
      <c r="AB8" s="303"/>
    </row>
    <row r="9" spans="1:29" x14ac:dyDescent="0.35">
      <c r="B9" s="420"/>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8"/>
      <c r="AB9" s="303"/>
    </row>
    <row r="10" spans="1:29" x14ac:dyDescent="0.35">
      <c r="B10" s="420"/>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8"/>
      <c r="AB10" s="303"/>
    </row>
    <row r="11" spans="1:29" x14ac:dyDescent="0.35">
      <c r="B11" s="420"/>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8"/>
      <c r="AB11" s="303"/>
    </row>
    <row r="12" spans="1:29" x14ac:dyDescent="0.35">
      <c r="B12" s="420"/>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8"/>
      <c r="AB12" s="303"/>
    </row>
    <row r="13" spans="1:29" x14ac:dyDescent="0.35">
      <c r="B13" s="420"/>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8"/>
      <c r="AB13" s="303"/>
    </row>
    <row r="14" spans="1:29" ht="13.15" thickBot="1" x14ac:dyDescent="0.4">
      <c r="B14" s="4"/>
      <c r="C14" s="111"/>
      <c r="D14" s="14">
        <v>10</v>
      </c>
      <c r="E14" s="104">
        <f t="shared" si="0"/>
        <v>0</v>
      </c>
      <c r="F14" s="292"/>
      <c r="G14" s="309"/>
      <c r="H14" s="309"/>
      <c r="I14" s="309"/>
      <c r="J14" s="309"/>
      <c r="K14" s="309"/>
      <c r="L14" s="309"/>
      <c r="M14" s="309"/>
      <c r="N14" s="309"/>
      <c r="O14" s="309"/>
      <c r="P14" s="309"/>
      <c r="Q14" s="309"/>
      <c r="R14" s="309"/>
      <c r="S14" s="309"/>
      <c r="T14" s="309"/>
      <c r="U14" s="309"/>
      <c r="V14" s="309"/>
      <c r="W14" s="309"/>
      <c r="X14" s="310"/>
      <c r="Y14" s="310"/>
      <c r="Z14" s="310"/>
      <c r="AA14" s="311"/>
    </row>
    <row r="15" spans="1:29" x14ac:dyDescent="0.35">
      <c r="B15" s="130"/>
      <c r="C15" s="120"/>
      <c r="D15" s="121"/>
      <c r="E15" s="172"/>
      <c r="F15" s="305">
        <f t="shared" ref="F15:AA15" si="1">SUMPRODUCT($E$3:$E$14,F3:F14)</f>
        <v>0</v>
      </c>
      <c r="G15" s="306">
        <f t="shared" si="1"/>
        <v>0</v>
      </c>
      <c r="H15" s="306">
        <f t="shared" si="1"/>
        <v>0</v>
      </c>
      <c r="I15" s="306">
        <f t="shared" si="1"/>
        <v>0</v>
      </c>
      <c r="J15" s="306">
        <f t="shared" si="1"/>
        <v>0</v>
      </c>
      <c r="K15" s="306">
        <f t="shared" si="1"/>
        <v>0</v>
      </c>
      <c r="L15" s="306">
        <f t="shared" si="1"/>
        <v>0</v>
      </c>
      <c r="M15" s="306">
        <f t="shared" si="1"/>
        <v>0</v>
      </c>
      <c r="N15" s="306">
        <f t="shared" si="1"/>
        <v>0</v>
      </c>
      <c r="O15" s="306">
        <f t="shared" si="1"/>
        <v>0</v>
      </c>
      <c r="P15" s="306">
        <f t="shared" si="1"/>
        <v>0</v>
      </c>
      <c r="Q15" s="306">
        <f t="shared" si="1"/>
        <v>0</v>
      </c>
      <c r="R15" s="306">
        <f t="shared" si="1"/>
        <v>0</v>
      </c>
      <c r="S15" s="306">
        <f t="shared" si="1"/>
        <v>0</v>
      </c>
      <c r="T15" s="306">
        <f t="shared" si="1"/>
        <v>0</v>
      </c>
      <c r="U15" s="306">
        <f t="shared" si="1"/>
        <v>0</v>
      </c>
      <c r="V15" s="306">
        <f t="shared" si="1"/>
        <v>0</v>
      </c>
      <c r="W15" s="306">
        <f t="shared" si="1"/>
        <v>0</v>
      </c>
      <c r="X15" s="306">
        <f t="shared" si="1"/>
        <v>0</v>
      </c>
      <c r="Y15" s="306">
        <f t="shared" si="1"/>
        <v>0</v>
      </c>
      <c r="Z15" s="306">
        <f t="shared" si="1"/>
        <v>0</v>
      </c>
      <c r="AA15" s="306">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5</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6</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7</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33</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9" priority="10" stopIfTrue="1" operator="equal">
      <formula>1</formula>
    </cfRule>
    <cfRule type="cellIs" dxfId="28" priority="11" stopIfTrue="1" operator="equal">
      <formula>3</formula>
    </cfRule>
    <cfRule type="cellIs" dxfId="27" priority="12" stopIfTrue="1" operator="equal">
      <formula>9</formula>
    </cfRule>
  </conditionalFormatting>
  <conditionalFormatting sqref="X15:Z18">
    <cfRule type="cellIs" dxfId="26" priority="4" stopIfTrue="1" operator="equal">
      <formula>1</formula>
    </cfRule>
    <cfRule type="cellIs" dxfId="25" priority="5" stopIfTrue="1" operator="equal">
      <formula>3</formula>
    </cfRule>
    <cfRule type="cellIs" dxfId="24" priority="6" stopIfTrue="1" operator="equal">
      <formula>9</formula>
    </cfRule>
  </conditionalFormatting>
  <conditionalFormatting sqref="X8:AA14 F8:W15 AA15">
    <cfRule type="cellIs" dxfId="23" priority="1" stopIfTrue="1" operator="equal">
      <formula>1</formula>
    </cfRule>
    <cfRule type="cellIs" dxfId="22" priority="2" stopIfTrue="1" operator="equal">
      <formula>3</formula>
    </cfRule>
    <cfRule type="cellIs" dxfId="21"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6"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77" t="s">
        <v>78</v>
      </c>
      <c r="C1" s="54"/>
      <c r="D1" s="11"/>
      <c r="E1" s="11"/>
      <c r="F1" s="11"/>
      <c r="G1" s="11"/>
      <c r="H1" s="11"/>
      <c r="I1" s="11"/>
      <c r="J1" s="11"/>
    </row>
    <row r="2" spans="1:10" ht="44.25" customHeight="1" thickBot="1" x14ac:dyDescent="0.4">
      <c r="B2" s="217" t="s">
        <v>2</v>
      </c>
      <c r="C2" s="328" t="s">
        <v>3</v>
      </c>
      <c r="D2" s="313"/>
      <c r="E2" s="313"/>
      <c r="F2" s="313"/>
      <c r="G2" s="313"/>
      <c r="H2" s="313"/>
      <c r="I2" s="313"/>
      <c r="J2" s="313"/>
    </row>
    <row r="3" spans="1:10" ht="28.5" customHeight="1" thickBot="1" x14ac:dyDescent="0.4">
      <c r="B3" s="321" t="s">
        <v>87</v>
      </c>
      <c r="C3" s="318" t="s">
        <v>121</v>
      </c>
      <c r="D3" s="320" t="s">
        <v>122</v>
      </c>
      <c r="E3" s="320"/>
      <c r="F3" s="330"/>
      <c r="G3" s="330"/>
      <c r="H3" s="330"/>
      <c r="I3" s="331"/>
      <c r="J3" s="167"/>
    </row>
    <row r="4" spans="1:10" ht="28.5" customHeight="1" x14ac:dyDescent="0.35">
      <c r="B4" s="322" t="s">
        <v>88</v>
      </c>
      <c r="C4" s="319" t="s">
        <v>123</v>
      </c>
      <c r="D4" s="5" t="s">
        <v>124</v>
      </c>
      <c r="E4" s="5" t="s">
        <v>125</v>
      </c>
      <c r="F4" s="5" t="s">
        <v>221</v>
      </c>
      <c r="G4" s="5"/>
      <c r="H4" s="5"/>
      <c r="I4" s="332"/>
      <c r="J4" s="167"/>
    </row>
    <row r="5" spans="1:10" ht="28.5" customHeight="1" x14ac:dyDescent="0.35">
      <c r="B5" s="323" t="s">
        <v>89</v>
      </c>
      <c r="C5" s="319" t="s">
        <v>126</v>
      </c>
      <c r="D5" s="5" t="s">
        <v>127</v>
      </c>
      <c r="E5" s="5" t="s">
        <v>125</v>
      </c>
      <c r="F5" s="5"/>
      <c r="G5" s="5"/>
      <c r="H5" s="5"/>
      <c r="I5" s="332"/>
      <c r="J5" s="167"/>
    </row>
    <row r="6" spans="1:10" ht="28.5" customHeight="1" x14ac:dyDescent="0.35">
      <c r="B6" s="323" t="s">
        <v>90</v>
      </c>
      <c r="C6" s="319" t="s">
        <v>128</v>
      </c>
      <c r="D6" s="5" t="s">
        <v>129</v>
      </c>
      <c r="E6" s="5" t="s">
        <v>130</v>
      </c>
      <c r="F6" s="5" t="s">
        <v>132</v>
      </c>
      <c r="G6" s="5"/>
      <c r="H6" s="5"/>
      <c r="I6" s="332"/>
      <c r="J6" s="167"/>
    </row>
    <row r="7" spans="1:10" ht="28.5" customHeight="1" x14ac:dyDescent="0.35">
      <c r="B7" s="323" t="s">
        <v>131</v>
      </c>
      <c r="C7" s="319" t="s">
        <v>128</v>
      </c>
      <c r="D7" s="5" t="s">
        <v>129</v>
      </c>
      <c r="E7" s="5" t="s">
        <v>130</v>
      </c>
      <c r="F7" s="5" t="s">
        <v>132</v>
      </c>
      <c r="G7" s="5"/>
      <c r="H7" s="5"/>
      <c r="I7" s="332"/>
      <c r="J7" s="167"/>
    </row>
    <row r="8" spans="1:10" ht="28.5" customHeight="1" x14ac:dyDescent="0.35">
      <c r="B8" s="323" t="s">
        <v>91</v>
      </c>
      <c r="C8" s="319" t="s">
        <v>133</v>
      </c>
      <c r="D8" s="5" t="s">
        <v>134</v>
      </c>
      <c r="E8" s="5" t="s">
        <v>135</v>
      </c>
      <c r="F8" s="5" t="s">
        <v>136</v>
      </c>
      <c r="G8" s="5"/>
      <c r="H8" s="5"/>
      <c r="I8" s="332"/>
      <c r="J8" s="167"/>
    </row>
    <row r="9" spans="1:10" ht="28.5" customHeight="1" x14ac:dyDescent="0.35">
      <c r="B9" s="323" t="s">
        <v>92</v>
      </c>
      <c r="C9" s="319" t="s">
        <v>137</v>
      </c>
      <c r="D9" s="5" t="s">
        <v>138</v>
      </c>
      <c r="E9" s="5" t="s">
        <v>125</v>
      </c>
      <c r="F9" s="5" t="s">
        <v>142</v>
      </c>
      <c r="G9" s="5"/>
      <c r="H9" s="5"/>
      <c r="I9" s="332"/>
      <c r="J9" s="167"/>
    </row>
    <row r="10" spans="1:10" ht="28.5" customHeight="1" x14ac:dyDescent="0.35">
      <c r="B10" s="323" t="s">
        <v>93</v>
      </c>
      <c r="C10" s="319" t="s">
        <v>137</v>
      </c>
      <c r="D10" s="5" t="s">
        <v>138</v>
      </c>
      <c r="E10" s="5" t="s">
        <v>125</v>
      </c>
      <c r="F10" s="5" t="s">
        <v>142</v>
      </c>
      <c r="G10" s="5"/>
      <c r="H10" s="5"/>
      <c r="I10" s="332"/>
      <c r="J10" s="167"/>
    </row>
    <row r="11" spans="1:10" ht="28.5" customHeight="1" x14ac:dyDescent="0.35">
      <c r="B11" s="323" t="s">
        <v>94</v>
      </c>
      <c r="C11" s="319" t="s">
        <v>137</v>
      </c>
      <c r="D11" s="5" t="s">
        <v>138</v>
      </c>
      <c r="E11" s="5" t="s">
        <v>125</v>
      </c>
      <c r="F11" s="5" t="s">
        <v>142</v>
      </c>
      <c r="G11" s="5"/>
      <c r="H11" s="5"/>
      <c r="I11" s="332"/>
      <c r="J11" s="167"/>
    </row>
    <row r="12" spans="1:10" ht="28.5" customHeight="1" thickBot="1" x14ac:dyDescent="0.4">
      <c r="B12" s="323" t="s">
        <v>95</v>
      </c>
      <c r="C12" s="319" t="s">
        <v>139</v>
      </c>
      <c r="D12" s="5" t="s">
        <v>140</v>
      </c>
      <c r="E12" s="5" t="s">
        <v>141</v>
      </c>
      <c r="F12" s="5" t="s">
        <v>125</v>
      </c>
      <c r="G12" s="5"/>
      <c r="H12" s="5"/>
      <c r="I12" s="332"/>
      <c r="J12" s="167"/>
    </row>
    <row r="13" spans="1:10" ht="28.5" customHeight="1" x14ac:dyDescent="0.35">
      <c r="B13" s="323" t="s">
        <v>96</v>
      </c>
      <c r="C13" s="321" t="s">
        <v>143</v>
      </c>
      <c r="D13" s="5" t="s">
        <v>144</v>
      </c>
      <c r="E13" s="5" t="s">
        <v>145</v>
      </c>
      <c r="F13" s="5" t="s">
        <v>146</v>
      </c>
      <c r="G13" s="5" t="s">
        <v>147</v>
      </c>
      <c r="H13" s="5"/>
      <c r="I13" s="332"/>
      <c r="J13" s="167"/>
    </row>
    <row r="14" spans="1:10" ht="28.5" customHeight="1" x14ac:dyDescent="0.35">
      <c r="B14" s="323" t="s">
        <v>97</v>
      </c>
      <c r="C14" s="319" t="s">
        <v>148</v>
      </c>
      <c r="D14" s="5" t="s">
        <v>149</v>
      </c>
      <c r="E14" s="5" t="s">
        <v>150</v>
      </c>
      <c r="F14" s="5" t="s">
        <v>142</v>
      </c>
      <c r="G14" s="5"/>
      <c r="H14" s="5"/>
      <c r="I14" s="332"/>
      <c r="J14" s="167"/>
    </row>
    <row r="15" spans="1:10" ht="28.5" customHeight="1" x14ac:dyDescent="0.35">
      <c r="B15" s="323" t="s">
        <v>151</v>
      </c>
      <c r="C15" s="319" t="s">
        <v>152</v>
      </c>
      <c r="D15" s="5" t="s">
        <v>153</v>
      </c>
      <c r="E15" s="5" t="s">
        <v>154</v>
      </c>
      <c r="F15" s="5"/>
      <c r="G15" s="5"/>
      <c r="H15" s="5"/>
      <c r="I15" s="332"/>
      <c r="J15" s="167"/>
    </row>
    <row r="16" spans="1:10" ht="28.5" customHeight="1" x14ac:dyDescent="0.35">
      <c r="B16" s="325" t="s">
        <v>182</v>
      </c>
      <c r="C16" s="319" t="s">
        <v>185</v>
      </c>
      <c r="D16" s="5" t="s">
        <v>129</v>
      </c>
      <c r="E16" s="5" t="s">
        <v>130</v>
      </c>
      <c r="F16" s="5" t="s">
        <v>125</v>
      </c>
      <c r="G16" s="5"/>
      <c r="H16" s="5"/>
      <c r="I16" s="332"/>
      <c r="J16" s="167"/>
    </row>
    <row r="17" spans="2:10" ht="28.5" customHeight="1" x14ac:dyDescent="0.35">
      <c r="B17" s="325" t="s">
        <v>183</v>
      </c>
      <c r="C17" s="319" t="s">
        <v>185</v>
      </c>
      <c r="D17" s="5" t="s">
        <v>129</v>
      </c>
      <c r="E17" s="5" t="s">
        <v>130</v>
      </c>
      <c r="F17" s="5" t="s">
        <v>125</v>
      </c>
      <c r="G17" s="5"/>
      <c r="H17" s="5"/>
      <c r="I17" s="332"/>
      <c r="J17" s="167"/>
    </row>
    <row r="18" spans="2:10" ht="28.5" customHeight="1" x14ac:dyDescent="0.35">
      <c r="B18" s="325" t="s">
        <v>131</v>
      </c>
      <c r="C18" s="319" t="s">
        <v>185</v>
      </c>
      <c r="D18" s="5" t="s">
        <v>129</v>
      </c>
      <c r="E18" s="5" t="s">
        <v>130</v>
      </c>
      <c r="F18" s="5" t="s">
        <v>125</v>
      </c>
      <c r="G18" s="5"/>
      <c r="H18" s="5"/>
      <c r="I18" s="332"/>
      <c r="J18" s="167"/>
    </row>
    <row r="19" spans="2:10" ht="28.5" customHeight="1" x14ac:dyDescent="0.35">
      <c r="B19" s="325" t="s">
        <v>184</v>
      </c>
      <c r="C19" s="319" t="s">
        <v>186</v>
      </c>
      <c r="D19" s="5" t="s">
        <v>187</v>
      </c>
      <c r="E19" s="5" t="s">
        <v>188</v>
      </c>
      <c r="F19" s="5" t="s">
        <v>125</v>
      </c>
      <c r="G19" s="5"/>
      <c r="H19" s="5"/>
      <c r="I19" s="332"/>
      <c r="J19" s="167"/>
    </row>
    <row r="20" spans="2:10" ht="28.5" customHeight="1" x14ac:dyDescent="0.35">
      <c r="B20" s="325" t="s">
        <v>91</v>
      </c>
      <c r="C20" s="319" t="s">
        <v>185</v>
      </c>
      <c r="D20" s="5" t="s">
        <v>129</v>
      </c>
      <c r="E20" s="5" t="s">
        <v>130</v>
      </c>
      <c r="F20" s="5" t="s">
        <v>125</v>
      </c>
      <c r="G20" s="5"/>
      <c r="H20" s="5"/>
      <c r="I20" s="332"/>
      <c r="J20" s="167"/>
    </row>
    <row r="21" spans="2:10" ht="28.5" customHeight="1" x14ac:dyDescent="0.35">
      <c r="B21" s="337" t="s">
        <v>189</v>
      </c>
      <c r="C21" s="319"/>
      <c r="D21" s="5"/>
      <c r="E21" s="5"/>
      <c r="F21" s="5"/>
      <c r="G21" s="5"/>
      <c r="H21" s="5"/>
      <c r="I21" s="332"/>
      <c r="J21" s="167"/>
    </row>
    <row r="22" spans="2:10" ht="28.5" customHeight="1" x14ac:dyDescent="0.35">
      <c r="B22" s="324" t="s">
        <v>98</v>
      </c>
      <c r="C22" s="319" t="s">
        <v>155</v>
      </c>
      <c r="D22" s="5" t="s">
        <v>130</v>
      </c>
      <c r="E22" s="5" t="s">
        <v>156</v>
      </c>
      <c r="F22" s="5" t="s">
        <v>159</v>
      </c>
      <c r="G22" s="5"/>
      <c r="H22" s="5"/>
      <c r="I22" s="332"/>
      <c r="J22" s="167"/>
    </row>
    <row r="23" spans="2:10" ht="28.5" customHeight="1" x14ac:dyDescent="0.35">
      <c r="B23" s="324" t="s">
        <v>99</v>
      </c>
      <c r="C23" s="319" t="s">
        <v>155</v>
      </c>
      <c r="D23" s="5" t="s">
        <v>157</v>
      </c>
      <c r="E23" s="5" t="s">
        <v>158</v>
      </c>
      <c r="F23" s="5" t="s">
        <v>130</v>
      </c>
      <c r="G23" s="5" t="s">
        <v>159</v>
      </c>
      <c r="H23" s="5"/>
      <c r="I23" s="332"/>
      <c r="J23" s="167"/>
    </row>
    <row r="24" spans="2:10" ht="28.5" customHeight="1" x14ac:dyDescent="0.35">
      <c r="B24" s="324" t="s">
        <v>100</v>
      </c>
      <c r="C24" s="319" t="s">
        <v>155</v>
      </c>
      <c r="D24" s="5" t="s">
        <v>157</v>
      </c>
      <c r="E24" s="5" t="s">
        <v>158</v>
      </c>
      <c r="F24" s="5" t="s">
        <v>130</v>
      </c>
      <c r="G24" s="5" t="s">
        <v>159</v>
      </c>
      <c r="H24" s="5"/>
      <c r="I24" s="332"/>
      <c r="J24" s="167"/>
    </row>
    <row r="25" spans="2:10" ht="28.5" customHeight="1" x14ac:dyDescent="0.35">
      <c r="B25" s="324" t="s">
        <v>102</v>
      </c>
      <c r="C25" s="319" t="s">
        <v>155</v>
      </c>
      <c r="D25" s="5" t="s">
        <v>150</v>
      </c>
      <c r="E25" s="5" t="s">
        <v>160</v>
      </c>
      <c r="F25" s="5" t="s">
        <v>144</v>
      </c>
      <c r="G25" s="5" t="s">
        <v>161</v>
      </c>
      <c r="H25" s="5"/>
      <c r="I25" s="332"/>
      <c r="J25" s="167"/>
    </row>
    <row r="26" spans="2:10" ht="28.5" customHeight="1" x14ac:dyDescent="0.35">
      <c r="B26" s="324" t="s">
        <v>101</v>
      </c>
      <c r="C26" s="319" t="s">
        <v>155</v>
      </c>
      <c r="D26" s="5" t="s">
        <v>130</v>
      </c>
      <c r="E26" s="5" t="s">
        <v>162</v>
      </c>
      <c r="F26" s="5" t="s">
        <v>159</v>
      </c>
      <c r="G26" s="5"/>
      <c r="H26" s="5"/>
      <c r="I26" s="332"/>
      <c r="J26" s="167"/>
    </row>
    <row r="27" spans="2:10" ht="28.5" customHeight="1" x14ac:dyDescent="0.35">
      <c r="B27" s="324" t="s">
        <v>103</v>
      </c>
      <c r="C27" s="319" t="s">
        <v>155</v>
      </c>
      <c r="D27" s="5" t="s">
        <v>130</v>
      </c>
      <c r="E27" s="5" t="s">
        <v>163</v>
      </c>
      <c r="F27" s="5" t="s">
        <v>164</v>
      </c>
      <c r="G27" s="5"/>
      <c r="H27" s="5"/>
      <c r="I27" s="332"/>
      <c r="J27" s="167"/>
    </row>
    <row r="28" spans="2:10" ht="28.5" customHeight="1" x14ac:dyDescent="0.35">
      <c r="B28" s="324" t="s">
        <v>104</v>
      </c>
      <c r="C28" s="319" t="s">
        <v>155</v>
      </c>
      <c r="D28" s="5" t="s">
        <v>165</v>
      </c>
      <c r="E28" s="5" t="s">
        <v>166</v>
      </c>
      <c r="F28" s="5"/>
      <c r="G28" s="5"/>
      <c r="H28" s="5"/>
      <c r="I28" s="332"/>
      <c r="J28" s="167"/>
    </row>
    <row r="29" spans="2:10" ht="28.5" customHeight="1" x14ac:dyDescent="0.35">
      <c r="B29" s="324" t="s">
        <v>105</v>
      </c>
      <c r="C29" s="319" t="s">
        <v>155</v>
      </c>
      <c r="D29" s="5" t="s">
        <v>165</v>
      </c>
      <c r="E29" s="5" t="s">
        <v>167</v>
      </c>
      <c r="F29" s="5"/>
      <c r="G29" s="5"/>
      <c r="H29" s="5"/>
      <c r="I29" s="332"/>
      <c r="J29" s="167"/>
    </row>
    <row r="30" spans="2:10" ht="28.5" customHeight="1" x14ac:dyDescent="0.35">
      <c r="B30" s="324" t="s">
        <v>106</v>
      </c>
      <c r="C30" s="319" t="s">
        <v>155</v>
      </c>
      <c r="D30" s="5" t="s">
        <v>165</v>
      </c>
      <c r="E30" s="5"/>
      <c r="F30" s="5"/>
      <c r="G30" s="5"/>
      <c r="H30" s="5"/>
      <c r="I30" s="332"/>
      <c r="J30" s="167"/>
    </row>
    <row r="31" spans="2:10" ht="28.5" customHeight="1" x14ac:dyDescent="0.35">
      <c r="B31" s="324" t="s">
        <v>107</v>
      </c>
      <c r="C31" s="319" t="s">
        <v>171</v>
      </c>
      <c r="D31" s="5" t="s">
        <v>172</v>
      </c>
      <c r="E31" s="5" t="s">
        <v>174</v>
      </c>
      <c r="F31" s="5" t="s">
        <v>173</v>
      </c>
      <c r="G31" s="5" t="s">
        <v>175</v>
      </c>
      <c r="H31" s="5"/>
      <c r="I31" s="332"/>
      <c r="J31" s="167"/>
    </row>
    <row r="32" spans="2:10" ht="28.5" customHeight="1" x14ac:dyDescent="0.35">
      <c r="B32" s="325" t="s">
        <v>113</v>
      </c>
      <c r="C32" s="319" t="s">
        <v>176</v>
      </c>
      <c r="D32" s="5" t="s">
        <v>177</v>
      </c>
      <c r="E32" s="5" t="s">
        <v>178</v>
      </c>
      <c r="F32" s="5"/>
      <c r="G32" s="5"/>
      <c r="H32" s="5"/>
      <c r="I32" s="332"/>
      <c r="J32" s="167"/>
    </row>
    <row r="33" spans="2:10" ht="28.5" customHeight="1" x14ac:dyDescent="0.35">
      <c r="B33" s="325" t="s">
        <v>108</v>
      </c>
      <c r="C33" s="319" t="s">
        <v>179</v>
      </c>
      <c r="D33" s="5" t="s">
        <v>180</v>
      </c>
      <c r="E33" s="5" t="s">
        <v>181</v>
      </c>
      <c r="F33" s="5" t="s">
        <v>212</v>
      </c>
      <c r="G33" s="5" t="s">
        <v>213</v>
      </c>
      <c r="H33" s="5"/>
      <c r="I33" s="332"/>
      <c r="J33" s="167"/>
    </row>
    <row r="34" spans="2:10" ht="28.5" customHeight="1" x14ac:dyDescent="0.35">
      <c r="B34" s="325" t="s">
        <v>109</v>
      </c>
      <c r="C34" s="319" t="s">
        <v>190</v>
      </c>
      <c r="D34" s="5" t="s">
        <v>191</v>
      </c>
      <c r="E34" s="5" t="s">
        <v>127</v>
      </c>
      <c r="F34" s="5" t="s">
        <v>192</v>
      </c>
      <c r="G34" s="5"/>
      <c r="H34" s="5"/>
      <c r="I34" s="332"/>
      <c r="J34" s="167"/>
    </row>
    <row r="35" spans="2:10" ht="28.5" customHeight="1" x14ac:dyDescent="0.35">
      <c r="B35" s="325" t="s">
        <v>114</v>
      </c>
      <c r="C35" s="319" t="s">
        <v>180</v>
      </c>
      <c r="D35" s="5" t="s">
        <v>140</v>
      </c>
      <c r="E35" s="5" t="s">
        <v>142</v>
      </c>
      <c r="F35" s="5"/>
      <c r="G35" s="5"/>
      <c r="H35" s="5"/>
      <c r="I35" s="332"/>
      <c r="J35" s="167"/>
    </row>
    <row r="36" spans="2:10" ht="28.5" customHeight="1" x14ac:dyDescent="0.35">
      <c r="B36" s="325" t="s">
        <v>110</v>
      </c>
      <c r="C36" s="319" t="s">
        <v>152</v>
      </c>
      <c r="D36" s="5" t="s">
        <v>193</v>
      </c>
      <c r="E36" s="5" t="s">
        <v>194</v>
      </c>
      <c r="F36" s="5" t="s">
        <v>142</v>
      </c>
      <c r="G36" s="5"/>
      <c r="H36" s="5"/>
      <c r="I36" s="332"/>
      <c r="J36" s="167"/>
    </row>
    <row r="37" spans="2:10" ht="28.5" customHeight="1" x14ac:dyDescent="0.35">
      <c r="B37" s="325" t="s">
        <v>111</v>
      </c>
      <c r="C37" s="319" t="s">
        <v>195</v>
      </c>
      <c r="D37" s="5" t="s">
        <v>196</v>
      </c>
      <c r="E37" s="5" t="s">
        <v>197</v>
      </c>
      <c r="F37" s="5" t="s">
        <v>155</v>
      </c>
      <c r="G37" s="5" t="s">
        <v>198</v>
      </c>
      <c r="H37" s="5" t="s">
        <v>226</v>
      </c>
      <c r="I37" s="332"/>
      <c r="J37" s="167"/>
    </row>
    <row r="38" spans="2:10" ht="28.5" customHeight="1" x14ac:dyDescent="0.35">
      <c r="B38" s="325" t="s">
        <v>112</v>
      </c>
      <c r="C38" s="319" t="s">
        <v>195</v>
      </c>
      <c r="D38" s="5" t="s">
        <v>196</v>
      </c>
      <c r="E38" s="5" t="s">
        <v>197</v>
      </c>
      <c r="F38" s="5" t="s">
        <v>155</v>
      </c>
      <c r="G38" s="5" t="s">
        <v>198</v>
      </c>
      <c r="H38" s="5" t="s">
        <v>226</v>
      </c>
      <c r="I38" s="332"/>
      <c r="J38" s="167"/>
    </row>
    <row r="39" spans="2:10" ht="28.5" customHeight="1" x14ac:dyDescent="0.35">
      <c r="B39" s="325" t="s">
        <v>115</v>
      </c>
      <c r="C39" s="319" t="s">
        <v>199</v>
      </c>
      <c r="D39" s="5" t="s">
        <v>200</v>
      </c>
      <c r="E39" s="5" t="s">
        <v>201</v>
      </c>
      <c r="F39" s="5" t="s">
        <v>202</v>
      </c>
      <c r="G39" s="5" t="s">
        <v>203</v>
      </c>
      <c r="H39" s="5"/>
      <c r="I39" s="332"/>
      <c r="J39" s="167"/>
    </row>
    <row r="40" spans="2:10" ht="28.5" customHeight="1" x14ac:dyDescent="0.35">
      <c r="B40" s="325" t="s">
        <v>116</v>
      </c>
      <c r="C40" s="319" t="s">
        <v>180</v>
      </c>
      <c r="D40" s="5" t="s">
        <v>130</v>
      </c>
      <c r="E40" s="5" t="s">
        <v>142</v>
      </c>
      <c r="F40" s="5"/>
      <c r="G40" s="5"/>
      <c r="H40" s="5"/>
      <c r="I40" s="332"/>
      <c r="J40" s="167"/>
    </row>
    <row r="41" spans="2:10" ht="28.5" customHeight="1" x14ac:dyDescent="0.35">
      <c r="B41" s="325" t="s">
        <v>117</v>
      </c>
      <c r="C41" s="319" t="s">
        <v>227</v>
      </c>
      <c r="D41" s="5" t="s">
        <v>204</v>
      </c>
      <c r="E41" s="5" t="s">
        <v>127</v>
      </c>
      <c r="F41" s="5"/>
      <c r="G41" s="5"/>
      <c r="H41" s="5"/>
      <c r="I41" s="332"/>
      <c r="J41" s="167"/>
    </row>
    <row r="42" spans="2:10" ht="28.5" customHeight="1" x14ac:dyDescent="0.35">
      <c r="B42" s="326" t="s">
        <v>118</v>
      </c>
      <c r="C42" s="319" t="s">
        <v>205</v>
      </c>
      <c r="D42" s="5" t="s">
        <v>206</v>
      </c>
      <c r="E42" s="5" t="s">
        <v>207</v>
      </c>
      <c r="F42" s="5" t="s">
        <v>208</v>
      </c>
      <c r="G42" s="5"/>
      <c r="H42" s="5"/>
      <c r="I42" s="332"/>
      <c r="J42" s="167"/>
    </row>
    <row r="43" spans="2:10" ht="28.5" customHeight="1" x14ac:dyDescent="0.35">
      <c r="B43" s="326" t="s">
        <v>119</v>
      </c>
      <c r="C43" s="319" t="s">
        <v>180</v>
      </c>
      <c r="D43" s="5" t="s">
        <v>130</v>
      </c>
      <c r="E43" s="5"/>
      <c r="F43" s="5"/>
      <c r="G43" s="5"/>
      <c r="H43" s="5"/>
      <c r="I43" s="332"/>
      <c r="J43" s="167"/>
    </row>
    <row r="44" spans="2:10" ht="28.5" customHeight="1" x14ac:dyDescent="0.35">
      <c r="B44" s="326" t="s">
        <v>120</v>
      </c>
      <c r="C44" s="319" t="s">
        <v>180</v>
      </c>
      <c r="D44" s="5" t="s">
        <v>130</v>
      </c>
      <c r="E44" s="5"/>
      <c r="F44" s="5"/>
      <c r="G44" s="5"/>
      <c r="H44" s="5"/>
      <c r="I44" s="332"/>
      <c r="J44" s="167"/>
    </row>
    <row r="45" spans="2:10" ht="28.5" customHeight="1" x14ac:dyDescent="0.35">
      <c r="B45" s="326"/>
      <c r="C45" s="319"/>
      <c r="D45" s="5"/>
      <c r="E45" s="5"/>
      <c r="F45" s="5"/>
      <c r="G45" s="5"/>
      <c r="H45" s="5"/>
      <c r="I45" s="332"/>
      <c r="J45" s="167"/>
    </row>
    <row r="46" spans="2:10" ht="28.5" customHeight="1" x14ac:dyDescent="0.35">
      <c r="B46" s="327"/>
      <c r="C46" s="319"/>
      <c r="D46" s="5"/>
      <c r="E46" s="5"/>
      <c r="F46" s="5"/>
      <c r="G46" s="5"/>
      <c r="H46" s="5"/>
      <c r="I46" s="332"/>
      <c r="J46" s="167"/>
    </row>
    <row r="47" spans="2:10" ht="28.5" customHeight="1" x14ac:dyDescent="0.35">
      <c r="B47" s="327"/>
      <c r="C47" s="319"/>
      <c r="D47" s="5"/>
      <c r="E47" s="5"/>
      <c r="F47" s="5"/>
      <c r="G47" s="5"/>
      <c r="H47" s="5"/>
      <c r="I47" s="332"/>
      <c r="J47" s="167"/>
    </row>
    <row r="48" spans="2:10" ht="28.5" customHeight="1" x14ac:dyDescent="0.35">
      <c r="B48" s="327"/>
      <c r="C48" s="319"/>
      <c r="D48" s="5"/>
      <c r="E48" s="5"/>
      <c r="F48" s="5"/>
      <c r="G48" s="5"/>
      <c r="H48" s="5"/>
      <c r="I48" s="332"/>
      <c r="J48" s="167"/>
    </row>
    <row r="49" spans="2:11" ht="28.5" customHeight="1" x14ac:dyDescent="0.35">
      <c r="B49" s="327"/>
      <c r="C49" s="319"/>
      <c r="D49" s="5"/>
      <c r="E49" s="5"/>
      <c r="F49" s="5"/>
      <c r="G49" s="5"/>
      <c r="H49" s="5"/>
      <c r="I49" s="332"/>
      <c r="J49" s="167"/>
    </row>
    <row r="50" spans="2:11" ht="28.5" customHeight="1" x14ac:dyDescent="0.35">
      <c r="B50" s="327"/>
      <c r="C50" s="319"/>
      <c r="D50" s="5"/>
      <c r="E50" s="5"/>
      <c r="F50" s="5"/>
      <c r="G50" s="5"/>
      <c r="H50" s="5"/>
      <c r="I50" s="332"/>
      <c r="J50" s="167"/>
    </row>
    <row r="51" spans="2:11" ht="28.5" customHeight="1" x14ac:dyDescent="0.35">
      <c r="B51" s="327"/>
      <c r="C51" s="319"/>
      <c r="D51" s="5"/>
      <c r="E51" s="5"/>
      <c r="F51" s="5"/>
      <c r="G51" s="5"/>
      <c r="H51" s="5"/>
      <c r="I51" s="332"/>
      <c r="J51" s="167"/>
    </row>
    <row r="52" spans="2:11" ht="28.5" customHeight="1" x14ac:dyDescent="0.35">
      <c r="B52" s="327"/>
      <c r="C52" s="319"/>
      <c r="D52" s="5"/>
      <c r="E52" s="5"/>
      <c r="F52" s="5"/>
      <c r="G52" s="5"/>
      <c r="H52" s="5"/>
      <c r="I52" s="332"/>
      <c r="J52" s="167"/>
    </row>
    <row r="53" spans="2:11" ht="28.5" customHeight="1" x14ac:dyDescent="0.35">
      <c r="B53" s="329"/>
      <c r="C53" s="319"/>
      <c r="D53" s="5"/>
      <c r="E53" s="5"/>
      <c r="F53" s="5"/>
      <c r="G53" s="5"/>
      <c r="H53" s="5"/>
      <c r="I53" s="332"/>
      <c r="J53" s="167"/>
    </row>
    <row r="54" spans="2:11" ht="28.5" customHeight="1" x14ac:dyDescent="0.35">
      <c r="B54" s="327"/>
      <c r="C54" s="319"/>
      <c r="D54" s="5"/>
      <c r="E54" s="5"/>
      <c r="F54" s="5"/>
      <c r="G54" s="5"/>
      <c r="H54" s="5"/>
      <c r="I54" s="332"/>
      <c r="J54" s="167"/>
    </row>
    <row r="55" spans="2:11" ht="28.5" customHeight="1" x14ac:dyDescent="0.35">
      <c r="B55" s="327"/>
      <c r="C55" s="319"/>
      <c r="D55" s="5"/>
      <c r="E55" s="5"/>
      <c r="F55" s="5"/>
      <c r="G55" s="5"/>
      <c r="H55" s="5"/>
      <c r="I55" s="332"/>
      <c r="J55" s="167"/>
    </row>
    <row r="56" spans="2:11" ht="28.5" customHeight="1" x14ac:dyDescent="0.35">
      <c r="B56" s="327"/>
      <c r="C56" s="319"/>
      <c r="D56" s="5"/>
      <c r="E56" s="5"/>
      <c r="F56" s="5"/>
      <c r="G56" s="5"/>
      <c r="H56" s="5"/>
      <c r="I56" s="332"/>
      <c r="J56" s="167"/>
    </row>
    <row r="57" spans="2:11" ht="28.5" customHeight="1" x14ac:dyDescent="0.35">
      <c r="B57" s="327"/>
      <c r="C57" s="319"/>
      <c r="D57" s="5"/>
      <c r="E57" s="5"/>
      <c r="F57" s="5"/>
      <c r="G57" s="5"/>
      <c r="H57" s="5"/>
      <c r="I57" s="332"/>
      <c r="J57" s="167"/>
    </row>
    <row r="58" spans="2:11" ht="28.5" customHeight="1" x14ac:dyDescent="0.35">
      <c r="B58" s="327"/>
      <c r="C58" s="319"/>
      <c r="D58" s="5"/>
      <c r="E58" s="5"/>
      <c r="F58" s="5"/>
      <c r="G58" s="5"/>
      <c r="H58" s="5"/>
      <c r="I58" s="332"/>
      <c r="J58" s="167"/>
    </row>
    <row r="59" spans="2:11" ht="28.5" customHeight="1" thickBot="1" x14ac:dyDescent="0.4">
      <c r="B59" s="327"/>
      <c r="C59" s="333"/>
      <c r="D59" s="334"/>
      <c r="E59" s="335"/>
      <c r="F59" s="334"/>
      <c r="G59" s="334"/>
      <c r="H59" s="334"/>
      <c r="I59" s="336"/>
      <c r="J59" s="167"/>
    </row>
    <row r="60" spans="2:11" ht="16.5" customHeight="1" x14ac:dyDescent="0.35">
      <c r="B60" s="1"/>
      <c r="C60" s="167"/>
      <c r="D60" s="56"/>
      <c r="K60" s="6"/>
    </row>
    <row r="61" spans="2:11" ht="16.5" customHeight="1" x14ac:dyDescent="0.35">
      <c r="B61" s="1"/>
      <c r="C61" s="6"/>
      <c r="D61" s="56"/>
      <c r="K61" s="6"/>
    </row>
    <row r="62" spans="2:11" ht="16.5" customHeight="1" x14ac:dyDescent="0.35">
      <c r="B62" s="1"/>
      <c r="C62" s="6"/>
      <c r="D62" s="56"/>
      <c r="K62" s="6"/>
    </row>
    <row r="63" spans="2:11" ht="16.5" customHeight="1" x14ac:dyDescent="0.35">
      <c r="B63" s="1"/>
      <c r="C63" s="6"/>
      <c r="D63" s="56"/>
      <c r="K63" s="6"/>
    </row>
    <row r="64" spans="2:11" ht="16.5" customHeight="1" x14ac:dyDescent="0.35">
      <c r="B64" s="1"/>
      <c r="C64" s="6"/>
      <c r="D64" s="56"/>
      <c r="K64" s="6"/>
    </row>
    <row r="65" spans="2:11" ht="16.5" customHeight="1" x14ac:dyDescent="0.35">
      <c r="B65" s="1"/>
      <c r="C65" s="6"/>
      <c r="D65" s="56"/>
      <c r="K65" s="6"/>
    </row>
    <row r="66" spans="2:11" ht="16.5" customHeight="1" x14ac:dyDescent="0.35">
      <c r="B66" s="1"/>
      <c r="C66" s="6"/>
      <c r="D66" s="56"/>
      <c r="K66" s="6"/>
    </row>
    <row r="67" spans="2:11" ht="16.5" customHeight="1" x14ac:dyDescent="0.35">
      <c r="B67" s="1"/>
      <c r="C67" s="6"/>
      <c r="D67" s="56"/>
      <c r="K67" s="6"/>
    </row>
    <row r="68" spans="2:11" ht="16.5" customHeight="1" x14ac:dyDescent="0.35">
      <c r="B68" s="1"/>
      <c r="C68" s="6"/>
      <c r="D68" s="56"/>
      <c r="K68" s="6"/>
    </row>
    <row r="69" spans="2:11" ht="16.5" customHeight="1" x14ac:dyDescent="0.35">
      <c r="B69" s="1"/>
      <c r="C69" s="6"/>
      <c r="D69" s="56"/>
      <c r="K69" s="6"/>
    </row>
    <row r="70" spans="2:11" ht="16.5" customHeight="1" x14ac:dyDescent="0.35">
      <c r="B70" s="1"/>
      <c r="C70" s="6"/>
      <c r="D70" s="56"/>
      <c r="K70" s="6"/>
    </row>
    <row r="71" spans="2:11" ht="16.5" customHeight="1" x14ac:dyDescent="0.35">
      <c r="B71" s="1"/>
      <c r="C71" s="6"/>
      <c r="D71" s="56"/>
      <c r="K71" s="6"/>
    </row>
    <row r="72" spans="2:11" ht="16.5" customHeight="1" x14ac:dyDescent="0.35">
      <c r="B72" s="1"/>
      <c r="C72" s="6"/>
      <c r="D72" s="56"/>
      <c r="K72" s="6"/>
    </row>
    <row r="73" spans="2:11" ht="16.5" customHeight="1" x14ac:dyDescent="0.35">
      <c r="B73" s="1"/>
      <c r="C73" s="6"/>
      <c r="D73" s="56"/>
      <c r="K73" s="6"/>
    </row>
    <row r="74" spans="2:11" ht="16.5" customHeight="1" x14ac:dyDescent="0.35">
      <c r="B74" s="1"/>
      <c r="C74" s="6"/>
      <c r="D74" s="56"/>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78</v>
      </c>
    </row>
    <row r="4" spans="1:8" ht="17.25" x14ac:dyDescent="0.35">
      <c r="C4" s="741" t="str">
        <f xml:space="preserve"> "Project Name: "&amp;'Design Book Title'!C10</f>
        <v>Project Name:  HESH Example for course 2024 Beng</v>
      </c>
      <c r="D4" s="741"/>
      <c r="E4" s="741"/>
      <c r="F4" s="741"/>
    </row>
    <row r="5" spans="1:8" ht="16.5" customHeight="1" thickBot="1" x14ac:dyDescent="0.4"/>
    <row r="6" spans="1:8" s="191" customFormat="1" ht="105.75" thickBot="1" x14ac:dyDescent="0.4">
      <c r="B6" s="126"/>
      <c r="C6" s="127"/>
      <c r="D6" s="197" t="s">
        <v>62</v>
      </c>
      <c r="E6" s="197" t="s">
        <v>64</v>
      </c>
      <c r="F6" s="218" t="s">
        <v>209</v>
      </c>
      <c r="G6" s="218" t="s">
        <v>210</v>
      </c>
      <c r="H6" s="218" t="s">
        <v>211</v>
      </c>
    </row>
    <row r="7" spans="1:8" ht="34.5" customHeight="1" x14ac:dyDescent="0.35">
      <c r="B7" s="200" t="s">
        <v>59</v>
      </c>
      <c r="C7" s="201" t="s">
        <v>61</v>
      </c>
      <c r="D7" s="198"/>
      <c r="E7" s="196"/>
      <c r="F7" s="213"/>
      <c r="G7" s="214"/>
      <c r="H7" s="214"/>
    </row>
    <row r="8" spans="1:8" ht="17.25" x14ac:dyDescent="0.4">
      <c r="B8" s="227"/>
      <c r="C8" s="203"/>
      <c r="D8" s="216">
        <v>5</v>
      </c>
      <c r="E8" s="216"/>
      <c r="F8" s="215"/>
      <c r="G8" s="189"/>
      <c r="H8" s="189"/>
    </row>
    <row r="9" spans="1:8" ht="17.25" x14ac:dyDescent="0.4">
      <c r="B9" s="227"/>
      <c r="C9" s="203"/>
      <c r="D9" s="216">
        <v>5</v>
      </c>
      <c r="E9" s="216"/>
      <c r="F9" s="215"/>
      <c r="G9" s="189"/>
      <c r="H9" s="189"/>
    </row>
    <row r="10" spans="1:8" ht="17.25" x14ac:dyDescent="0.4">
      <c r="B10" s="227"/>
      <c r="C10" s="203"/>
      <c r="D10" s="216">
        <v>5</v>
      </c>
      <c r="E10" s="216"/>
      <c r="F10" s="215"/>
      <c r="G10" s="189"/>
      <c r="H10" s="189"/>
    </row>
    <row r="11" spans="1:8" ht="17.25" x14ac:dyDescent="0.4">
      <c r="B11" s="227"/>
      <c r="C11" s="203"/>
      <c r="D11" s="216">
        <v>5</v>
      </c>
      <c r="E11" s="216"/>
      <c r="F11" s="215"/>
      <c r="G11" s="189"/>
      <c r="H11" s="189"/>
    </row>
    <row r="12" spans="1:8" ht="17.25" x14ac:dyDescent="0.4">
      <c r="B12" s="227"/>
      <c r="C12" s="203"/>
      <c r="D12" s="216">
        <v>5</v>
      </c>
      <c r="E12" s="216"/>
      <c r="F12" s="215"/>
      <c r="G12" s="189"/>
      <c r="H12" s="189"/>
    </row>
    <row r="13" spans="1:8" ht="17.25" x14ac:dyDescent="0.4">
      <c r="B13" s="227"/>
      <c r="C13" s="203"/>
      <c r="D13" s="216">
        <v>5</v>
      </c>
      <c r="E13" s="216"/>
      <c r="F13" s="215"/>
      <c r="G13" s="189"/>
      <c r="H13" s="189"/>
    </row>
    <row r="14" spans="1:8" ht="17.25" x14ac:dyDescent="0.4">
      <c r="B14" s="227"/>
      <c r="C14" s="203"/>
      <c r="D14" s="216">
        <v>5</v>
      </c>
      <c r="E14" s="216"/>
      <c r="F14" s="215"/>
      <c r="G14" s="189"/>
      <c r="H14" s="189"/>
    </row>
    <row r="15" spans="1:8" ht="17.25" x14ac:dyDescent="0.4">
      <c r="B15" s="227"/>
      <c r="C15" s="203"/>
      <c r="D15" s="216">
        <v>5</v>
      </c>
      <c r="E15" s="216"/>
      <c r="F15" s="215"/>
      <c r="G15" s="189"/>
      <c r="H15" s="189"/>
    </row>
    <row r="16" spans="1:8" ht="17.25" x14ac:dyDescent="0.4">
      <c r="B16" s="227"/>
      <c r="C16" s="203"/>
      <c r="D16" s="216">
        <v>5</v>
      </c>
      <c r="E16" s="216"/>
      <c r="F16" s="215"/>
      <c r="G16" s="189"/>
      <c r="H16" s="189"/>
    </row>
    <row r="17" spans="2:8" ht="17.25" x14ac:dyDescent="0.4">
      <c r="B17" s="227"/>
      <c r="C17" s="203"/>
      <c r="D17" s="216">
        <v>5</v>
      </c>
      <c r="E17" s="216"/>
      <c r="F17" s="215"/>
      <c r="G17" s="189"/>
      <c r="H17" s="189"/>
    </row>
    <row r="18" spans="2:8" ht="17.25" x14ac:dyDescent="0.4">
      <c r="B18" s="227"/>
      <c r="C18" s="203"/>
      <c r="D18" s="216">
        <v>5</v>
      </c>
      <c r="E18" s="216"/>
      <c r="F18" s="215"/>
      <c r="G18" s="189"/>
      <c r="H18" s="189"/>
    </row>
    <row r="19" spans="2:8" ht="17.25" x14ac:dyDescent="0.4">
      <c r="B19" s="227"/>
      <c r="C19" s="203"/>
      <c r="D19" s="216">
        <v>5</v>
      </c>
      <c r="E19" s="216"/>
      <c r="F19" s="215"/>
      <c r="G19" s="189"/>
      <c r="H19" s="189"/>
    </row>
    <row r="20" spans="2:8" ht="17.25" x14ac:dyDescent="0.4">
      <c r="B20" s="202"/>
      <c r="C20" s="203"/>
      <c r="D20" s="216">
        <v>5</v>
      </c>
      <c r="E20" s="216"/>
      <c r="F20" s="215"/>
      <c r="G20" s="189"/>
      <c r="H20" s="189"/>
    </row>
    <row r="21" spans="2:8" ht="17.25" x14ac:dyDescent="0.4">
      <c r="B21" s="202"/>
      <c r="C21" s="203"/>
      <c r="D21" s="216">
        <v>5</v>
      </c>
      <c r="E21" s="216"/>
      <c r="F21" s="215"/>
      <c r="G21" s="189"/>
      <c r="H21" s="189"/>
    </row>
    <row r="22" spans="2:8" ht="17.649999999999999" thickBot="1" x14ac:dyDescent="0.45">
      <c r="B22" s="227"/>
      <c r="C22" s="203"/>
      <c r="D22" s="216">
        <v>5</v>
      </c>
      <c r="E22" s="216"/>
      <c r="F22" s="215"/>
      <c r="G22" s="189"/>
      <c r="H22" s="189"/>
    </row>
    <row r="23" spans="2:8" ht="13.9" thickBot="1" x14ac:dyDescent="0.4">
      <c r="B23" s="204"/>
      <c r="C23" s="205"/>
      <c r="D23" s="799" t="s">
        <v>215</v>
      </c>
      <c r="E23" s="800"/>
      <c r="F23" s="193">
        <f>SUMPRODUCT($D$8:$D$22,F8:F22)</f>
        <v>0</v>
      </c>
      <c r="G23" s="193">
        <f>SUMPRODUCT($D$8:$D$22,G8:G22)</f>
        <v>0</v>
      </c>
      <c r="H23" s="193">
        <f>SUMPRODUCT($D$8:$D$22,H8:H22)</f>
        <v>0</v>
      </c>
    </row>
    <row r="24" spans="2:8" ht="16.5" customHeight="1" thickBot="1" x14ac:dyDescent="0.4">
      <c r="B24" s="206"/>
      <c r="C24" s="207"/>
      <c r="D24" s="801" t="s">
        <v>214</v>
      </c>
      <c r="E24" s="802"/>
      <c r="F24" s="193">
        <f>SUMPRODUCT($E$8:$E$22,F8:F22)</f>
        <v>0</v>
      </c>
      <c r="G24" s="193">
        <f>SUMPRODUCT($E$8:$E$22,G8:G22)</f>
        <v>0</v>
      </c>
      <c r="H24" s="193">
        <f>SUMPRODUCT($E$8:$E$22,H8:H22)</f>
        <v>0</v>
      </c>
    </row>
    <row r="25" spans="2:8" ht="21.75" customHeight="1" thickBot="1" x14ac:dyDescent="0.4">
      <c r="B25" s="194" t="s">
        <v>60</v>
      </c>
      <c r="C25" s="208"/>
      <c r="D25" s="195">
        <v>100</v>
      </c>
      <c r="E25" s="195"/>
      <c r="F25" s="193">
        <f>+F23-F24</f>
        <v>0</v>
      </c>
      <c r="G25" s="193">
        <f>+G23-G24</f>
        <v>0</v>
      </c>
      <c r="H25" s="193">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78</v>
      </c>
    </row>
    <row r="2" spans="1:36" ht="96" customHeight="1" thickBot="1" x14ac:dyDescent="0.4">
      <c r="B2" s="805" t="s">
        <v>52</v>
      </c>
      <c r="C2" s="149"/>
      <c r="D2" s="154"/>
      <c r="E2" s="803" t="s">
        <v>4</v>
      </c>
      <c r="F2" s="221"/>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2"/>
      <c r="AG2" s="222"/>
      <c r="AH2" s="222"/>
      <c r="AI2" s="222"/>
    </row>
    <row r="3" spans="1:36" ht="135" customHeight="1" thickBot="1" x14ac:dyDescent="0.4">
      <c r="B3" s="806"/>
      <c r="C3" s="219"/>
      <c r="D3" s="220"/>
      <c r="E3" s="804"/>
      <c r="F3" s="394"/>
      <c r="G3" s="312"/>
      <c r="H3" s="312"/>
      <c r="I3" s="312"/>
      <c r="J3" s="312"/>
      <c r="K3" s="312"/>
      <c r="L3" s="312"/>
      <c r="M3" s="312"/>
      <c r="N3" s="312"/>
      <c r="O3" s="312"/>
      <c r="P3" s="223"/>
      <c r="Q3" s="223"/>
      <c r="R3" s="223"/>
      <c r="S3" s="223"/>
      <c r="T3" s="223"/>
      <c r="U3" s="223"/>
      <c r="V3" s="223"/>
      <c r="W3" s="224"/>
      <c r="X3" s="223"/>
      <c r="Y3" s="223"/>
      <c r="Z3" s="223"/>
      <c r="AA3" s="223"/>
      <c r="AB3" s="223"/>
      <c r="AC3" s="223"/>
      <c r="AD3" s="223"/>
      <c r="AE3" s="223"/>
      <c r="AF3" s="223"/>
      <c r="AG3" s="223"/>
      <c r="AH3" s="223"/>
      <c r="AI3" s="223"/>
    </row>
    <row r="4" spans="1:36" ht="28.5" customHeight="1" thickBot="1" x14ac:dyDescent="0.4">
      <c r="B4" s="390" t="s">
        <v>68</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53</v>
      </c>
    </row>
    <row r="5" spans="1:36" ht="15" x14ac:dyDescent="0.4">
      <c r="B5" s="392"/>
      <c r="C5" s="103">
        <v>50</v>
      </c>
      <c r="D5" s="288">
        <v>10</v>
      </c>
      <c r="E5" s="289">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3"/>
      <c r="C6" s="111">
        <v>50</v>
      </c>
      <c r="D6" s="104">
        <v>10</v>
      </c>
      <c r="E6" s="290">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3"/>
      <c r="C7" s="111">
        <v>50</v>
      </c>
      <c r="D7" s="104">
        <v>10</v>
      </c>
      <c r="E7" s="290">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3"/>
      <c r="C8" s="111">
        <v>50</v>
      </c>
      <c r="D8" s="104">
        <v>10</v>
      </c>
      <c r="E8" s="290">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3"/>
      <c r="C9" s="111">
        <v>50</v>
      </c>
      <c r="D9" s="104">
        <v>10</v>
      </c>
      <c r="E9" s="290">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3"/>
      <c r="C10" s="111">
        <v>50</v>
      </c>
      <c r="D10" s="104">
        <v>10</v>
      </c>
      <c r="E10" s="290">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3"/>
      <c r="C11" s="111">
        <v>50</v>
      </c>
      <c r="D11" s="104">
        <v>10</v>
      </c>
      <c r="E11" s="290">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3"/>
      <c r="C12" s="111">
        <v>50</v>
      </c>
      <c r="D12" s="104">
        <v>10</v>
      </c>
      <c r="E12" s="290">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3"/>
      <c r="C13" s="111">
        <v>50</v>
      </c>
      <c r="D13" s="104">
        <v>10</v>
      </c>
      <c r="E13" s="290">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3"/>
      <c r="C14" s="111">
        <v>50</v>
      </c>
      <c r="D14" s="104">
        <v>10</v>
      </c>
      <c r="E14" s="290">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3"/>
      <c r="C15" s="111">
        <v>50</v>
      </c>
      <c r="D15" s="104">
        <v>10</v>
      </c>
      <c r="E15" s="290">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3"/>
      <c r="C16" s="111">
        <v>50</v>
      </c>
      <c r="D16" s="104">
        <v>10</v>
      </c>
      <c r="E16" s="290">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91"/>
      <c r="C17" s="136"/>
      <c r="D17" s="104"/>
      <c r="E17" s="290"/>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1"/>
      <c r="C18" s="136"/>
      <c r="D18" s="104"/>
      <c r="E18" s="290"/>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1"/>
      <c r="C19" s="292">
        <v>50</v>
      </c>
      <c r="D19" s="293">
        <v>10</v>
      </c>
      <c r="E19" s="294"/>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5"/>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5</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6</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7</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54</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20" priority="4" stopIfTrue="1" operator="equal">
      <formula>1</formula>
    </cfRule>
    <cfRule type="cellIs" dxfId="19" priority="5" stopIfTrue="1" operator="equal">
      <formula>3</formula>
    </cfRule>
    <cfRule type="cellIs" dxfId="18"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78</v>
      </c>
    </row>
    <row r="4" spans="1:18" ht="13.15" thickBot="1" x14ac:dyDescent="0.4"/>
    <row r="5" spans="1:18" ht="17.649999999999999" x14ac:dyDescent="0.5">
      <c r="A5" s="769" t="s">
        <v>8</v>
      </c>
      <c r="B5" s="770"/>
      <c r="C5" s="771"/>
      <c r="D5" s="15"/>
      <c r="E5" s="15"/>
      <c r="F5" s="15"/>
    </row>
    <row r="6" spans="1:18" ht="13.15" x14ac:dyDescent="0.35">
      <c r="A6" s="772" t="s">
        <v>46</v>
      </c>
      <c r="B6" s="773"/>
      <c r="C6" s="774"/>
      <c r="D6" s="15"/>
      <c r="E6" s="761" t="s">
        <v>9</v>
      </c>
      <c r="F6" s="775"/>
      <c r="G6" s="761" t="s">
        <v>10</v>
      </c>
      <c r="H6" s="762"/>
      <c r="L6" s="761" t="s">
        <v>9</v>
      </c>
      <c r="M6" s="762"/>
      <c r="N6" s="19" t="s">
        <v>11</v>
      </c>
      <c r="P6" s="17" t="s">
        <v>12</v>
      </c>
      <c r="Q6" s="18"/>
      <c r="R6" s="20" t="s">
        <v>13</v>
      </c>
    </row>
    <row r="7" spans="1:18" x14ac:dyDescent="0.35">
      <c r="A7" s="763" t="s">
        <v>47</v>
      </c>
      <c r="B7" s="764"/>
      <c r="C7" s="765"/>
      <c r="D7" s="15"/>
      <c r="E7" s="270"/>
      <c r="F7" s="244"/>
      <c r="G7" s="21"/>
      <c r="H7" s="163"/>
      <c r="L7" s="270"/>
      <c r="M7" s="244"/>
      <c r="N7" s="25"/>
      <c r="P7" s="270"/>
      <c r="Q7" s="244"/>
      <c r="R7" s="25"/>
    </row>
    <row r="8" spans="1:18" x14ac:dyDescent="0.35">
      <c r="A8" s="763" t="s">
        <v>14</v>
      </c>
      <c r="B8" s="764"/>
      <c r="C8" s="765"/>
      <c r="D8" s="15"/>
      <c r="E8" s="270"/>
      <c r="F8" s="245"/>
      <c r="G8" s="21"/>
      <c r="H8" s="163"/>
      <c r="L8" s="270"/>
      <c r="M8" s="244"/>
      <c r="N8" s="25"/>
      <c r="P8" s="270"/>
      <c r="Q8" s="268"/>
      <c r="R8" s="25"/>
    </row>
    <row r="9" spans="1:18" ht="15.75" customHeight="1" thickBot="1" x14ac:dyDescent="0.4">
      <c r="A9" s="766" t="s">
        <v>48</v>
      </c>
      <c r="B9" s="767"/>
      <c r="C9" s="768"/>
      <c r="E9" s="270"/>
      <c r="F9" s="245"/>
      <c r="G9" s="21"/>
      <c r="H9" s="163"/>
      <c r="L9" s="270"/>
      <c r="M9" s="244"/>
      <c r="N9" s="25"/>
      <c r="P9" s="21"/>
      <c r="Q9" s="268"/>
      <c r="R9" s="25"/>
    </row>
    <row r="10" spans="1:18" x14ac:dyDescent="0.35">
      <c r="E10" s="270"/>
      <c r="F10" s="244"/>
      <c r="G10" s="21"/>
      <c r="H10" s="163"/>
      <c r="L10" s="270"/>
      <c r="M10" s="244"/>
      <c r="N10" s="25"/>
      <c r="P10" s="22"/>
      <c r="Q10" s="268"/>
      <c r="R10" s="25"/>
    </row>
    <row r="11" spans="1:18" x14ac:dyDescent="0.35">
      <c r="E11" s="270"/>
      <c r="F11" s="244"/>
      <c r="G11" s="21"/>
      <c r="H11" s="163"/>
      <c r="L11" s="270"/>
      <c r="M11" s="268"/>
      <c r="N11" s="25"/>
      <c r="P11" s="21"/>
      <c r="Q11" s="268"/>
      <c r="R11" s="25"/>
    </row>
    <row r="12" spans="1:18" x14ac:dyDescent="0.35">
      <c r="E12" s="270"/>
      <c r="F12" s="24"/>
      <c r="G12" s="21"/>
      <c r="H12" s="163"/>
      <c r="L12" s="270"/>
      <c r="M12" s="244"/>
      <c r="N12" s="25"/>
      <c r="P12" s="246"/>
      <c r="Q12" s="269"/>
      <c r="R12" s="25"/>
    </row>
    <row r="13" spans="1:18" x14ac:dyDescent="0.35">
      <c r="E13" s="270"/>
      <c r="F13" s="24"/>
      <c r="G13" s="21"/>
      <c r="H13" s="163"/>
      <c r="L13" s="21"/>
      <c r="M13" s="244"/>
      <c r="N13" s="25"/>
      <c r="P13" s="246"/>
      <c r="Q13" s="248"/>
      <c r="R13" s="25"/>
    </row>
    <row r="14" spans="1:18" x14ac:dyDescent="0.35">
      <c r="E14" s="270"/>
      <c r="F14" s="24"/>
      <c r="G14" s="21"/>
      <c r="H14" s="163"/>
      <c r="L14" s="21"/>
      <c r="M14" s="244"/>
      <c r="N14" s="25"/>
      <c r="P14" s="246"/>
      <c r="Q14" s="248"/>
      <c r="R14" s="25"/>
    </row>
    <row r="15" spans="1:18" x14ac:dyDescent="0.35">
      <c r="E15" s="270"/>
      <c r="F15" s="24"/>
      <c r="G15" s="21"/>
      <c r="H15" s="163"/>
      <c r="L15" s="21"/>
      <c r="M15" s="244"/>
      <c r="N15" s="25"/>
      <c r="P15" s="246"/>
      <c r="Q15" s="248"/>
      <c r="R15" s="25"/>
    </row>
    <row r="16" spans="1:18" x14ac:dyDescent="0.35">
      <c r="E16" s="270"/>
      <c r="F16" s="24"/>
      <c r="G16" s="21"/>
      <c r="H16" s="163"/>
      <c r="L16" s="21"/>
      <c r="M16" s="24"/>
      <c r="N16" s="25"/>
      <c r="P16" s="246"/>
      <c r="Q16" s="247"/>
      <c r="R16" s="25"/>
    </row>
    <row r="17" spans="2:19" x14ac:dyDescent="0.35">
      <c r="E17" s="270"/>
      <c r="F17" s="24"/>
      <c r="G17" s="21"/>
      <c r="H17" s="163"/>
      <c r="L17" s="21"/>
      <c r="M17" s="24"/>
      <c r="N17" s="25"/>
      <c r="P17" s="246"/>
      <c r="Q17" s="247"/>
      <c r="R17" s="25"/>
    </row>
    <row r="18" spans="2:19" x14ac:dyDescent="0.35">
      <c r="E18" s="270"/>
      <c r="F18" s="24"/>
      <c r="G18" s="21"/>
      <c r="H18" s="163"/>
      <c r="L18" s="21"/>
      <c r="M18" s="24"/>
      <c r="N18" s="25"/>
      <c r="P18" s="246"/>
      <c r="Q18" s="247"/>
      <c r="R18" s="25"/>
    </row>
    <row r="19" spans="2:19" x14ac:dyDescent="0.35">
      <c r="E19" s="270"/>
      <c r="F19" s="24"/>
      <c r="G19" s="21"/>
      <c r="H19" s="163"/>
      <c r="L19" s="21"/>
      <c r="M19" s="24"/>
      <c r="N19" s="25"/>
      <c r="P19" s="246"/>
      <c r="Q19" s="247"/>
      <c r="R19" s="25"/>
    </row>
    <row r="20" spans="2:19" x14ac:dyDescent="0.35">
      <c r="E20" s="270"/>
      <c r="F20" s="24"/>
      <c r="G20" s="21"/>
      <c r="H20" s="163"/>
      <c r="L20" s="21"/>
      <c r="M20" s="24"/>
      <c r="N20" s="25"/>
      <c r="P20" s="246"/>
      <c r="Q20" s="247"/>
      <c r="R20" s="25"/>
    </row>
    <row r="21" spans="2:19" x14ac:dyDescent="0.35">
      <c r="E21" s="270"/>
      <c r="F21" s="24"/>
      <c r="G21" s="21"/>
      <c r="H21" s="163"/>
      <c r="L21" s="21"/>
      <c r="M21" s="24"/>
      <c r="N21" s="25"/>
      <c r="P21" s="246"/>
      <c r="Q21" s="247"/>
      <c r="R21" s="25"/>
    </row>
    <row r="22" spans="2:19" x14ac:dyDescent="0.35">
      <c r="E22" s="270"/>
      <c r="F22" s="27"/>
      <c r="G22" s="26"/>
      <c r="H22" s="164"/>
      <c r="L22" s="26"/>
      <c r="M22" s="27"/>
      <c r="N22" s="28"/>
      <c r="P22" s="249"/>
      <c r="Q22" s="250"/>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42"/>
      <c r="C27" s="823"/>
      <c r="D27" s="824"/>
      <c r="I27" s="751"/>
      <c r="J27" s="807"/>
      <c r="K27" s="807"/>
      <c r="L27" s="808"/>
      <c r="Q27" s="815"/>
      <c r="R27" s="816"/>
      <c r="S27" s="817"/>
    </row>
    <row r="28" spans="2:19" ht="12.75" customHeight="1" x14ac:dyDescent="0.35">
      <c r="B28" s="825"/>
      <c r="C28" s="826"/>
      <c r="D28" s="827"/>
      <c r="I28" s="809"/>
      <c r="J28" s="810"/>
      <c r="K28" s="810"/>
      <c r="L28" s="811"/>
      <c r="Q28" s="818"/>
      <c r="R28" s="810"/>
      <c r="S28" s="819"/>
    </row>
    <row r="29" spans="2:19" ht="12.75" customHeight="1" x14ac:dyDescent="0.35">
      <c r="B29" s="825"/>
      <c r="C29" s="826"/>
      <c r="D29" s="827"/>
      <c r="I29" s="809"/>
      <c r="J29" s="810"/>
      <c r="K29" s="810"/>
      <c r="L29" s="811"/>
      <c r="Q29" s="818"/>
      <c r="R29" s="810"/>
      <c r="S29" s="819"/>
    </row>
    <row r="30" spans="2:19" ht="12.75" customHeight="1" x14ac:dyDescent="0.35">
      <c r="B30" s="825"/>
      <c r="C30" s="826"/>
      <c r="D30" s="827"/>
      <c r="I30" s="809"/>
      <c r="J30" s="810"/>
      <c r="K30" s="810"/>
      <c r="L30" s="811"/>
      <c r="Q30" s="818"/>
      <c r="R30" s="810"/>
      <c r="S30" s="819"/>
    </row>
    <row r="31" spans="2:19" ht="12.75" customHeight="1" x14ac:dyDescent="0.35">
      <c r="B31" s="825"/>
      <c r="C31" s="826"/>
      <c r="D31" s="827"/>
      <c r="I31" s="809"/>
      <c r="J31" s="810"/>
      <c r="K31" s="810"/>
      <c r="L31" s="811"/>
      <c r="Q31" s="818"/>
      <c r="R31" s="810"/>
      <c r="S31" s="819"/>
    </row>
    <row r="32" spans="2:19" ht="12.75" customHeight="1" x14ac:dyDescent="0.35">
      <c r="B32" s="825"/>
      <c r="C32" s="826"/>
      <c r="D32" s="827"/>
      <c r="I32" s="809"/>
      <c r="J32" s="810"/>
      <c r="K32" s="810"/>
      <c r="L32" s="811"/>
      <c r="Q32" s="818"/>
      <c r="R32" s="810"/>
      <c r="S32" s="819"/>
    </row>
    <row r="33" spans="2:19" ht="13.5" customHeight="1" thickBot="1" x14ac:dyDescent="0.4">
      <c r="B33" s="828"/>
      <c r="C33" s="829"/>
      <c r="D33" s="830"/>
      <c r="I33" s="812"/>
      <c r="J33" s="813"/>
      <c r="K33" s="813"/>
      <c r="L33" s="814"/>
      <c r="Q33" s="820"/>
      <c r="R33" s="821"/>
      <c r="S33" s="822"/>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15</v>
      </c>
      <c r="M38" s="31"/>
      <c r="N38" s="32"/>
    </row>
    <row r="39" spans="2:19" x14ac:dyDescent="0.35">
      <c r="L39" s="395"/>
      <c r="M39" s="243"/>
      <c r="N39" s="181"/>
    </row>
    <row r="40" spans="2:19" x14ac:dyDescent="0.35">
      <c r="L40" s="270"/>
      <c r="M40" s="244"/>
      <c r="N40" s="25"/>
    </row>
    <row r="41" spans="2:19" x14ac:dyDescent="0.35">
      <c r="L41" s="270"/>
      <c r="M41" s="244"/>
      <c r="N41" s="25"/>
    </row>
    <row r="42" spans="2:19" x14ac:dyDescent="0.35">
      <c r="L42" s="270"/>
      <c r="M42" s="244"/>
      <c r="N42" s="25"/>
    </row>
    <row r="43" spans="2:19" x14ac:dyDescent="0.35">
      <c r="L43" s="270"/>
      <c r="M43" s="244"/>
      <c r="N43" s="25"/>
    </row>
    <row r="44" spans="2:19" x14ac:dyDescent="0.35">
      <c r="L44" s="270"/>
      <c r="M44" s="244"/>
      <c r="N44" s="25"/>
    </row>
    <row r="45" spans="2:19" x14ac:dyDescent="0.35">
      <c r="L45" s="270"/>
      <c r="M45" s="244"/>
      <c r="N45" s="57"/>
    </row>
    <row r="46" spans="2:19" x14ac:dyDescent="0.35">
      <c r="L46" s="270"/>
      <c r="M46" s="244"/>
      <c r="N46" s="57"/>
    </row>
    <row r="47" spans="2:19" x14ac:dyDescent="0.35">
      <c r="L47" s="21"/>
      <c r="M47" s="244"/>
      <c r="N47" s="25"/>
    </row>
    <row r="48" spans="2:19" x14ac:dyDescent="0.35">
      <c r="L48" s="21"/>
      <c r="M48" s="244"/>
      <c r="N48" s="25"/>
    </row>
    <row r="49" spans="12:14" x14ac:dyDescent="0.35">
      <c r="L49" s="21"/>
      <c r="M49" s="244"/>
      <c r="N49" s="25"/>
    </row>
    <row r="50" spans="12:14" x14ac:dyDescent="0.35">
      <c r="L50" s="21"/>
      <c r="M50" s="244"/>
      <c r="N50" s="25"/>
    </row>
    <row r="51" spans="12:14" x14ac:dyDescent="0.35">
      <c r="L51" s="21"/>
      <c r="M51" s="244"/>
      <c r="N51" s="25"/>
    </row>
    <row r="52" spans="12:14" x14ac:dyDescent="0.35">
      <c r="L52" s="21"/>
      <c r="M52" s="244"/>
      <c r="N52" s="25"/>
    </row>
    <row r="53" spans="12:14" x14ac:dyDescent="0.35">
      <c r="L53" s="21"/>
      <c r="N53" s="25"/>
    </row>
    <row r="54" spans="12:14" x14ac:dyDescent="0.35">
      <c r="L54" s="26"/>
      <c r="M54" s="27"/>
      <c r="N54" s="28"/>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78</v>
      </c>
    </row>
    <row r="3" spans="1:23" ht="13.15" thickBot="1" x14ac:dyDescent="0.4">
      <c r="A3" s="33" t="s">
        <v>16</v>
      </c>
    </row>
    <row r="4" spans="1:23" ht="18" customHeight="1" thickBot="1" x14ac:dyDescent="0.4">
      <c r="C4" s="34"/>
      <c r="D4" s="35"/>
      <c r="E4" s="36"/>
      <c r="F4" s="36"/>
      <c r="G4" s="36"/>
      <c r="H4" s="36"/>
      <c r="I4" s="36"/>
      <c r="J4" s="36"/>
      <c r="K4" s="36"/>
      <c r="L4" s="36"/>
      <c r="M4" s="36"/>
      <c r="N4" s="36"/>
      <c r="O4" s="36"/>
      <c r="P4" s="36"/>
      <c r="Q4" s="36"/>
      <c r="R4" s="36"/>
      <c r="S4" s="36"/>
      <c r="T4" s="36"/>
      <c r="U4" s="38"/>
      <c r="V4" s="793" t="s">
        <v>18</v>
      </c>
    </row>
    <row r="5" spans="1:23" s="267" customFormat="1" ht="18.75" customHeight="1" thickBot="1" x14ac:dyDescent="0.4">
      <c r="A5" s="784" t="s">
        <v>19</v>
      </c>
      <c r="B5" s="786" t="s">
        <v>20</v>
      </c>
      <c r="C5" s="843" t="s">
        <v>73</v>
      </c>
      <c r="D5" s="845" t="s">
        <v>22</v>
      </c>
      <c r="E5" s="846"/>
      <c r="F5" s="846"/>
      <c r="G5" s="846"/>
      <c r="H5" s="846"/>
      <c r="I5" s="846"/>
      <c r="J5" s="847"/>
      <c r="K5" s="847"/>
      <c r="L5" s="731" t="s">
        <v>13</v>
      </c>
      <c r="M5" s="732"/>
      <c r="N5" s="732"/>
      <c r="O5" s="732"/>
      <c r="P5" s="848"/>
      <c r="Q5" s="731" t="s">
        <v>10</v>
      </c>
      <c r="R5" s="848"/>
      <c r="S5" s="848"/>
      <c r="T5" s="848"/>
      <c r="U5" s="266"/>
      <c r="V5" s="794"/>
    </row>
    <row r="6" spans="1:23" ht="31.5" customHeight="1" x14ac:dyDescent="0.35">
      <c r="A6" s="785"/>
      <c r="B6" s="787"/>
      <c r="C6" s="844"/>
      <c r="D6" s="835" t="s">
        <v>25</v>
      </c>
      <c r="E6" s="407"/>
      <c r="F6" s="407"/>
      <c r="G6" s="407"/>
      <c r="H6" s="407"/>
      <c r="I6" s="407"/>
      <c r="J6" s="842"/>
      <c r="K6" s="837"/>
      <c r="L6" s="836"/>
      <c r="M6" s="840"/>
      <c r="N6" s="840"/>
      <c r="O6" s="840"/>
      <c r="P6" s="850"/>
      <c r="Q6" s="835" t="s">
        <v>26</v>
      </c>
      <c r="R6" s="842"/>
      <c r="S6" s="842" t="s">
        <v>27</v>
      </c>
      <c r="T6" s="837"/>
      <c r="U6" s="833" t="s">
        <v>28</v>
      </c>
      <c r="V6" s="795"/>
    </row>
    <row r="7" spans="1:23" ht="54" customHeight="1" x14ac:dyDescent="0.35">
      <c r="A7" s="785"/>
      <c r="B7" s="787"/>
      <c r="C7" s="844"/>
      <c r="D7" s="849"/>
      <c r="E7" s="375"/>
      <c r="F7" s="375"/>
      <c r="G7" s="375"/>
      <c r="H7" s="375"/>
      <c r="I7" s="375"/>
      <c r="J7" s="782"/>
      <c r="K7" s="839"/>
      <c r="L7" s="852"/>
      <c r="M7" s="841"/>
      <c r="N7" s="841"/>
      <c r="O7" s="841"/>
      <c r="P7" s="851"/>
      <c r="Q7" s="836"/>
      <c r="R7" s="840"/>
      <c r="S7" s="840"/>
      <c r="T7" s="838"/>
      <c r="U7" s="834"/>
      <c r="V7" s="795"/>
    </row>
    <row r="8" spans="1:23" ht="218.25" customHeight="1" thickBot="1" x14ac:dyDescent="0.45">
      <c r="A8" s="42"/>
      <c r="B8" s="788"/>
      <c r="C8" s="41"/>
      <c r="D8" s="404"/>
      <c r="E8" s="398"/>
      <c r="F8" s="398"/>
      <c r="G8" s="398"/>
      <c r="H8" s="398"/>
      <c r="I8" s="398"/>
      <c r="J8" s="399"/>
      <c r="K8" s="405"/>
      <c r="L8" s="400"/>
      <c r="M8" s="398"/>
      <c r="N8" s="398"/>
      <c r="O8" s="399"/>
      <c r="P8" s="398"/>
      <c r="Q8" s="404"/>
      <c r="R8" s="398"/>
      <c r="S8" s="398"/>
      <c r="T8" s="405"/>
      <c r="U8" s="401"/>
      <c r="V8" s="45"/>
      <c r="W8" s="1"/>
    </row>
    <row r="9" spans="1:23" ht="13.5" x14ac:dyDescent="0.35">
      <c r="A9" s="831"/>
      <c r="B9" s="397"/>
      <c r="C9" s="158"/>
      <c r="D9" s="136"/>
      <c r="E9" s="111"/>
      <c r="F9" s="111"/>
      <c r="G9" s="111"/>
      <c r="H9" s="111"/>
      <c r="I9" s="111"/>
      <c r="J9" s="14"/>
      <c r="K9" s="308"/>
      <c r="L9" s="136"/>
      <c r="M9" s="14"/>
      <c r="N9" s="14"/>
      <c r="O9" s="14"/>
      <c r="P9" s="104"/>
      <c r="Q9" s="136"/>
      <c r="R9" s="14"/>
      <c r="S9" s="14"/>
      <c r="T9" s="308"/>
      <c r="U9" s="58">
        <f t="shared" ref="U9:U20" si="0">SUM(D9:T9)</f>
        <v>0</v>
      </c>
      <c r="V9" s="46">
        <f t="shared" ref="V9:V20" si="1">+U9*C9</f>
        <v>0</v>
      </c>
    </row>
    <row r="10" spans="1:23" ht="13.5" x14ac:dyDescent="0.35">
      <c r="A10" s="832"/>
      <c r="B10" s="397"/>
      <c r="C10" s="396"/>
      <c r="D10" s="136"/>
      <c r="E10" s="111"/>
      <c r="F10" s="111"/>
      <c r="G10" s="111"/>
      <c r="H10" s="111"/>
      <c r="I10" s="111"/>
      <c r="J10" s="14"/>
      <c r="K10" s="308"/>
      <c r="L10" s="136"/>
      <c r="M10" s="14"/>
      <c r="N10" s="14"/>
      <c r="O10" s="14"/>
      <c r="P10" s="104"/>
      <c r="Q10" s="136"/>
      <c r="R10" s="14"/>
      <c r="S10" s="14"/>
      <c r="T10" s="308"/>
      <c r="U10" s="58">
        <f t="shared" si="0"/>
        <v>0</v>
      </c>
      <c r="V10" s="46">
        <f t="shared" si="1"/>
        <v>0</v>
      </c>
    </row>
    <row r="11" spans="1:23" ht="13.5" x14ac:dyDescent="0.35">
      <c r="A11" s="832"/>
      <c r="B11" s="397"/>
      <c r="C11" s="396"/>
      <c r="D11" s="136"/>
      <c r="E11" s="111"/>
      <c r="F11" s="111"/>
      <c r="G11" s="111"/>
      <c r="H11" s="111"/>
      <c r="I11" s="111"/>
      <c r="J11" s="14"/>
      <c r="K11" s="308"/>
      <c r="L11" s="136"/>
      <c r="M11" s="14"/>
      <c r="N11" s="14"/>
      <c r="O11" s="14"/>
      <c r="P11" s="104"/>
      <c r="Q11" s="136"/>
      <c r="R11" s="14"/>
      <c r="S11" s="14"/>
      <c r="T11" s="308"/>
      <c r="U11" s="58">
        <f t="shared" si="0"/>
        <v>0</v>
      </c>
      <c r="V11" s="46">
        <f t="shared" si="1"/>
        <v>0</v>
      </c>
    </row>
    <row r="12" spans="1:23" ht="13.5" x14ac:dyDescent="0.35">
      <c r="A12" s="832"/>
      <c r="B12" s="397"/>
      <c r="C12" s="396"/>
      <c r="D12" s="136"/>
      <c r="E12" s="111"/>
      <c r="F12" s="111"/>
      <c r="G12" s="111"/>
      <c r="H12" s="111"/>
      <c r="I12" s="111"/>
      <c r="J12" s="14"/>
      <c r="K12" s="308"/>
      <c r="L12" s="136"/>
      <c r="M12" s="14"/>
      <c r="N12" s="14"/>
      <c r="O12" s="14"/>
      <c r="P12" s="104"/>
      <c r="Q12" s="136"/>
      <c r="R12" s="14"/>
      <c r="S12" s="14"/>
      <c r="T12" s="308"/>
      <c r="U12" s="58">
        <f t="shared" si="0"/>
        <v>0</v>
      </c>
      <c r="V12" s="46">
        <f t="shared" si="1"/>
        <v>0</v>
      </c>
    </row>
    <row r="13" spans="1:23" ht="13.5" x14ac:dyDescent="0.35">
      <c r="A13" s="832"/>
      <c r="B13" s="397"/>
      <c r="C13" s="396"/>
      <c r="D13" s="136"/>
      <c r="E13" s="111"/>
      <c r="F13" s="111"/>
      <c r="G13" s="111"/>
      <c r="H13" s="111"/>
      <c r="I13" s="111"/>
      <c r="J13" s="14"/>
      <c r="K13" s="308"/>
      <c r="L13" s="136"/>
      <c r="M13" s="14"/>
      <c r="N13" s="14"/>
      <c r="O13" s="14"/>
      <c r="P13" s="104"/>
      <c r="Q13" s="136"/>
      <c r="R13" s="14"/>
      <c r="S13" s="14"/>
      <c r="T13" s="308"/>
      <c r="U13" s="58">
        <f t="shared" si="0"/>
        <v>0</v>
      </c>
      <c r="V13" s="46">
        <f t="shared" si="1"/>
        <v>0</v>
      </c>
    </row>
    <row r="14" spans="1:23" ht="13.5" x14ac:dyDescent="0.35">
      <c r="A14" s="832"/>
      <c r="B14" s="397"/>
      <c r="C14" s="396"/>
      <c r="D14" s="136"/>
      <c r="E14" s="111"/>
      <c r="F14" s="111"/>
      <c r="G14" s="111"/>
      <c r="H14" s="111"/>
      <c r="I14" s="111"/>
      <c r="J14" s="14"/>
      <c r="K14" s="308"/>
      <c r="L14" s="136"/>
      <c r="M14" s="14"/>
      <c r="N14" s="14"/>
      <c r="O14" s="14"/>
      <c r="P14" s="104"/>
      <c r="Q14" s="136"/>
      <c r="R14" s="14"/>
      <c r="S14" s="14"/>
      <c r="T14" s="308"/>
      <c r="U14" s="58">
        <f t="shared" si="0"/>
        <v>0</v>
      </c>
      <c r="V14" s="46">
        <f t="shared" si="1"/>
        <v>0</v>
      </c>
    </row>
    <row r="15" spans="1:23" ht="13.5" x14ac:dyDescent="0.35">
      <c r="A15" s="832"/>
      <c r="B15" s="397"/>
      <c r="C15" s="159"/>
      <c r="D15" s="136"/>
      <c r="E15" s="111"/>
      <c r="F15" s="111"/>
      <c r="G15" s="111"/>
      <c r="H15" s="111"/>
      <c r="I15" s="111"/>
      <c r="J15" s="14"/>
      <c r="K15" s="308"/>
      <c r="L15" s="136"/>
      <c r="M15" s="14"/>
      <c r="N15" s="14"/>
      <c r="O15" s="14"/>
      <c r="P15" s="104"/>
      <c r="Q15" s="136"/>
      <c r="R15" s="14"/>
      <c r="S15" s="14"/>
      <c r="T15" s="308"/>
      <c r="U15" s="58">
        <f t="shared" si="0"/>
        <v>0</v>
      </c>
      <c r="V15" s="46">
        <f t="shared" si="1"/>
        <v>0</v>
      </c>
    </row>
    <row r="16" spans="1:23" ht="13.5" x14ac:dyDescent="0.35">
      <c r="A16" s="832"/>
      <c r="B16" s="397"/>
      <c r="C16" s="159"/>
      <c r="D16" s="136"/>
      <c r="E16" s="111"/>
      <c r="F16" s="111"/>
      <c r="G16" s="111"/>
      <c r="H16" s="111"/>
      <c r="I16" s="111"/>
      <c r="J16" s="14"/>
      <c r="K16" s="308"/>
      <c r="L16" s="136"/>
      <c r="M16" s="14"/>
      <c r="N16" s="14"/>
      <c r="O16" s="14"/>
      <c r="P16" s="104"/>
      <c r="Q16" s="136"/>
      <c r="R16" s="14"/>
      <c r="S16" s="14"/>
      <c r="T16" s="308"/>
      <c r="U16" s="58">
        <f t="shared" si="0"/>
        <v>0</v>
      </c>
      <c r="V16" s="46">
        <f t="shared" si="1"/>
        <v>0</v>
      </c>
    </row>
    <row r="17" spans="1:22" x14ac:dyDescent="0.35">
      <c r="A17" s="832"/>
      <c r="B17" s="251"/>
      <c r="C17" s="159"/>
      <c r="D17" s="136"/>
      <c r="E17" s="111"/>
      <c r="F17" s="111"/>
      <c r="G17" s="111"/>
      <c r="H17" s="111"/>
      <c r="I17" s="111"/>
      <c r="J17" s="14"/>
      <c r="K17" s="308"/>
      <c r="L17" s="136"/>
      <c r="M17" s="14"/>
      <c r="N17" s="14"/>
      <c r="O17" s="14"/>
      <c r="P17" s="104"/>
      <c r="Q17" s="136"/>
      <c r="R17" s="14"/>
      <c r="S17" s="14"/>
      <c r="T17" s="308"/>
      <c r="U17" s="58">
        <f t="shared" si="0"/>
        <v>0</v>
      </c>
      <c r="V17" s="46">
        <f t="shared" si="1"/>
        <v>0</v>
      </c>
    </row>
    <row r="18" spans="1:22" x14ac:dyDescent="0.35">
      <c r="A18" s="832"/>
      <c r="B18" s="251"/>
      <c r="C18" s="159"/>
      <c r="D18" s="136"/>
      <c r="E18" s="111"/>
      <c r="F18" s="111"/>
      <c r="G18" s="111"/>
      <c r="H18" s="111"/>
      <c r="I18" s="111"/>
      <c r="J18" s="14"/>
      <c r="K18" s="308"/>
      <c r="L18" s="136"/>
      <c r="M18" s="14"/>
      <c r="N18" s="14"/>
      <c r="O18" s="14"/>
      <c r="P18" s="104"/>
      <c r="Q18" s="136"/>
      <c r="R18" s="14"/>
      <c r="S18" s="14"/>
      <c r="T18" s="308"/>
      <c r="U18" s="58">
        <f t="shared" si="0"/>
        <v>0</v>
      </c>
      <c r="V18" s="46">
        <f t="shared" si="1"/>
        <v>0</v>
      </c>
    </row>
    <row r="19" spans="1:22" x14ac:dyDescent="0.35">
      <c r="A19" s="832"/>
      <c r="B19" s="251"/>
      <c r="C19" s="159"/>
      <c r="D19" s="136"/>
      <c r="E19" s="111"/>
      <c r="F19" s="111"/>
      <c r="G19" s="111"/>
      <c r="H19" s="111"/>
      <c r="I19" s="111"/>
      <c r="J19" s="14"/>
      <c r="K19" s="308"/>
      <c r="L19" s="136"/>
      <c r="M19" s="14"/>
      <c r="N19" s="14"/>
      <c r="O19" s="14"/>
      <c r="P19" s="104"/>
      <c r="Q19" s="136"/>
      <c r="R19" s="14"/>
      <c r="S19" s="14"/>
      <c r="T19" s="308"/>
      <c r="U19" s="58">
        <f t="shared" si="0"/>
        <v>0</v>
      </c>
      <c r="V19" s="46">
        <f t="shared" si="1"/>
        <v>0</v>
      </c>
    </row>
    <row r="20" spans="1:22" ht="13.15" thickBot="1" x14ac:dyDescent="0.4">
      <c r="A20" s="832"/>
      <c r="B20" s="251"/>
      <c r="C20" s="159"/>
      <c r="D20" s="292"/>
      <c r="E20" s="408"/>
      <c r="F20" s="408"/>
      <c r="G20" s="408"/>
      <c r="H20" s="408"/>
      <c r="I20" s="408"/>
      <c r="J20" s="309"/>
      <c r="K20" s="406"/>
      <c r="L20" s="136"/>
      <c r="M20" s="14"/>
      <c r="N20" s="14"/>
      <c r="O20" s="14"/>
      <c r="P20" s="104"/>
      <c r="Q20" s="292"/>
      <c r="R20" s="309"/>
      <c r="S20" s="309"/>
      <c r="T20" s="406"/>
      <c r="U20" s="58">
        <f t="shared" si="0"/>
        <v>0</v>
      </c>
      <c r="V20" s="46">
        <f t="shared" si="1"/>
        <v>0</v>
      </c>
    </row>
    <row r="21" spans="1:22" ht="15.4" thickBot="1" x14ac:dyDescent="0.45">
      <c r="B21" s="47" t="s">
        <v>30</v>
      </c>
      <c r="C21" s="59"/>
      <c r="D21" s="402">
        <f t="shared" ref="D21:T21" si="2">SUMPRODUCT($C9:$C20,D9:D20)</f>
        <v>0</v>
      </c>
      <c r="E21" s="403">
        <f t="shared" si="2"/>
        <v>0</v>
      </c>
      <c r="F21" s="403">
        <f t="shared" si="2"/>
        <v>0</v>
      </c>
      <c r="G21" s="403">
        <f t="shared" si="2"/>
        <v>0</v>
      </c>
      <c r="H21" s="403">
        <f t="shared" si="2"/>
        <v>0</v>
      </c>
      <c r="I21" s="403">
        <f t="shared" si="2"/>
        <v>0</v>
      </c>
      <c r="J21" s="403">
        <f t="shared" si="2"/>
        <v>0</v>
      </c>
      <c r="K21" s="403">
        <f t="shared" si="2"/>
        <v>0</v>
      </c>
      <c r="L21" s="254">
        <f t="shared" si="2"/>
        <v>0</v>
      </c>
      <c r="M21" s="255">
        <f t="shared" si="2"/>
        <v>0</v>
      </c>
      <c r="N21" s="255">
        <f t="shared" si="2"/>
        <v>0</v>
      </c>
      <c r="O21" s="255">
        <f t="shared" si="2"/>
        <v>0</v>
      </c>
      <c r="P21" s="255">
        <f t="shared" si="2"/>
        <v>0</v>
      </c>
      <c r="Q21" s="402">
        <f t="shared" si="2"/>
        <v>0</v>
      </c>
      <c r="R21" s="403">
        <f t="shared" si="2"/>
        <v>0</v>
      </c>
      <c r="S21" s="403">
        <f t="shared" si="2"/>
        <v>0</v>
      </c>
      <c r="T21" s="403">
        <f t="shared" si="2"/>
        <v>0</v>
      </c>
      <c r="U21" s="253"/>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31</v>
      </c>
      <c r="C23" s="790"/>
      <c r="D23" s="791"/>
      <c r="E23" s="791"/>
      <c r="F23" s="791"/>
      <c r="G23" s="791"/>
      <c r="H23" s="791"/>
      <c r="I23" s="791"/>
      <c r="J23" s="791"/>
      <c r="K23" s="791"/>
      <c r="L23" s="791"/>
      <c r="M23" s="791"/>
      <c r="N23" s="791"/>
      <c r="O23" s="791"/>
      <c r="P23" s="791"/>
      <c r="Q23" s="791"/>
      <c r="R23" s="791"/>
      <c r="S23" s="791"/>
      <c r="T23" s="791"/>
      <c r="U23" s="792"/>
    </row>
    <row r="24" spans="1:22" x14ac:dyDescent="0.35">
      <c r="B24" s="52" t="s">
        <v>32</v>
      </c>
      <c r="C24" s="53"/>
      <c r="D24" s="50"/>
      <c r="E24" s="50"/>
      <c r="F24" s="50"/>
      <c r="G24" s="50"/>
      <c r="H24" s="50"/>
      <c r="I24" s="50"/>
      <c r="J24" s="50"/>
      <c r="K24" s="50"/>
      <c r="L24" s="50"/>
      <c r="M24" s="50"/>
      <c r="N24" s="50"/>
      <c r="O24" s="50"/>
      <c r="P24" s="50"/>
      <c r="Q24" s="50"/>
      <c r="R24" s="50"/>
      <c r="S24" s="50"/>
      <c r="T24" s="50"/>
      <c r="U24" s="50"/>
    </row>
    <row r="25" spans="1:22" x14ac:dyDescent="0.35">
      <c r="Q25" s="779"/>
    </row>
    <row r="26" spans="1:22" x14ac:dyDescent="0.35">
      <c r="Q26" s="779"/>
    </row>
    <row r="27" spans="1:22" x14ac:dyDescent="0.35">
      <c r="Q27" s="779"/>
    </row>
    <row r="28" spans="1:22" x14ac:dyDescent="0.35">
      <c r="Q28" s="779"/>
    </row>
    <row r="29" spans="1:22" x14ac:dyDescent="0.35">
      <c r="Q29" s="779"/>
    </row>
    <row r="30" spans="1:22" x14ac:dyDescent="0.35">
      <c r="Q30" s="779"/>
    </row>
    <row r="31" spans="1:22" x14ac:dyDescent="0.35">
      <c r="Q31" s="780"/>
    </row>
    <row r="32" spans="1:22" x14ac:dyDescent="0.35">
      <c r="Q32" s="780"/>
    </row>
    <row r="33" spans="17:17" x14ac:dyDescent="0.35">
      <c r="Q33" s="780"/>
    </row>
    <row r="34" spans="17:17" x14ac:dyDescent="0.35">
      <c r="Q34" s="780"/>
    </row>
    <row r="35" spans="17:17" x14ac:dyDescent="0.35">
      <c r="Q35" s="780"/>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7" priority="1" stopIfTrue="1" operator="equal">
      <formula>1</formula>
    </cfRule>
    <cfRule type="cellIs" dxfId="16" priority="2" stopIfTrue="1" operator="equal">
      <formula>3</formula>
    </cfRule>
    <cfRule type="cellIs" dxfId="15"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78</v>
      </c>
    </row>
    <row r="2" spans="1:51" ht="13.15" thickBot="1" x14ac:dyDescent="0.4"/>
    <row r="3" spans="1:51" x14ac:dyDescent="0.35">
      <c r="B3" s="100"/>
      <c r="C3" s="101"/>
      <c r="D3" s="66"/>
      <c r="E3" s="853" t="s">
        <v>40</v>
      </c>
      <c r="F3" s="853"/>
      <c r="G3" s="853"/>
      <c r="H3" s="853"/>
      <c r="I3" s="853"/>
      <c r="J3" s="853"/>
      <c r="K3" s="66"/>
      <c r="L3" s="858" t="s">
        <v>41</v>
      </c>
      <c r="M3" s="859"/>
      <c r="N3" s="859"/>
      <c r="O3" s="859"/>
      <c r="P3" s="859"/>
      <c r="Q3" s="859"/>
      <c r="R3" s="859"/>
      <c r="S3" s="859"/>
      <c r="T3" s="859"/>
      <c r="U3" s="859"/>
      <c r="V3" s="859"/>
      <c r="W3" s="859"/>
      <c r="X3" s="859"/>
      <c r="Y3" s="860"/>
      <c r="Z3" s="860"/>
      <c r="AA3" s="860"/>
      <c r="AB3" s="861"/>
    </row>
    <row r="4" spans="1:51" ht="157.5" thickBot="1" x14ac:dyDescent="0.4">
      <c r="B4" s="102"/>
      <c r="D4" s="67"/>
      <c r="E4" s="71" t="s">
        <v>39</v>
      </c>
      <c r="F4" s="73" t="s">
        <v>34</v>
      </c>
      <c r="G4" s="73" t="s">
        <v>77</v>
      </c>
      <c r="H4" s="73" t="s">
        <v>35</v>
      </c>
      <c r="I4" s="73" t="s">
        <v>76</v>
      </c>
      <c r="J4" s="276" t="s">
        <v>36</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38</v>
      </c>
      <c r="C5" s="76" t="s">
        <v>37</v>
      </c>
      <c r="D5" s="77"/>
      <c r="E5" s="79"/>
      <c r="F5" s="93"/>
      <c r="G5" s="94"/>
      <c r="H5" s="94"/>
      <c r="I5" s="94"/>
      <c r="J5" s="95"/>
      <c r="K5" s="67"/>
      <c r="L5" s="854"/>
      <c r="M5" s="855"/>
      <c r="N5" s="856"/>
      <c r="O5" s="856"/>
      <c r="P5" s="856"/>
      <c r="Q5" s="856"/>
      <c r="R5" s="856"/>
      <c r="S5" s="856"/>
      <c r="T5" s="856"/>
      <c r="U5" s="856"/>
      <c r="V5" s="856"/>
      <c r="W5" s="856"/>
      <c r="X5" s="856"/>
      <c r="Y5" s="856"/>
      <c r="Z5" s="856"/>
      <c r="AA5" s="856"/>
      <c r="AB5" s="857"/>
    </row>
    <row r="6" spans="1:51" ht="13.15" x14ac:dyDescent="0.35">
      <c r="B6" s="409"/>
      <c r="C6" s="410"/>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09"/>
      <c r="C7" s="410"/>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09"/>
      <c r="C8" s="410"/>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09"/>
      <c r="C9" s="411"/>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4" priority="1" stopIfTrue="1" operator="between">
      <formula>1</formula>
      <formula>2</formula>
    </cfRule>
    <cfRule type="cellIs" dxfId="13" priority="2" stopIfTrue="1" operator="between">
      <formula>3</formula>
      <formula>4</formula>
    </cfRule>
    <cfRule type="cellIs" dxfId="12"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769" t="s">
        <v>8</v>
      </c>
      <c r="B5" s="770"/>
      <c r="C5" s="771"/>
      <c r="D5" s="15"/>
      <c r="E5" s="15"/>
      <c r="F5" s="15"/>
    </row>
    <row r="6" spans="1:18" ht="13.15" x14ac:dyDescent="0.35">
      <c r="A6" s="772" t="s">
        <v>46</v>
      </c>
      <c r="B6" s="773"/>
      <c r="C6" s="774"/>
      <c r="D6" s="15"/>
      <c r="E6" s="761" t="s">
        <v>9</v>
      </c>
      <c r="F6" s="775"/>
      <c r="G6" s="761" t="s">
        <v>10</v>
      </c>
      <c r="H6" s="762"/>
      <c r="L6" s="761" t="s">
        <v>9</v>
      </c>
      <c r="M6" s="762"/>
      <c r="N6" s="19" t="s">
        <v>11</v>
      </c>
      <c r="P6" s="17" t="s">
        <v>12</v>
      </c>
      <c r="Q6" s="18"/>
      <c r="R6" s="20" t="s">
        <v>13</v>
      </c>
    </row>
    <row r="7" spans="1:18" x14ac:dyDescent="0.35">
      <c r="A7" s="763" t="s">
        <v>47</v>
      </c>
      <c r="B7" s="764"/>
      <c r="C7" s="765"/>
      <c r="D7" s="15"/>
      <c r="E7" s="270"/>
      <c r="F7" s="24"/>
      <c r="G7" s="745"/>
      <c r="H7" s="747"/>
      <c r="L7" s="270"/>
      <c r="M7" s="24"/>
      <c r="N7" s="25"/>
      <c r="P7" s="270"/>
      <c r="Q7" s="24"/>
      <c r="R7" s="25"/>
    </row>
    <row r="8" spans="1:18" x14ac:dyDescent="0.35">
      <c r="A8" s="763" t="s">
        <v>14</v>
      </c>
      <c r="B8" s="764"/>
      <c r="C8" s="765"/>
      <c r="D8" s="15"/>
      <c r="E8" s="270"/>
      <c r="F8" s="24"/>
      <c r="G8" s="745"/>
      <c r="H8" s="747"/>
      <c r="L8" s="270"/>
      <c r="M8" s="24"/>
      <c r="N8" s="25"/>
      <c r="P8" s="270"/>
      <c r="Q8" s="24"/>
      <c r="R8" s="25"/>
    </row>
    <row r="9" spans="1:18" ht="13.15" thickBot="1" x14ac:dyDescent="0.4">
      <c r="A9" s="766" t="s">
        <v>48</v>
      </c>
      <c r="B9" s="767"/>
      <c r="C9" s="768"/>
      <c r="E9" s="270"/>
      <c r="F9" s="24"/>
      <c r="G9" s="745"/>
      <c r="H9" s="747"/>
      <c r="L9" s="270"/>
      <c r="M9" s="24"/>
      <c r="N9" s="25"/>
      <c r="P9" s="270"/>
      <c r="Q9" s="24"/>
      <c r="R9" s="25"/>
    </row>
    <row r="10" spans="1:18" x14ac:dyDescent="0.35">
      <c r="E10" s="270"/>
      <c r="F10" s="24"/>
      <c r="G10" s="745"/>
      <c r="H10" s="747"/>
      <c r="L10" s="270"/>
      <c r="M10" s="24"/>
      <c r="N10" s="25"/>
      <c r="P10" s="270"/>
      <c r="Q10" s="23"/>
      <c r="R10" s="25"/>
    </row>
    <row r="11" spans="1:18" x14ac:dyDescent="0.35">
      <c r="E11" s="270"/>
      <c r="F11" s="24"/>
      <c r="G11" s="745"/>
      <c r="H11" s="747"/>
      <c r="L11" s="270"/>
      <c r="M11" s="24"/>
      <c r="N11" s="25"/>
      <c r="P11" s="270"/>
      <c r="Q11" s="24"/>
      <c r="R11" s="25"/>
    </row>
    <row r="12" spans="1:18" x14ac:dyDescent="0.35">
      <c r="E12" s="21"/>
      <c r="F12" s="24"/>
      <c r="G12" s="745"/>
      <c r="H12" s="747"/>
      <c r="L12" s="270"/>
      <c r="M12" s="24"/>
      <c r="N12" s="25"/>
      <c r="P12" s="270"/>
      <c r="Q12" s="24"/>
      <c r="R12" s="25"/>
    </row>
    <row r="13" spans="1:18" x14ac:dyDescent="0.35">
      <c r="E13" s="21"/>
      <c r="F13" s="24"/>
      <c r="G13" s="745"/>
      <c r="H13" s="747"/>
      <c r="L13" s="270"/>
      <c r="M13" s="24"/>
      <c r="N13" s="25"/>
      <c r="P13" s="270"/>
      <c r="Q13" s="24"/>
      <c r="R13" s="25"/>
    </row>
    <row r="14" spans="1:18" x14ac:dyDescent="0.35">
      <c r="E14" s="21"/>
      <c r="F14" s="24"/>
      <c r="G14" s="745"/>
      <c r="H14" s="747"/>
      <c r="L14" s="270"/>
      <c r="M14" s="24"/>
      <c r="N14" s="25"/>
      <c r="P14" s="270"/>
      <c r="Q14" s="24"/>
      <c r="R14" s="25"/>
    </row>
    <row r="15" spans="1:18" x14ac:dyDescent="0.35">
      <c r="E15" s="21"/>
      <c r="F15" s="24"/>
      <c r="G15" s="745"/>
      <c r="H15" s="747"/>
      <c r="L15" s="21"/>
      <c r="M15" s="24"/>
      <c r="N15" s="25"/>
      <c r="P15" s="270"/>
      <c r="Q15" s="24"/>
      <c r="R15" s="25"/>
    </row>
    <row r="16" spans="1:18" x14ac:dyDescent="0.35">
      <c r="E16" s="21"/>
      <c r="F16" s="24"/>
      <c r="G16" s="745"/>
      <c r="H16" s="747"/>
      <c r="L16" s="21"/>
      <c r="M16" s="24"/>
      <c r="N16" s="25"/>
      <c r="P16" s="270"/>
      <c r="Q16" s="24"/>
      <c r="R16" s="25"/>
    </row>
    <row r="17" spans="2:19" x14ac:dyDescent="0.35">
      <c r="E17" s="21"/>
      <c r="F17" s="24"/>
      <c r="G17" s="745"/>
      <c r="H17" s="747"/>
      <c r="L17" s="21"/>
      <c r="M17" s="24"/>
      <c r="N17" s="25"/>
      <c r="P17" s="270"/>
      <c r="Q17" s="24"/>
      <c r="R17" s="25"/>
    </row>
    <row r="18" spans="2:19" x14ac:dyDescent="0.35">
      <c r="E18" s="21"/>
      <c r="F18" s="24"/>
      <c r="G18" s="745"/>
      <c r="H18" s="747"/>
      <c r="L18" s="21"/>
      <c r="M18" s="24"/>
      <c r="N18" s="25"/>
      <c r="P18" s="270"/>
      <c r="Q18" s="24"/>
      <c r="R18" s="25"/>
    </row>
    <row r="19" spans="2:19" x14ac:dyDescent="0.35">
      <c r="E19" s="21"/>
      <c r="F19" s="24"/>
      <c r="G19" s="745"/>
      <c r="H19" s="747"/>
      <c r="L19" s="21"/>
      <c r="M19" s="24"/>
      <c r="N19" s="25"/>
      <c r="P19" s="270"/>
      <c r="Q19" s="24"/>
      <c r="R19" s="25"/>
    </row>
    <row r="20" spans="2:19" x14ac:dyDescent="0.35">
      <c r="E20" s="21"/>
      <c r="F20" s="24"/>
      <c r="G20" s="745"/>
      <c r="H20" s="747"/>
      <c r="L20" s="21"/>
      <c r="M20" s="24"/>
      <c r="N20" s="25"/>
      <c r="P20" s="270"/>
      <c r="Q20" s="24"/>
      <c r="R20" s="25"/>
    </row>
    <row r="21" spans="2:19" x14ac:dyDescent="0.35">
      <c r="E21" s="21"/>
      <c r="F21" s="24"/>
      <c r="G21" s="745"/>
      <c r="H21" s="747"/>
      <c r="L21" s="21"/>
      <c r="M21" s="24"/>
      <c r="N21" s="25"/>
      <c r="P21" s="270"/>
      <c r="Q21" s="24"/>
      <c r="R21" s="25"/>
    </row>
    <row r="22" spans="2:19" x14ac:dyDescent="0.35">
      <c r="E22" s="26"/>
      <c r="F22" s="27"/>
      <c r="G22" s="748"/>
      <c r="H22" s="750"/>
      <c r="L22" s="26"/>
      <c r="M22" s="27"/>
      <c r="N22" s="28"/>
      <c r="P22" s="462"/>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42"/>
      <c r="C27" s="823"/>
      <c r="D27" s="824"/>
      <c r="I27" s="862"/>
      <c r="J27" s="863"/>
      <c r="K27" s="863"/>
      <c r="L27" s="864"/>
      <c r="Q27" s="871"/>
      <c r="R27" s="872"/>
      <c r="S27" s="873"/>
    </row>
    <row r="28" spans="2:19" ht="12.75" customHeight="1" x14ac:dyDescent="0.35">
      <c r="B28" s="825"/>
      <c r="C28" s="826"/>
      <c r="D28" s="827"/>
      <c r="I28" s="865"/>
      <c r="J28" s="866"/>
      <c r="K28" s="866"/>
      <c r="L28" s="867"/>
      <c r="Q28" s="874"/>
      <c r="R28" s="875"/>
      <c r="S28" s="876"/>
    </row>
    <row r="29" spans="2:19" ht="12.75" customHeight="1" x14ac:dyDescent="0.35">
      <c r="B29" s="825"/>
      <c r="C29" s="826"/>
      <c r="D29" s="827"/>
      <c r="I29" s="865"/>
      <c r="J29" s="866"/>
      <c r="K29" s="866"/>
      <c r="L29" s="867"/>
      <c r="Q29" s="874"/>
      <c r="R29" s="875"/>
      <c r="S29" s="876"/>
    </row>
    <row r="30" spans="2:19" ht="12.75" customHeight="1" x14ac:dyDescent="0.35">
      <c r="B30" s="825"/>
      <c r="C30" s="826"/>
      <c r="D30" s="827"/>
      <c r="I30" s="865"/>
      <c r="J30" s="866"/>
      <c r="K30" s="866"/>
      <c r="L30" s="867"/>
      <c r="Q30" s="874"/>
      <c r="R30" s="875"/>
      <c r="S30" s="876"/>
    </row>
    <row r="31" spans="2:19" ht="12.75" customHeight="1" x14ac:dyDescent="0.35">
      <c r="B31" s="825"/>
      <c r="C31" s="826"/>
      <c r="D31" s="827"/>
      <c r="I31" s="865"/>
      <c r="J31" s="866"/>
      <c r="K31" s="866"/>
      <c r="L31" s="867"/>
      <c r="Q31" s="874"/>
      <c r="R31" s="875"/>
      <c r="S31" s="876"/>
    </row>
    <row r="32" spans="2:19" ht="12.75" customHeight="1" x14ac:dyDescent="0.35">
      <c r="B32" s="825"/>
      <c r="C32" s="826"/>
      <c r="D32" s="827"/>
      <c r="I32" s="865"/>
      <c r="J32" s="866"/>
      <c r="K32" s="866"/>
      <c r="L32" s="867"/>
      <c r="Q32" s="874"/>
      <c r="R32" s="875"/>
      <c r="S32" s="876"/>
    </row>
    <row r="33" spans="2:19" ht="13.5" customHeight="1" thickBot="1" x14ac:dyDescent="0.4">
      <c r="B33" s="828"/>
      <c r="C33" s="829"/>
      <c r="D33" s="830"/>
      <c r="I33" s="868"/>
      <c r="J33" s="869"/>
      <c r="K33" s="869"/>
      <c r="L33" s="870"/>
      <c r="Q33" s="877"/>
      <c r="R33" s="878"/>
      <c r="S33" s="879"/>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15</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745"/>
      <c r="M50" s="746"/>
      <c r="N50" s="25"/>
    </row>
    <row r="51" spans="12:14" x14ac:dyDescent="0.35">
      <c r="L51" s="745"/>
      <c r="M51" s="746"/>
      <c r="N51" s="25"/>
    </row>
    <row r="52" spans="12:14" x14ac:dyDescent="0.35">
      <c r="L52" s="745"/>
      <c r="M52" s="746"/>
      <c r="N52" s="25"/>
    </row>
    <row r="53" spans="12:14" x14ac:dyDescent="0.35">
      <c r="L53" s="745"/>
      <c r="M53" s="746"/>
      <c r="N53" s="25"/>
    </row>
    <row r="54" spans="12:14" x14ac:dyDescent="0.35">
      <c r="L54" s="748"/>
      <c r="M54" s="749"/>
      <c r="N54" s="28"/>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16</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93" t="s">
        <v>18</v>
      </c>
    </row>
    <row r="5" spans="1:25" ht="13.5" customHeight="1" thickBot="1" x14ac:dyDescent="0.45">
      <c r="A5" s="784" t="s">
        <v>19</v>
      </c>
      <c r="B5" s="786" t="s">
        <v>20</v>
      </c>
      <c r="C5" s="39" t="s">
        <v>21</v>
      </c>
      <c r="D5" s="776" t="s">
        <v>10</v>
      </c>
      <c r="E5" s="777"/>
      <c r="F5" s="777"/>
      <c r="G5" s="777"/>
      <c r="H5" s="778"/>
      <c r="I5" s="776" t="s">
        <v>250</v>
      </c>
      <c r="J5" s="777"/>
      <c r="K5" s="777"/>
      <c r="L5" s="777"/>
      <c r="M5" s="777"/>
      <c r="N5" s="777"/>
      <c r="O5" s="777"/>
      <c r="P5" s="777"/>
      <c r="Q5" s="778"/>
      <c r="R5" s="776" t="s">
        <v>13</v>
      </c>
      <c r="S5" s="777"/>
      <c r="T5" s="777"/>
      <c r="U5" s="777"/>
      <c r="V5" s="777"/>
      <c r="W5" s="63"/>
      <c r="X5" s="880"/>
    </row>
    <row r="6" spans="1:25" ht="13.15" customHeight="1" x14ac:dyDescent="0.4">
      <c r="A6" s="785"/>
      <c r="B6" s="787"/>
      <c r="C6" s="40" t="s">
        <v>23</v>
      </c>
      <c r="D6" s="835" t="s">
        <v>25</v>
      </c>
      <c r="E6" s="842"/>
      <c r="F6" s="842"/>
      <c r="G6" s="842"/>
      <c r="H6" s="425"/>
      <c r="I6" s="424"/>
      <c r="J6" s="427"/>
      <c r="K6" s="427"/>
      <c r="L6" s="427"/>
      <c r="M6" s="842"/>
      <c r="N6" s="842"/>
      <c r="O6" s="842"/>
      <c r="P6" s="842"/>
      <c r="Q6" s="888"/>
      <c r="R6" s="884"/>
      <c r="S6" s="882" t="s">
        <v>26</v>
      </c>
      <c r="T6" s="842"/>
      <c r="U6" s="842" t="s">
        <v>27</v>
      </c>
      <c r="V6" s="837"/>
      <c r="W6" s="883" t="s">
        <v>28</v>
      </c>
      <c r="X6" s="881"/>
    </row>
    <row r="7" spans="1:25" ht="26.25" x14ac:dyDescent="0.4">
      <c r="A7" s="785"/>
      <c r="B7" s="787"/>
      <c r="C7" s="41" t="s">
        <v>29</v>
      </c>
      <c r="D7" s="849"/>
      <c r="E7" s="782"/>
      <c r="F7" s="782"/>
      <c r="G7" s="782"/>
      <c r="H7" s="426"/>
      <c r="I7" s="428"/>
      <c r="J7" s="315"/>
      <c r="K7" s="315"/>
      <c r="L7" s="315"/>
      <c r="M7" s="782"/>
      <c r="N7" s="782"/>
      <c r="O7" s="782"/>
      <c r="P7" s="782"/>
      <c r="Q7" s="889"/>
      <c r="R7" s="852"/>
      <c r="S7" s="834"/>
      <c r="T7" s="782"/>
      <c r="U7" s="782"/>
      <c r="V7" s="839"/>
      <c r="W7" s="834"/>
      <c r="X7" s="881"/>
    </row>
    <row r="8" spans="1:25" ht="13.5" thickBot="1" x14ac:dyDescent="0.45">
      <c r="A8" s="42"/>
      <c r="B8" s="788"/>
      <c r="C8" s="41"/>
      <c r="D8" s="516"/>
      <c r="E8" s="517"/>
      <c r="F8" s="517"/>
      <c r="G8" s="517"/>
      <c r="H8" s="518"/>
      <c r="I8" s="516"/>
      <c r="J8" s="517"/>
      <c r="K8" s="517"/>
      <c r="L8" s="517"/>
      <c r="M8" s="517"/>
      <c r="N8" s="517"/>
      <c r="O8" s="517"/>
      <c r="P8" s="517"/>
      <c r="Q8" s="519"/>
      <c r="R8" s="516"/>
      <c r="S8" s="517"/>
      <c r="T8" s="517"/>
      <c r="U8" s="517"/>
      <c r="V8" s="520"/>
      <c r="W8" s="463"/>
      <c r="X8" s="464"/>
      <c r="Y8" s="1"/>
    </row>
    <row r="9" spans="1:25" x14ac:dyDescent="0.35">
      <c r="A9" s="886" t="s">
        <v>74</v>
      </c>
      <c r="B9" s="60"/>
      <c r="C9" s="158"/>
      <c r="D9" s="136"/>
      <c r="E9" s="14"/>
      <c r="F9" s="14"/>
      <c r="G9" s="14"/>
      <c r="H9" s="308"/>
      <c r="I9" s="136"/>
      <c r="J9" s="14"/>
      <c r="K9" s="14"/>
      <c r="L9" s="14"/>
      <c r="M9" s="14"/>
      <c r="N9" s="14"/>
      <c r="O9" s="14"/>
      <c r="P9" s="14"/>
      <c r="Q9" s="308"/>
      <c r="R9" s="136"/>
      <c r="S9" s="14"/>
      <c r="T9" s="14"/>
      <c r="U9" s="14"/>
      <c r="V9" s="308"/>
      <c r="W9" s="58">
        <f t="shared" ref="W9:W18" si="0">SUM(D9:V9)</f>
        <v>0</v>
      </c>
      <c r="X9" s="46">
        <f t="shared" ref="X9:X18" si="1">+W9*C9</f>
        <v>0</v>
      </c>
    </row>
    <row r="10" spans="1:25" x14ac:dyDescent="0.35">
      <c r="A10" s="887"/>
      <c r="B10" s="60"/>
      <c r="C10" s="159"/>
      <c r="D10" s="136"/>
      <c r="E10" s="14"/>
      <c r="F10" s="14"/>
      <c r="G10" s="14"/>
      <c r="H10" s="308"/>
      <c r="I10" s="136"/>
      <c r="J10" s="14"/>
      <c r="K10" s="14"/>
      <c r="L10" s="14"/>
      <c r="M10" s="14"/>
      <c r="N10" s="14"/>
      <c r="O10" s="14"/>
      <c r="P10" s="14"/>
      <c r="Q10" s="308"/>
      <c r="R10" s="136"/>
      <c r="S10" s="14"/>
      <c r="T10" s="14"/>
      <c r="U10" s="14"/>
      <c r="V10" s="308"/>
      <c r="W10" s="58">
        <f t="shared" si="0"/>
        <v>0</v>
      </c>
      <c r="X10" s="46">
        <f t="shared" si="1"/>
        <v>0</v>
      </c>
    </row>
    <row r="11" spans="1:25" x14ac:dyDescent="0.35">
      <c r="A11" s="887"/>
      <c r="B11" s="60"/>
      <c r="C11" s="159"/>
      <c r="D11" s="136"/>
      <c r="E11" s="14"/>
      <c r="F11" s="14"/>
      <c r="G11" s="14"/>
      <c r="H11" s="308"/>
      <c r="I11" s="136"/>
      <c r="J11" s="14"/>
      <c r="K11" s="14"/>
      <c r="L11" s="14"/>
      <c r="M11" s="14"/>
      <c r="N11" s="14"/>
      <c r="O11" s="14"/>
      <c r="P11" s="14"/>
      <c r="Q11" s="308"/>
      <c r="R11" s="136"/>
      <c r="S11" s="14"/>
      <c r="T11" s="14"/>
      <c r="U11" s="14"/>
      <c r="V11" s="308"/>
      <c r="W11" s="58">
        <f t="shared" si="0"/>
        <v>0</v>
      </c>
      <c r="X11" s="46">
        <f t="shared" si="1"/>
        <v>0</v>
      </c>
    </row>
    <row r="12" spans="1:25" x14ac:dyDescent="0.35">
      <c r="A12" s="887"/>
      <c r="B12" s="60"/>
      <c r="C12" s="159"/>
      <c r="D12" s="136"/>
      <c r="E12" s="14"/>
      <c r="F12" s="14"/>
      <c r="G12" s="14"/>
      <c r="H12" s="308"/>
      <c r="I12" s="136"/>
      <c r="J12" s="14"/>
      <c r="K12" s="14"/>
      <c r="L12" s="14"/>
      <c r="M12" s="14"/>
      <c r="N12" s="14"/>
      <c r="O12" s="14"/>
      <c r="P12" s="14"/>
      <c r="Q12" s="308"/>
      <c r="R12" s="136"/>
      <c r="S12" s="14"/>
      <c r="T12" s="14"/>
      <c r="U12" s="14"/>
      <c r="V12" s="308"/>
      <c r="W12" s="58">
        <f t="shared" si="0"/>
        <v>0</v>
      </c>
      <c r="X12" s="46">
        <f t="shared" si="1"/>
        <v>0</v>
      </c>
    </row>
    <row r="13" spans="1:25" x14ac:dyDescent="0.35">
      <c r="A13" s="887"/>
      <c r="B13" s="60"/>
      <c r="C13" s="159"/>
      <c r="D13" s="136"/>
      <c r="E13" s="14"/>
      <c r="F13" s="14"/>
      <c r="G13" s="14"/>
      <c r="H13" s="308"/>
      <c r="I13" s="136"/>
      <c r="J13" s="14"/>
      <c r="K13" s="14"/>
      <c r="L13" s="14"/>
      <c r="M13" s="14"/>
      <c r="N13" s="14"/>
      <c r="O13" s="14"/>
      <c r="P13" s="14"/>
      <c r="Q13" s="308"/>
      <c r="R13" s="136"/>
      <c r="S13" s="14"/>
      <c r="T13" s="14"/>
      <c r="U13" s="14"/>
      <c r="V13" s="308"/>
      <c r="W13" s="58">
        <f t="shared" si="0"/>
        <v>0</v>
      </c>
      <c r="X13" s="46">
        <f t="shared" si="1"/>
        <v>0</v>
      </c>
    </row>
    <row r="14" spans="1:25" x14ac:dyDescent="0.35">
      <c r="A14" s="887"/>
      <c r="B14" s="60"/>
      <c r="C14" s="159"/>
      <c r="D14" s="136"/>
      <c r="E14" s="14"/>
      <c r="F14" s="14"/>
      <c r="G14" s="14"/>
      <c r="H14" s="308"/>
      <c r="I14" s="136"/>
      <c r="J14" s="14"/>
      <c r="K14" s="14"/>
      <c r="L14" s="14"/>
      <c r="M14" s="14"/>
      <c r="N14" s="14"/>
      <c r="O14" s="14"/>
      <c r="P14" s="14"/>
      <c r="Q14" s="308"/>
      <c r="R14" s="136"/>
      <c r="S14" s="14"/>
      <c r="T14" s="14"/>
      <c r="U14" s="14"/>
      <c r="V14" s="308"/>
      <c r="W14" s="58">
        <f t="shared" si="0"/>
        <v>0</v>
      </c>
      <c r="X14" s="46">
        <f t="shared" si="1"/>
        <v>0</v>
      </c>
    </row>
    <row r="15" spans="1:25" x14ac:dyDescent="0.35">
      <c r="A15" s="887"/>
      <c r="B15" s="60"/>
      <c r="C15" s="159"/>
      <c r="D15" s="136"/>
      <c r="E15" s="14"/>
      <c r="F15" s="14"/>
      <c r="G15" s="14"/>
      <c r="H15" s="308"/>
      <c r="I15" s="136"/>
      <c r="J15" s="14"/>
      <c r="K15" s="14"/>
      <c r="L15" s="14"/>
      <c r="M15" s="14"/>
      <c r="N15" s="14"/>
      <c r="O15" s="14"/>
      <c r="P15" s="14"/>
      <c r="Q15" s="308"/>
      <c r="R15" s="136"/>
      <c r="S15" s="14"/>
      <c r="T15" s="14"/>
      <c r="U15" s="14"/>
      <c r="V15" s="308"/>
      <c r="W15" s="58">
        <f t="shared" si="0"/>
        <v>0</v>
      </c>
      <c r="X15" s="46">
        <f t="shared" si="1"/>
        <v>0</v>
      </c>
    </row>
    <row r="16" spans="1:25" x14ac:dyDescent="0.35">
      <c r="A16" s="887"/>
      <c r="B16" s="60"/>
      <c r="C16" s="159"/>
      <c r="D16" s="136"/>
      <c r="E16" s="14"/>
      <c r="F16" s="14"/>
      <c r="G16" s="14"/>
      <c r="H16" s="308"/>
      <c r="I16" s="136"/>
      <c r="J16" s="14"/>
      <c r="K16" s="14"/>
      <c r="L16" s="14"/>
      <c r="M16" s="14"/>
      <c r="N16" s="14"/>
      <c r="O16" s="14"/>
      <c r="P16" s="14"/>
      <c r="Q16" s="308"/>
      <c r="R16" s="136"/>
      <c r="S16" s="14"/>
      <c r="T16" s="14"/>
      <c r="U16" s="14"/>
      <c r="V16" s="308"/>
      <c r="W16" s="58">
        <f t="shared" si="0"/>
        <v>0</v>
      </c>
      <c r="X16" s="46">
        <f t="shared" si="1"/>
        <v>0</v>
      </c>
    </row>
    <row r="17" spans="1:24" x14ac:dyDescent="0.35">
      <c r="A17" s="887"/>
      <c r="B17" s="60"/>
      <c r="C17" s="159"/>
      <c r="D17" s="136"/>
      <c r="E17" s="14"/>
      <c r="F17" s="14"/>
      <c r="G17" s="14"/>
      <c r="H17" s="308"/>
      <c r="I17" s="136"/>
      <c r="J17" s="14"/>
      <c r="K17" s="14"/>
      <c r="L17" s="14"/>
      <c r="M17" s="14"/>
      <c r="N17" s="14"/>
      <c r="O17" s="14"/>
      <c r="P17" s="14"/>
      <c r="Q17" s="308"/>
      <c r="R17" s="136"/>
      <c r="S17" s="14"/>
      <c r="T17" s="14"/>
      <c r="U17" s="14"/>
      <c r="V17" s="308"/>
      <c r="W17" s="58">
        <f t="shared" si="0"/>
        <v>0</v>
      </c>
      <c r="X17" s="46">
        <f t="shared" si="1"/>
        <v>0</v>
      </c>
    </row>
    <row r="18" spans="1:24" ht="13.15" thickBot="1" x14ac:dyDescent="0.4">
      <c r="A18" s="887"/>
      <c r="B18" s="60"/>
      <c r="C18" s="159"/>
      <c r="D18" s="292"/>
      <c r="E18" s="309"/>
      <c r="F18" s="309"/>
      <c r="G18" s="309"/>
      <c r="H18" s="406"/>
      <c r="I18" s="292"/>
      <c r="J18" s="309"/>
      <c r="K18" s="309"/>
      <c r="L18" s="309"/>
      <c r="M18" s="309"/>
      <c r="N18" s="309"/>
      <c r="O18" s="309"/>
      <c r="P18" s="309"/>
      <c r="Q18" s="406"/>
      <c r="R18" s="292"/>
      <c r="S18" s="309"/>
      <c r="T18" s="309"/>
      <c r="U18" s="309"/>
      <c r="V18" s="406"/>
      <c r="W18" s="58">
        <f t="shared" si="0"/>
        <v>0</v>
      </c>
      <c r="X18" s="46">
        <f t="shared" si="1"/>
        <v>0</v>
      </c>
    </row>
    <row r="19" spans="1:24" ht="15.4" thickBot="1" x14ac:dyDescent="0.45">
      <c r="A19" s="61"/>
      <c r="B19" s="47" t="s">
        <v>30</v>
      </c>
      <c r="C19" s="59"/>
      <c r="D19" s="465">
        <f t="shared" ref="D19:V19" si="2">SUMPRODUCT($C9:$C18,D9:D18)</f>
        <v>0</v>
      </c>
      <c r="E19" s="465">
        <f t="shared" si="2"/>
        <v>0</v>
      </c>
      <c r="F19" s="465">
        <f t="shared" si="2"/>
        <v>0</v>
      </c>
      <c r="G19" s="465">
        <f t="shared" si="2"/>
        <v>0</v>
      </c>
      <c r="H19" s="465">
        <f t="shared" si="2"/>
        <v>0</v>
      </c>
      <c r="I19" s="465">
        <f t="shared" si="2"/>
        <v>0</v>
      </c>
      <c r="J19" s="465">
        <f t="shared" si="2"/>
        <v>0</v>
      </c>
      <c r="K19" s="465">
        <f t="shared" si="2"/>
        <v>0</v>
      </c>
      <c r="L19" s="465">
        <f t="shared" si="2"/>
        <v>0</v>
      </c>
      <c r="M19" s="465">
        <f t="shared" si="2"/>
        <v>0</v>
      </c>
      <c r="N19" s="465">
        <f t="shared" si="2"/>
        <v>0</v>
      </c>
      <c r="O19" s="465">
        <f t="shared" si="2"/>
        <v>0</v>
      </c>
      <c r="P19" s="465">
        <f t="shared" si="2"/>
        <v>0</v>
      </c>
      <c r="Q19" s="465">
        <f t="shared" si="2"/>
        <v>0</v>
      </c>
      <c r="R19" s="465">
        <f t="shared" si="2"/>
        <v>0</v>
      </c>
      <c r="S19" s="465">
        <f t="shared" si="2"/>
        <v>0</v>
      </c>
      <c r="T19" s="465">
        <f t="shared" si="2"/>
        <v>0</v>
      </c>
      <c r="U19" s="465">
        <f t="shared" si="2"/>
        <v>0</v>
      </c>
      <c r="V19" s="465">
        <f t="shared" si="2"/>
        <v>0</v>
      </c>
      <c r="W19" s="49"/>
      <c r="X19" s="15"/>
    </row>
    <row r="20" spans="1:24" ht="13.15" thickBot="1" x14ac:dyDescent="0.4">
      <c r="B20" s="466" t="s">
        <v>251</v>
      </c>
      <c r="C20" s="50"/>
      <c r="D20" s="136"/>
      <c r="E20" s="14"/>
      <c r="F20" s="14"/>
      <c r="G20" s="14"/>
      <c r="H20" s="308"/>
      <c r="I20" s="136"/>
      <c r="J20" s="14"/>
      <c r="K20" s="14"/>
      <c r="L20" s="14"/>
      <c r="M20" s="14"/>
      <c r="N20" s="14"/>
      <c r="O20" s="14"/>
      <c r="P20" s="14"/>
      <c r="Q20" s="308"/>
      <c r="R20" s="136"/>
      <c r="S20" s="14"/>
      <c r="T20" s="14"/>
      <c r="U20" s="14"/>
      <c r="V20" s="308"/>
      <c r="W20" s="50"/>
    </row>
    <row r="21" spans="1:24" ht="13.15" thickBot="1" x14ac:dyDescent="0.4">
      <c r="B21" s="467" t="s">
        <v>31</v>
      </c>
      <c r="C21" s="790"/>
      <c r="D21" s="885"/>
      <c r="E21" s="885"/>
      <c r="F21" s="885"/>
      <c r="G21" s="885"/>
      <c r="H21" s="885"/>
      <c r="I21" s="885"/>
      <c r="J21" s="885"/>
      <c r="K21" s="885"/>
      <c r="L21" s="885"/>
      <c r="M21" s="885"/>
      <c r="N21" s="885"/>
      <c r="O21" s="885"/>
      <c r="P21" s="885"/>
      <c r="Q21" s="885"/>
      <c r="R21" s="885"/>
      <c r="S21" s="885"/>
      <c r="T21" s="885"/>
      <c r="U21" s="885"/>
      <c r="V21" s="885"/>
      <c r="W21" s="792"/>
    </row>
    <row r="22" spans="1:24" x14ac:dyDescent="0.35">
      <c r="B22" s="52" t="s">
        <v>32</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11" priority="4" stopIfTrue="1" operator="equal">
      <formula>1</formula>
    </cfRule>
    <cfRule type="cellIs" dxfId="10" priority="5" stopIfTrue="1" operator="equal">
      <formula>3</formula>
    </cfRule>
    <cfRule type="cellIs" dxfId="9" priority="6" stopIfTrue="1" operator="equal">
      <formula>9</formula>
    </cfRule>
  </conditionalFormatting>
  <conditionalFormatting sqref="D20:V20">
    <cfRule type="cellIs" dxfId="8" priority="1" stopIfTrue="1" operator="equal">
      <formula>1</formula>
    </cfRule>
    <cfRule type="cellIs" dxfId="7" priority="2" stopIfTrue="1" operator="equal">
      <formula>3</formula>
    </cfRule>
    <cfRule type="cellIs" dxfId="6"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853" t="s">
        <v>40</v>
      </c>
      <c r="F3" s="853"/>
      <c r="G3" s="853"/>
      <c r="H3" s="853"/>
      <c r="I3" s="853"/>
      <c r="J3" s="853"/>
      <c r="K3" s="66"/>
      <c r="L3" s="890" t="s">
        <v>41</v>
      </c>
      <c r="M3" s="891"/>
      <c r="N3" s="891"/>
      <c r="O3" s="891"/>
      <c r="P3" s="891"/>
      <c r="Q3" s="891"/>
      <c r="R3" s="891"/>
      <c r="S3" s="891"/>
      <c r="T3" s="891"/>
      <c r="U3" s="891"/>
      <c r="V3" s="891"/>
      <c r="W3" s="891"/>
      <c r="X3" s="892"/>
      <c r="Y3" s="892"/>
      <c r="Z3" s="892"/>
      <c r="AA3" s="892"/>
      <c r="AB3" s="892"/>
      <c r="AC3" s="892"/>
      <c r="AD3" s="892"/>
      <c r="AE3" s="892"/>
      <c r="AF3" s="892"/>
      <c r="AG3" s="892"/>
      <c r="AH3" s="892"/>
      <c r="AI3" s="892"/>
      <c r="AJ3" s="893"/>
    </row>
    <row r="4" spans="2:59" ht="155.65" thickBot="1" x14ac:dyDescent="0.4">
      <c r="B4" s="100"/>
      <c r="C4" s="101"/>
      <c r="D4" s="66"/>
      <c r="E4" s="468" t="s">
        <v>75</v>
      </c>
      <c r="F4" s="108" t="s">
        <v>34</v>
      </c>
      <c r="G4" s="469" t="s">
        <v>77</v>
      </c>
      <c r="H4" s="469" t="s">
        <v>35</v>
      </c>
      <c r="I4" s="469" t="s">
        <v>76</v>
      </c>
      <c r="J4" s="258" t="s">
        <v>36</v>
      </c>
      <c r="K4" s="259"/>
      <c r="L4" s="469"/>
      <c r="M4" s="470"/>
      <c r="N4" s="469"/>
      <c r="O4" s="469"/>
      <c r="P4" s="471"/>
      <c r="Q4" s="471"/>
      <c r="R4" s="469"/>
      <c r="S4" s="469"/>
      <c r="T4" s="469"/>
      <c r="U4" s="469"/>
      <c r="V4" s="469"/>
      <c r="W4" s="469"/>
      <c r="X4" s="469"/>
      <c r="Y4" s="469"/>
      <c r="Z4" s="469"/>
      <c r="AA4" s="469"/>
      <c r="AB4" s="469"/>
      <c r="AC4" s="469"/>
      <c r="AD4" s="469"/>
      <c r="AE4" s="469"/>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38</v>
      </c>
      <c r="C5" s="76" t="s">
        <v>37</v>
      </c>
      <c r="D5" s="77"/>
      <c r="E5" s="79"/>
      <c r="F5" s="93"/>
      <c r="G5" s="94"/>
      <c r="H5" s="94"/>
      <c r="I5" s="94"/>
      <c r="J5" s="95"/>
      <c r="K5" s="67"/>
      <c r="L5" s="854"/>
      <c r="M5" s="856"/>
      <c r="N5" s="856"/>
      <c r="O5" s="856"/>
      <c r="P5" s="856"/>
      <c r="Q5" s="856"/>
      <c r="R5" s="856"/>
      <c r="S5" s="856"/>
      <c r="T5" s="856"/>
      <c r="U5" s="856"/>
      <c r="V5" s="856"/>
      <c r="W5" s="856"/>
      <c r="X5" s="856"/>
      <c r="Y5" s="856"/>
      <c r="Z5" s="856"/>
      <c r="AA5" s="856"/>
      <c r="AB5" s="856"/>
      <c r="AC5" s="856"/>
      <c r="AD5" s="856"/>
      <c r="AE5" s="856"/>
      <c r="AF5" s="856"/>
      <c r="AG5" s="856"/>
      <c r="AH5" s="856"/>
      <c r="AI5" s="894"/>
      <c r="AJ5" s="857"/>
    </row>
    <row r="6" spans="2:59" x14ac:dyDescent="0.35">
      <c r="B6" s="472"/>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72"/>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72"/>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72"/>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72"/>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73"/>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5" priority="1" stopIfTrue="1" operator="between">
      <formula>1</formula>
      <formula>2</formula>
    </cfRule>
    <cfRule type="cellIs" dxfId="4" priority="2" stopIfTrue="1" operator="between">
      <formula>3</formula>
      <formula>4</formula>
    </cfRule>
    <cfRule type="cellIs" dxfId="3"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AA468B60-DF91-4374-A6F4-CE6ADE74F756}">
  <ds:schemaRefs>
    <ds:schemaRef ds:uri="http://schemas.openxmlformats.org/package/2006/metadata/core-properties"/>
    <ds:schemaRef ds:uri="http://purl.org/dc/terms/"/>
    <ds:schemaRef ds:uri="http://purl.org/dc/elements/1.1/"/>
    <ds:schemaRef ds:uri="http://schemas.microsoft.com/sharepoint/v4"/>
    <ds:schemaRef ds:uri="http://purl.org/dc/dcmitype/"/>
    <ds:schemaRef ds:uri="4b6527d4-f8b9-4608-af7d-e181bf44216d"/>
    <ds:schemaRef ds:uri="http://www.w3.org/XML/1998/namespace"/>
    <ds:schemaRef ds:uri="http://schemas.microsoft.com/sharepoint/v3"/>
    <ds:schemaRef ds:uri="http://schemas.microsoft.com/office/2006/documentManagement/types"/>
    <ds:schemaRef ds:uri="http://schemas.microsoft.com/office/infopath/2007/PartnerControls"/>
    <ds:schemaRef ds:uri="2890bc73-ac39-412b-bbb4-f24dae7c3c99"/>
    <ds:schemaRef ds:uri="http://schemas.microsoft.com/office/2006/metadata/properties"/>
  </ds:schemaRefs>
</ds:datastoreItem>
</file>

<file path=customXml/itemProps5.xml><?xml version="1.0" encoding="utf-8"?>
<ds:datastoreItem xmlns:ds="http://schemas.openxmlformats.org/officeDocument/2006/customXml" ds:itemID="{104920E5-1706-4C46-B4D7-D2BD131F134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Rationalised Req PW</vt:lpstr>
      <vt:lpstr>Required Functionality</vt:lpstr>
      <vt:lpstr>Concept</vt:lpstr>
      <vt:lpstr>Design QFD 1</vt:lpstr>
      <vt:lpstr>Funtional Metrics</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2025-01-29T12:17:02Z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