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12005_student_uwtsd_ac_uk/Documents/2025-2026 Assignments/Thermodynamics/"/>
    </mc:Choice>
  </mc:AlternateContent>
  <xr:revisionPtr revIDLastSave="127" documentId="8_{3A665551-CB68-4DEB-B4AD-7FA6E3ADB7A8}" xr6:coauthVersionLast="47" xr6:coauthVersionMax="47" xr10:uidLastSave="{45AFD587-A98F-4583-B5DB-0FA7A8C50C10}"/>
  <bookViews>
    <workbookView xWindow="-120" yWindow="-120" windowWidth="29040" windowHeight="15720" activeTab="3" xr2:uid="{00000000-000D-0000-FFFF-FFFF00000000}"/>
  </bookViews>
  <sheets>
    <sheet name="Calculations" sheetId="1" r:id="rId1"/>
    <sheet name="Sheet2" sheetId="17" r:id="rId2"/>
    <sheet name="Measured Cams" sheetId="16" r:id="rId3"/>
    <sheet name="Sheet1" sheetId="18" r:id="rId4"/>
    <sheet name="Piston" sheetId="12" r:id="rId5"/>
    <sheet name="Velocity" sheetId="13" r:id="rId6"/>
    <sheet name="Acceleration" sheetId="15" r:id="rId7"/>
    <sheet name="Volume" sheetId="5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6" i="18" l="1"/>
  <c r="L47" i="18" s="1"/>
  <c r="L49" i="18" s="1"/>
  <c r="L50" i="18" s="1"/>
  <c r="K46" i="18"/>
  <c r="K47" i="18" s="1"/>
  <c r="K49" i="18" s="1"/>
  <c r="K50" i="18" s="1"/>
  <c r="J46" i="18"/>
  <c r="J47" i="18" s="1"/>
  <c r="J49" i="18" s="1"/>
  <c r="J50" i="18" s="1"/>
  <c r="I46" i="18"/>
  <c r="I47" i="18" s="1"/>
  <c r="I49" i="18" s="1"/>
  <c r="I50" i="18" s="1"/>
  <c r="H46" i="18"/>
  <c r="H47" i="18" s="1"/>
  <c r="H49" i="18" s="1"/>
  <c r="H50" i="18" s="1"/>
  <c r="G46" i="18"/>
  <c r="G47" i="18" s="1"/>
  <c r="G49" i="18" s="1"/>
  <c r="G50" i="18" s="1"/>
  <c r="F46" i="18"/>
  <c r="F47" i="18" s="1"/>
  <c r="F49" i="18" s="1"/>
  <c r="F50" i="18" s="1"/>
  <c r="E46" i="18"/>
  <c r="E47" i="18" s="1"/>
  <c r="E49" i="18" s="1"/>
  <c r="E50" i="18" s="1"/>
  <c r="D46" i="18"/>
  <c r="D47" i="18" s="1"/>
  <c r="D49" i="18" s="1"/>
  <c r="D50" i="18" s="1"/>
  <c r="M43" i="18"/>
  <c r="L43" i="18"/>
  <c r="K43" i="18"/>
  <c r="J43" i="18"/>
  <c r="I43" i="18"/>
  <c r="L33" i="18"/>
  <c r="L34" i="18" s="1"/>
  <c r="L36" i="18" s="1"/>
  <c r="L37" i="18" s="1"/>
  <c r="K33" i="18"/>
  <c r="K34" i="18" s="1"/>
  <c r="K36" i="18" s="1"/>
  <c r="K37" i="18" s="1"/>
  <c r="J33" i="18"/>
  <c r="J34" i="18" s="1"/>
  <c r="J36" i="18" s="1"/>
  <c r="J37" i="18" s="1"/>
  <c r="I33" i="18"/>
  <c r="I34" i="18" s="1"/>
  <c r="I36" i="18" s="1"/>
  <c r="I37" i="18" s="1"/>
  <c r="H33" i="18"/>
  <c r="H34" i="18" s="1"/>
  <c r="H36" i="18" s="1"/>
  <c r="H37" i="18" s="1"/>
  <c r="G33" i="18"/>
  <c r="G34" i="18" s="1"/>
  <c r="G36" i="18" s="1"/>
  <c r="G37" i="18" s="1"/>
  <c r="F33" i="18"/>
  <c r="F34" i="18" s="1"/>
  <c r="F36" i="18" s="1"/>
  <c r="F37" i="18" s="1"/>
  <c r="E33" i="18"/>
  <c r="E34" i="18" s="1"/>
  <c r="E36" i="18" s="1"/>
  <c r="E37" i="18" s="1"/>
  <c r="D33" i="18"/>
  <c r="D34" i="18" s="1"/>
  <c r="D36" i="18" s="1"/>
  <c r="D37" i="18" s="1"/>
  <c r="M21" i="18"/>
  <c r="L21" i="18"/>
  <c r="K21" i="18"/>
  <c r="J21" i="18"/>
  <c r="I21" i="18"/>
  <c r="H21" i="18"/>
  <c r="H43" i="18" s="1"/>
  <c r="G21" i="18"/>
  <c r="G43" i="18" s="1"/>
  <c r="F21" i="18"/>
  <c r="F43" i="18" s="1"/>
  <c r="E21" i="18"/>
  <c r="E43" i="18" s="1"/>
  <c r="D21" i="18"/>
  <c r="D43" i="18" s="1"/>
  <c r="M20" i="18"/>
  <c r="L20" i="18"/>
  <c r="K20" i="18"/>
  <c r="K30" i="18" s="1"/>
  <c r="J20" i="18"/>
  <c r="J30" i="18" s="1"/>
  <c r="I20" i="18"/>
  <c r="I30" i="18" s="1"/>
  <c r="H20" i="18"/>
  <c r="H30" i="18" s="1"/>
  <c r="G20" i="18"/>
  <c r="G30" i="18" s="1"/>
  <c r="F20" i="18"/>
  <c r="F30" i="18" s="1"/>
  <c r="E20" i="18"/>
  <c r="E30" i="18" s="1"/>
  <c r="D20" i="18"/>
  <c r="D30" i="18" s="1"/>
  <c r="J17" i="18"/>
  <c r="J16" i="18"/>
  <c r="C16" i="17"/>
  <c r="B16" i="17"/>
  <c r="G8" i="17"/>
  <c r="D8" i="17"/>
  <c r="G7" i="17"/>
  <c r="D7" i="17"/>
  <c r="G6" i="17"/>
  <c r="D6" i="17"/>
  <c r="G5" i="17"/>
  <c r="D5" i="17"/>
  <c r="G4" i="17"/>
  <c r="D4" i="17"/>
  <c r="G3" i="17"/>
  <c r="D3" i="17"/>
  <c r="G2" i="17"/>
  <c r="G9" i="17" s="1"/>
  <c r="D2" i="17"/>
  <c r="D9" i="17" s="1"/>
  <c r="C362" i="16"/>
  <c r="C361" i="16"/>
  <c r="C360" i="16"/>
  <c r="C359" i="16"/>
  <c r="C358" i="16"/>
  <c r="C357" i="16"/>
  <c r="C356" i="16"/>
  <c r="C355" i="16"/>
  <c r="C354" i="16"/>
  <c r="C353" i="16"/>
  <c r="C352" i="16"/>
  <c r="C351" i="16"/>
  <c r="C350" i="16"/>
  <c r="C349" i="16"/>
  <c r="C348" i="16"/>
  <c r="C347" i="16"/>
  <c r="C346" i="16"/>
  <c r="C345" i="16"/>
  <c r="C344" i="16"/>
  <c r="C343" i="16"/>
  <c r="C342" i="16"/>
  <c r="C341" i="16"/>
  <c r="C340" i="16"/>
  <c r="C339" i="16"/>
  <c r="C338" i="16"/>
  <c r="C337" i="16"/>
  <c r="C336" i="16"/>
  <c r="C335" i="16"/>
  <c r="C334" i="16"/>
  <c r="C333" i="16"/>
  <c r="C332" i="16"/>
  <c r="C331" i="16"/>
  <c r="C330" i="16"/>
  <c r="C329" i="16"/>
  <c r="C328" i="16"/>
  <c r="C327" i="16"/>
  <c r="C326" i="16"/>
  <c r="C325" i="16"/>
  <c r="C324" i="16"/>
  <c r="C323" i="16"/>
  <c r="C322" i="16"/>
  <c r="C321" i="16"/>
  <c r="C320" i="16"/>
  <c r="C319" i="16"/>
  <c r="C318" i="16"/>
  <c r="C317" i="16"/>
  <c r="C316" i="16"/>
  <c r="C315" i="16"/>
  <c r="C314" i="16"/>
  <c r="C313" i="16"/>
  <c r="C312" i="16"/>
  <c r="C311" i="16"/>
  <c r="C310" i="16"/>
  <c r="C309" i="16"/>
  <c r="C308" i="16"/>
  <c r="C307" i="16"/>
  <c r="C306" i="16"/>
  <c r="C305" i="16"/>
  <c r="C304" i="16"/>
  <c r="C303" i="16"/>
  <c r="C302" i="16"/>
  <c r="C301" i="16"/>
  <c r="C300" i="16"/>
  <c r="C299" i="16"/>
  <c r="C298" i="16"/>
  <c r="C297" i="16"/>
  <c r="C296" i="16"/>
  <c r="C295" i="16"/>
  <c r="C294" i="16"/>
  <c r="C293" i="16"/>
  <c r="C292" i="16"/>
  <c r="C291" i="16"/>
  <c r="C290" i="16"/>
  <c r="C289" i="16"/>
  <c r="C288" i="16"/>
  <c r="C287" i="16"/>
  <c r="C286" i="16"/>
  <c r="C285" i="16"/>
  <c r="C284" i="16"/>
  <c r="C283" i="16"/>
  <c r="C282" i="16"/>
  <c r="C281" i="16"/>
  <c r="C280" i="16"/>
  <c r="C279" i="16"/>
  <c r="C278" i="16"/>
  <c r="C277" i="16"/>
  <c r="C276" i="16"/>
  <c r="C275" i="16"/>
  <c r="C274" i="16"/>
  <c r="C273" i="16"/>
  <c r="C272" i="16"/>
  <c r="C271" i="16"/>
  <c r="C270" i="16"/>
  <c r="C269" i="16"/>
  <c r="C268" i="16"/>
  <c r="C267" i="16"/>
  <c r="C266" i="16"/>
  <c r="C265" i="16"/>
  <c r="C264" i="16"/>
  <c r="C263" i="16"/>
  <c r="C262" i="16"/>
  <c r="C261" i="16"/>
  <c r="C260" i="16"/>
  <c r="C259" i="16"/>
  <c r="C258" i="16"/>
  <c r="C257" i="16"/>
  <c r="C256" i="16"/>
  <c r="C255" i="16"/>
  <c r="C254" i="16"/>
  <c r="C253" i="16"/>
  <c r="C252" i="16"/>
  <c r="C251" i="16"/>
  <c r="C250" i="16"/>
  <c r="C249" i="16"/>
  <c r="C248" i="16"/>
  <c r="C247" i="16"/>
  <c r="C246" i="16"/>
  <c r="C245" i="16"/>
  <c r="C244" i="16"/>
  <c r="C243" i="16"/>
  <c r="C242" i="16"/>
  <c r="C241" i="16"/>
  <c r="C240" i="16"/>
  <c r="C239" i="16"/>
  <c r="C238" i="16"/>
  <c r="C237" i="16"/>
  <c r="C236" i="16"/>
  <c r="C235" i="16"/>
  <c r="C234" i="16"/>
  <c r="C233" i="16"/>
  <c r="C232" i="16"/>
  <c r="C231" i="16"/>
  <c r="C230" i="16"/>
  <c r="C229" i="16"/>
  <c r="C228" i="16"/>
  <c r="C227" i="16"/>
  <c r="C226" i="16"/>
  <c r="C225" i="16"/>
  <c r="C224" i="16"/>
  <c r="C223" i="16"/>
  <c r="C222" i="16"/>
  <c r="C221" i="16"/>
  <c r="C220" i="16"/>
  <c r="C219" i="16"/>
  <c r="C218" i="16"/>
  <c r="C217" i="16"/>
  <c r="C216" i="16"/>
  <c r="C215" i="16"/>
  <c r="C214" i="16"/>
  <c r="C213" i="16"/>
  <c r="C212" i="16"/>
  <c r="C211" i="16"/>
  <c r="C210" i="16"/>
  <c r="C209" i="16"/>
  <c r="C208" i="16"/>
  <c r="C207" i="16"/>
  <c r="C206" i="16"/>
  <c r="C205" i="16"/>
  <c r="C204" i="16"/>
  <c r="C203" i="16"/>
  <c r="C202" i="16"/>
  <c r="C201" i="16"/>
  <c r="C200" i="16"/>
  <c r="C199" i="16"/>
  <c r="C198" i="16"/>
  <c r="C197" i="16"/>
  <c r="C196" i="16"/>
  <c r="C195" i="16"/>
  <c r="C194" i="16"/>
  <c r="C193" i="16"/>
  <c r="C192" i="16"/>
  <c r="C191" i="16"/>
  <c r="C190" i="16"/>
  <c r="C189" i="16"/>
  <c r="C188" i="16"/>
  <c r="C187" i="16"/>
  <c r="C186" i="16"/>
  <c r="C185" i="16"/>
  <c r="C184" i="16"/>
  <c r="C183" i="16"/>
  <c r="C182" i="16"/>
  <c r="C181" i="16"/>
  <c r="C180" i="16"/>
  <c r="C179" i="16"/>
  <c r="C178" i="16"/>
  <c r="C177" i="16"/>
  <c r="C176" i="16"/>
  <c r="C175" i="16"/>
  <c r="C174" i="16"/>
  <c r="C173" i="16"/>
  <c r="C172" i="16"/>
  <c r="C171" i="16"/>
  <c r="C170" i="16"/>
  <c r="C169" i="16"/>
  <c r="C168" i="16"/>
  <c r="C167" i="16"/>
  <c r="C166" i="16"/>
  <c r="C165" i="16"/>
  <c r="C164" i="16"/>
  <c r="C163" i="16"/>
  <c r="C162" i="16"/>
  <c r="C161" i="16"/>
  <c r="C160" i="16"/>
  <c r="C159" i="16"/>
  <c r="C158" i="16"/>
  <c r="C157" i="16"/>
  <c r="C156" i="16"/>
  <c r="C155" i="16"/>
  <c r="C154" i="16"/>
  <c r="C153" i="16"/>
  <c r="C152" i="16"/>
  <c r="C151" i="16"/>
  <c r="C150" i="16"/>
  <c r="C149" i="16"/>
  <c r="C148" i="16"/>
  <c r="C147" i="16"/>
  <c r="C146" i="16"/>
  <c r="C145" i="16"/>
  <c r="C144" i="16"/>
  <c r="C143" i="16"/>
  <c r="C142" i="16"/>
  <c r="C141" i="16"/>
  <c r="C140" i="16"/>
  <c r="C139" i="16"/>
  <c r="C138" i="16"/>
  <c r="C137" i="16"/>
  <c r="C136" i="16"/>
  <c r="C135" i="16"/>
  <c r="C134" i="16"/>
  <c r="C133" i="16"/>
  <c r="C132" i="16"/>
  <c r="C131" i="16"/>
  <c r="C130" i="16"/>
  <c r="C129" i="16"/>
  <c r="C128" i="16"/>
  <c r="C127" i="16"/>
  <c r="C126" i="16"/>
  <c r="C125" i="16"/>
  <c r="C124" i="16"/>
  <c r="C123" i="16"/>
  <c r="C122" i="16"/>
  <c r="C121" i="16"/>
  <c r="C120" i="16"/>
  <c r="C119" i="16"/>
  <c r="C118" i="16"/>
  <c r="C117" i="16"/>
  <c r="C116" i="16"/>
  <c r="C115" i="16"/>
  <c r="C114" i="16"/>
  <c r="C113" i="16"/>
  <c r="C112" i="16"/>
  <c r="C111" i="16"/>
  <c r="C110" i="16"/>
  <c r="C109" i="16"/>
  <c r="C108" i="16"/>
  <c r="C107" i="16"/>
  <c r="C106" i="16"/>
  <c r="C105" i="16"/>
  <c r="C104" i="16"/>
  <c r="C103" i="16"/>
  <c r="C102" i="16"/>
  <c r="C101" i="16"/>
  <c r="C100" i="16"/>
  <c r="C99" i="16"/>
  <c r="C98" i="16"/>
  <c r="C97" i="16"/>
  <c r="C96" i="16"/>
  <c r="C95" i="16"/>
  <c r="C94" i="16"/>
  <c r="C93" i="16"/>
  <c r="C92" i="16"/>
  <c r="C91" i="16"/>
  <c r="C90" i="16"/>
  <c r="C89" i="16"/>
  <c r="C88" i="16"/>
  <c r="C87" i="16"/>
  <c r="C86" i="16"/>
  <c r="C85" i="16"/>
  <c r="C84" i="16"/>
  <c r="C83" i="16"/>
  <c r="C82" i="16"/>
  <c r="C81" i="16"/>
  <c r="C80" i="16"/>
  <c r="C79" i="16"/>
  <c r="C78" i="16"/>
  <c r="C77" i="16"/>
  <c r="C76" i="16"/>
  <c r="C75" i="16"/>
  <c r="C74" i="16"/>
  <c r="C73" i="16"/>
  <c r="C72" i="16"/>
  <c r="C71" i="16"/>
  <c r="C70" i="16"/>
  <c r="C69" i="16"/>
  <c r="C68" i="16"/>
  <c r="C67" i="16"/>
  <c r="C66" i="16"/>
  <c r="C65" i="16"/>
  <c r="C64" i="16"/>
  <c r="C63" i="16"/>
  <c r="C62" i="16"/>
  <c r="C61" i="16"/>
  <c r="C60" i="16"/>
  <c r="C59" i="16"/>
  <c r="C58" i="16"/>
  <c r="C57" i="16"/>
  <c r="C56" i="16"/>
  <c r="C55" i="16"/>
  <c r="C54" i="16"/>
  <c r="C53" i="16"/>
  <c r="C52" i="16"/>
  <c r="C51" i="16"/>
  <c r="C50" i="16"/>
  <c r="C49" i="16"/>
  <c r="C48" i="16"/>
  <c r="C47" i="16"/>
  <c r="C46" i="16"/>
  <c r="C45" i="16"/>
  <c r="C44" i="16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C13" i="16"/>
  <c r="C12" i="16"/>
  <c r="C11" i="16"/>
  <c r="C10" i="16"/>
  <c r="C9" i="16"/>
  <c r="C8" i="16"/>
  <c r="C7" i="16"/>
  <c r="C6" i="16"/>
  <c r="C5" i="16"/>
  <c r="C4" i="16"/>
  <c r="C3" i="16"/>
  <c r="C2" i="16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3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" i="1"/>
  <c r="B14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" i="1"/>
  <c r="E8" i="1"/>
  <c r="E6" i="1"/>
  <c r="E5" i="1"/>
  <c r="E4" i="1"/>
  <c r="C9" i="1" l="1"/>
  <c r="E9" i="1"/>
  <c r="C10" i="1" l="1" a="1"/>
  <c r="C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tc={76512A28-2DFF-42AB-8764-013CD5A52BE1}</author>
  </authors>
  <commentList>
    <comment ref="J15" authorId="0" shapeId="0" xr:uid="{76512A28-2DFF-42AB-8764-013CD5A52BE1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<sst xmlns="http://schemas.openxmlformats.org/spreadsheetml/2006/main" count="162" uniqueCount="116">
  <si>
    <t>Engine Cycle Simulation Software</t>
  </si>
  <si>
    <t>Crank Angle</t>
  </si>
  <si>
    <t>Piston Position</t>
  </si>
  <si>
    <t>Piston Velocity</t>
  </si>
  <si>
    <t>Piston Accn</t>
  </si>
  <si>
    <t>Volume (CC)</t>
  </si>
  <si>
    <t>mm</t>
  </si>
  <si>
    <t>mm/deg</t>
  </si>
  <si>
    <t>mm/deg/deg</t>
  </si>
  <si>
    <t>m/s</t>
  </si>
  <si>
    <t>m/s/s</t>
  </si>
  <si>
    <t>Comp Ratio</t>
  </si>
  <si>
    <t>SI Units</t>
  </si>
  <si>
    <t>Bore</t>
  </si>
  <si>
    <t>m</t>
  </si>
  <si>
    <t>Stroke</t>
  </si>
  <si>
    <t>Clearance Vol</t>
  </si>
  <si>
    <t>cc</t>
  </si>
  <si>
    <t>m^3</t>
  </si>
  <si>
    <t>Cylinders</t>
  </si>
  <si>
    <t>Con Rod Length</t>
  </si>
  <si>
    <t>Capacity</t>
  </si>
  <si>
    <t>Mean Piston Spd</t>
  </si>
  <si>
    <t>RPM</t>
  </si>
  <si>
    <t>crank angle in Radians</t>
  </si>
  <si>
    <t>Stroke/2</t>
  </si>
  <si>
    <t>Deg</t>
  </si>
  <si>
    <t>Inlet Position (mm)</t>
  </si>
  <si>
    <t>Corrected</t>
  </si>
  <si>
    <t>Exhaust Position (mm)</t>
  </si>
  <si>
    <t>Mass (Kg)</t>
  </si>
  <si>
    <t>Quantity</t>
  </si>
  <si>
    <t>Total (Kg)</t>
  </si>
  <si>
    <t>Initial Compression - Lo (m)</t>
  </si>
  <si>
    <t>Valve</t>
  </si>
  <si>
    <t>Amount of Coils</t>
  </si>
  <si>
    <t>Shim</t>
  </si>
  <si>
    <t>Inner Diameter (m)</t>
  </si>
  <si>
    <t>Bucket</t>
  </si>
  <si>
    <t>Pitch Diameter - D (m)</t>
  </si>
  <si>
    <t>Collet</t>
  </si>
  <si>
    <t>Wire Diameter - d (m)</t>
  </si>
  <si>
    <t>Outer Spring</t>
  </si>
  <si>
    <t>Working coils - N</t>
  </si>
  <si>
    <t>Inner Spring</t>
  </si>
  <si>
    <t>Modulus of Rigidity - G (N/m²)</t>
  </si>
  <si>
    <t>Retainer</t>
  </si>
  <si>
    <t>C</t>
  </si>
  <si>
    <t>Total Moving Mass (Intake) - M (Kg)</t>
  </si>
  <si>
    <t>Total Moving Mass (Exhaust) - M (Kg)</t>
  </si>
  <si>
    <t>Spring Stiffness - k (N/m)</t>
  </si>
  <si>
    <t>Jerk</t>
  </si>
  <si>
    <t>Valve Velocity mm/deg</t>
  </si>
  <si>
    <t xml:space="preserve">Valve acceleration </t>
  </si>
  <si>
    <t>Natural frequency</t>
  </si>
  <si>
    <t>Float RPM</t>
  </si>
  <si>
    <t>SuperFlow SF-110 Test Data</t>
  </si>
  <si>
    <t>Test Description:</t>
  </si>
  <si>
    <t>2 Litre Duratec</t>
  </si>
  <si>
    <t>Test Number</t>
  </si>
  <si>
    <t>Head Description:</t>
  </si>
  <si>
    <t>Serial Number</t>
  </si>
  <si>
    <t>Intake Valve:</t>
  </si>
  <si>
    <t>Valve Seat Angle</t>
  </si>
  <si>
    <t>Degrees</t>
  </si>
  <si>
    <t>Intake Port:</t>
  </si>
  <si>
    <t>Port Volume</t>
  </si>
  <si>
    <t>Radiused Inlet:</t>
  </si>
  <si>
    <t>Port Length</t>
  </si>
  <si>
    <t>Exhaust Valve:</t>
  </si>
  <si>
    <t>Exhaust Seat Angle</t>
  </si>
  <si>
    <t>Intake Manifold:</t>
  </si>
  <si>
    <t>Runner Length</t>
  </si>
  <si>
    <t>Cylinder Bore: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</si>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</sst>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Arial"/>
      <family val="2"/>
    </font>
    <font>
      <sz val="10"/>
      <color theme="0" tint="-0.14999847407452621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1" fillId="0" borderId="1" xfId="1" applyBorder="1"/>
    <xf numFmtId="0" fontId="1" fillId="0" borderId="4" xfId="1" applyBorder="1"/>
    <xf numFmtId="0" fontId="1" fillId="0" borderId="6" xfId="1" applyBorder="1"/>
    <xf numFmtId="0" fontId="1" fillId="0" borderId="7" xfId="1" applyBorder="1"/>
    <xf numFmtId="0" fontId="0" fillId="0" borderId="10" xfId="0" applyBorder="1"/>
    <xf numFmtId="0" fontId="1" fillId="0" borderId="11" xfId="1" applyBorder="1"/>
    <xf numFmtId="0" fontId="1" fillId="0" borderId="12" xfId="1" applyBorder="1"/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0" fillId="0" borderId="13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5" xfId="1" applyBorder="1"/>
    <xf numFmtId="0" fontId="0" fillId="0" borderId="1" xfId="0" applyBorder="1" applyAlignment="1">
      <alignment horizontal="center"/>
    </xf>
    <xf numFmtId="0" fontId="4" fillId="0" borderId="4" xfId="0" applyFont="1" applyBorder="1"/>
    <xf numFmtId="0" fontId="4" fillId="0" borderId="14" xfId="0" applyFont="1" applyBorder="1"/>
    <xf numFmtId="0" fontId="4" fillId="0" borderId="7" xfId="0" applyFont="1" applyBorder="1"/>
    <xf numFmtId="164" fontId="0" fillId="0" borderId="0" xfId="0" applyNumberFormat="1" applyAlignment="1">
      <alignment horizontal="center"/>
    </xf>
    <xf numFmtId="0" fontId="1" fillId="2" borderId="5" xfId="1" applyFill="1" applyBorder="1"/>
    <xf numFmtId="2" fontId="1" fillId="0" borderId="2" xfId="1" applyNumberFormat="1" applyBorder="1"/>
    <xf numFmtId="0" fontId="1" fillId="3" borderId="5" xfId="1" applyFill="1" applyBorder="1"/>
    <xf numFmtId="0" fontId="0" fillId="0" borderId="16" xfId="0" applyBorder="1"/>
    <xf numFmtId="0" fontId="1" fillId="0" borderId="14" xfId="1" applyBorder="1"/>
    <xf numFmtId="0" fontId="1" fillId="0" borderId="18" xfId="1" applyBorder="1"/>
    <xf numFmtId="0" fontId="5" fillId="0" borderId="1" xfId="0" applyFont="1" applyBorder="1"/>
    <xf numFmtId="2" fontId="0" fillId="0" borderId="2" xfId="0" applyNumberFormat="1" applyBorder="1"/>
    <xf numFmtId="2" fontId="1" fillId="0" borderId="17" xfId="1" applyNumberFormat="1" applyBorder="1"/>
    <xf numFmtId="11" fontId="2" fillId="0" borderId="0" xfId="0" applyNumberFormat="1" applyFont="1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15" xfId="0" applyBorder="1"/>
    <xf numFmtId="0" fontId="6" fillId="0" borderId="0" xfId="1" applyFont="1"/>
    <xf numFmtId="0" fontId="1" fillId="0" borderId="0" xfId="1"/>
    <xf numFmtId="2" fontId="6" fillId="0" borderId="0" xfId="1" applyNumberFormat="1" applyFont="1"/>
    <xf numFmtId="11" fontId="6" fillId="0" borderId="0" xfId="1" applyNumberFormat="1" applyFont="1"/>
    <xf numFmtId="164" fontId="6" fillId="0" borderId="0" xfId="1" applyNumberFormat="1" applyFont="1"/>
    <xf numFmtId="2" fontId="6" fillId="0" borderId="0" xfId="1" applyNumberFormat="1" applyFont="1" applyAlignment="1">
      <alignment horizontal="center"/>
    </xf>
    <xf numFmtId="0" fontId="0" fillId="0" borderId="19" xfId="0" applyBorder="1"/>
    <xf numFmtId="0" fontId="1" fillId="4" borderId="8" xfId="1" applyFill="1" applyBorder="1"/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0" borderId="5" xfId="0" applyBorder="1"/>
    <xf numFmtId="0" fontId="0" fillId="3" borderId="5" xfId="0" applyFill="1" applyBorder="1"/>
    <xf numFmtId="0" fontId="7" fillId="3" borderId="5" xfId="0" applyFont="1" applyFill="1" applyBorder="1"/>
    <xf numFmtId="0" fontId="8" fillId="3" borderId="5" xfId="0" applyFont="1" applyFill="1" applyBorder="1"/>
    <xf numFmtId="0" fontId="9" fillId="3" borderId="5" xfId="0" applyFont="1" applyFill="1" applyBorder="1"/>
    <xf numFmtId="165" fontId="9" fillId="3" borderId="5" xfId="0" applyNumberFormat="1" applyFont="1" applyFill="1" applyBorder="1"/>
    <xf numFmtId="164" fontId="9" fillId="3" borderId="5" xfId="0" applyNumberFormat="1" applyFont="1" applyFill="1" applyBorder="1"/>
    <xf numFmtId="0" fontId="7" fillId="3" borderId="17" xfId="0" applyFont="1" applyFill="1" applyBorder="1"/>
    <xf numFmtId="0" fontId="9" fillId="3" borderId="17" xfId="0" applyFont="1" applyFill="1" applyBorder="1"/>
    <xf numFmtId="0" fontId="0" fillId="3" borderId="0" xfId="0" applyFill="1"/>
    <xf numFmtId="0" fontId="7" fillId="3" borderId="20" xfId="0" applyFont="1" applyFill="1" applyBorder="1"/>
    <xf numFmtId="0" fontId="9" fillId="3" borderId="20" xfId="0" applyFont="1" applyFill="1" applyBorder="1"/>
    <xf numFmtId="0" fontId="0" fillId="6" borderId="21" xfId="0" applyFill="1" applyBorder="1"/>
    <xf numFmtId="0" fontId="0" fillId="7" borderId="22" xfId="0" applyFill="1" applyBorder="1"/>
    <xf numFmtId="0" fontId="10" fillId="7" borderId="22" xfId="0" applyFont="1" applyFill="1" applyBorder="1"/>
    <xf numFmtId="0" fontId="0" fillId="6" borderId="22" xfId="0" applyFill="1" applyBorder="1"/>
    <xf numFmtId="0" fontId="10" fillId="6" borderId="22" xfId="0" applyFont="1" applyFill="1" applyBorder="1" applyAlignment="1">
      <alignment horizontal="center"/>
    </xf>
    <xf numFmtId="0" fontId="0" fillId="6" borderId="23" xfId="0" applyFill="1" applyBorder="1"/>
    <xf numFmtId="0" fontId="11" fillId="3" borderId="0" xfId="0" applyFont="1" applyFill="1" applyAlignment="1">
      <alignment horizontal="right"/>
    </xf>
    <xf numFmtId="166" fontId="11" fillId="3" borderId="0" xfId="0" applyNumberFormat="1" applyFont="1" applyFill="1"/>
    <xf numFmtId="0" fontId="0" fillId="5" borderId="24" xfId="0" applyFill="1" applyBorder="1"/>
    <xf numFmtId="0" fontId="12" fillId="5" borderId="25" xfId="0" applyFont="1" applyFill="1" applyBorder="1" applyAlignment="1">
      <alignment horizontal="right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12" fillId="5" borderId="24" xfId="0" applyFont="1" applyFill="1" applyBorder="1" applyAlignment="1">
      <alignment horizontal="right"/>
    </xf>
    <xf numFmtId="0" fontId="12" fillId="5" borderId="29" xfId="0" applyFont="1" applyFill="1" applyBorder="1" applyAlignment="1">
      <alignment horizontal="right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5" borderId="10" xfId="0" applyFill="1" applyBorder="1"/>
    <xf numFmtId="0" fontId="12" fillId="5" borderId="0" xfId="0" applyFont="1" applyFill="1" applyAlignment="1">
      <alignment horizontal="right"/>
    </xf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12" fillId="5" borderId="10" xfId="0" applyFont="1" applyFill="1" applyBorder="1" applyAlignment="1">
      <alignment horizontal="right"/>
    </xf>
    <xf numFmtId="0" fontId="12" fillId="5" borderId="33" xfId="0" applyFont="1" applyFill="1" applyBorder="1" applyAlignment="1">
      <alignment horizontal="right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4" xfId="0" applyBorder="1"/>
    <xf numFmtId="0" fontId="0" fillId="5" borderId="18" xfId="0" applyFill="1" applyBorder="1"/>
    <xf numFmtId="0" fontId="0" fillId="3" borderId="35" xfId="0" applyFill="1" applyBorder="1"/>
    <xf numFmtId="0" fontId="0" fillId="5" borderId="36" xfId="0" applyFill="1" applyBorder="1"/>
    <xf numFmtId="0" fontId="0" fillId="3" borderId="33" xfId="0" applyFill="1" applyBorder="1"/>
    <xf numFmtId="0" fontId="0" fillId="0" borderId="37" xfId="0" applyBorder="1"/>
    <xf numFmtId="0" fontId="0" fillId="5" borderId="38" xfId="0" applyFill="1" applyBorder="1"/>
    <xf numFmtId="0" fontId="0" fillId="3" borderId="39" xfId="0" applyFill="1" applyBorder="1"/>
    <xf numFmtId="0" fontId="0" fillId="5" borderId="40" xfId="0" applyFill="1" applyBorder="1"/>
    <xf numFmtId="0" fontId="12" fillId="5" borderId="41" xfId="0" applyFont="1" applyFill="1" applyBorder="1" applyAlignment="1">
      <alignment horizontal="right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12" fillId="5" borderId="40" xfId="0" applyFont="1" applyFill="1" applyBorder="1" applyAlignment="1">
      <alignment horizontal="right"/>
    </xf>
    <xf numFmtId="0" fontId="12" fillId="5" borderId="45" xfId="0" applyFont="1" applyFill="1" applyBorder="1" applyAlignment="1">
      <alignment horizontal="right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6" borderId="24" xfId="0" applyFill="1" applyBorder="1"/>
    <xf numFmtId="0" fontId="0" fillId="6" borderId="25" xfId="0" applyFill="1" applyBorder="1"/>
    <xf numFmtId="0" fontId="10" fillId="6" borderId="25" xfId="0" applyFont="1" applyFill="1" applyBorder="1"/>
    <xf numFmtId="0" fontId="10" fillId="6" borderId="25" xfId="0" applyFont="1" applyFill="1" applyBorder="1" applyAlignment="1">
      <alignment horizontal="center"/>
    </xf>
    <xf numFmtId="0" fontId="0" fillId="6" borderId="29" xfId="0" applyFill="1" applyBorder="1"/>
    <xf numFmtId="0" fontId="0" fillId="3" borderId="10" xfId="0" applyFill="1" applyBorder="1"/>
    <xf numFmtId="0" fontId="12" fillId="3" borderId="0" xfId="0" applyFont="1" applyFill="1"/>
    <xf numFmtId="0" fontId="12" fillId="5" borderId="0" xfId="0" applyFont="1" applyFill="1"/>
    <xf numFmtId="0" fontId="12" fillId="5" borderId="33" xfId="0" applyFont="1" applyFill="1" applyBorder="1"/>
    <xf numFmtId="0" fontId="0" fillId="0" borderId="8" xfId="0" applyBorder="1"/>
    <xf numFmtId="0" fontId="12" fillId="5" borderId="41" xfId="0" applyFont="1" applyFill="1" applyBorder="1"/>
    <xf numFmtId="0" fontId="12" fillId="5" borderId="45" xfId="0" applyFont="1" applyFill="1" applyBorder="1"/>
    <xf numFmtId="0" fontId="12" fillId="3" borderId="0" xfId="0" applyFont="1" applyFill="1" applyAlignment="1">
      <alignment horizontal="right"/>
    </xf>
    <xf numFmtId="0" fontId="12" fillId="5" borderId="29" xfId="0" applyFont="1" applyFill="1" applyBorder="1" applyAlignment="1">
      <alignment horizontal="right"/>
    </xf>
    <xf numFmtId="2" fontId="12" fillId="5" borderId="1" xfId="0" applyNumberFormat="1" applyFont="1" applyFill="1" applyBorder="1"/>
    <xf numFmtId="2" fontId="12" fillId="5" borderId="2" xfId="0" applyNumberFormat="1" applyFont="1" applyFill="1" applyBorder="1"/>
    <xf numFmtId="0" fontId="12" fillId="5" borderId="2" xfId="0" applyFont="1" applyFill="1" applyBorder="1"/>
    <xf numFmtId="0" fontId="12" fillId="5" borderId="3" xfId="0" applyFont="1" applyFill="1" applyBorder="1"/>
    <xf numFmtId="0" fontId="0" fillId="0" borderId="4" xfId="0" applyBorder="1"/>
    <xf numFmtId="0" fontId="12" fillId="0" borderId="5" xfId="0" applyFont="1" applyBorder="1"/>
    <xf numFmtId="0" fontId="12" fillId="0" borderId="13" xfId="0" applyFont="1" applyBorder="1"/>
    <xf numFmtId="0" fontId="0" fillId="0" borderId="7" xfId="0" applyBorder="1"/>
    <xf numFmtId="0" fontId="12" fillId="3" borderId="9" xfId="0" applyFont="1" applyFill="1" applyBorder="1"/>
    <xf numFmtId="0" fontId="12" fillId="5" borderId="29" xfId="0" applyFont="1" applyFill="1" applyBorder="1"/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33" xfId="0" applyFill="1" applyBorder="1"/>
    <xf numFmtId="0" fontId="0" fillId="3" borderId="4" xfId="0" applyFill="1" applyBorder="1"/>
    <xf numFmtId="0" fontId="0" fillId="3" borderId="12" xfId="0" applyFill="1" applyBorder="1"/>
    <xf numFmtId="0" fontId="0" fillId="5" borderId="45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46" xfId="0" applyFill="1" applyBorder="1"/>
    <xf numFmtId="0" fontId="12" fillId="5" borderId="47" xfId="0" applyFont="1" applyFill="1" applyBorder="1"/>
    <xf numFmtId="0" fontId="12" fillId="5" borderId="20" xfId="0" applyFont="1" applyFill="1" applyBorder="1"/>
    <xf numFmtId="0" fontId="12" fillId="5" borderId="13" xfId="0" applyFont="1" applyFill="1" applyBorder="1"/>
    <xf numFmtId="0" fontId="12" fillId="5" borderId="4" xfId="0" applyFont="1" applyFill="1" applyBorder="1"/>
    <xf numFmtId="0" fontId="12" fillId="5" borderId="5" xfId="0" applyFont="1" applyFill="1" applyBorder="1"/>
    <xf numFmtId="0" fontId="12" fillId="5" borderId="48" xfId="0" applyFont="1" applyFill="1" applyBorder="1"/>
    <xf numFmtId="0" fontId="12" fillId="5" borderId="7" xfId="0" applyFont="1" applyFill="1" applyBorder="1"/>
    <xf numFmtId="0" fontId="12" fillId="5" borderId="8" xfId="0" applyFont="1" applyFill="1" applyBorder="1"/>
    <xf numFmtId="0" fontId="2" fillId="3" borderId="0" xfId="0" applyFont="1" applyFill="1" applyAlignment="1">
      <alignment horizontal="right"/>
    </xf>
    <xf numFmtId="0" fontId="12" fillId="3" borderId="49" xfId="0" applyFont="1" applyFill="1" applyBorder="1"/>
    <xf numFmtId="0" fontId="12" fillId="3" borderId="3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3.xml"/><Relationship Id="rId12" Type="http://schemas.openxmlformats.org/officeDocument/2006/relationships/sheetMetadata" Target="metadata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sharedStrings" Target="sharedStrings.xml"/><Relationship Id="rId5" Type="http://schemas.openxmlformats.org/officeDocument/2006/relationships/chartsheet" Target="chartsheets/sheet1.xml"/><Relationship Id="rId15" Type="http://schemas.openxmlformats.org/officeDocument/2006/relationships/customXml" Target="../customXml/item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</a:t>
            </a:r>
            <a:r>
              <a:rPr lang="en-GB" baseline="0"/>
              <a:t> Poisition vs Crank Angle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81.400000000000006</c:v>
                </c:pt>
                <c:pt idx="1">
                  <c:v>81.39564260843585</c:v>
                </c:pt>
                <c:pt idx="2">
                  <c:v>81.382570226884042</c:v>
                </c:pt>
                <c:pt idx="3">
                  <c:v>81.360782236080439</c:v>
                </c:pt>
                <c:pt idx="4">
                  <c:v>81.330277608299014</c:v>
                </c:pt>
                <c:pt idx="5">
                  <c:v>81.29105491392437</c:v>
                </c:pt>
                <c:pt idx="6">
                  <c:v>81.243112330657596</c:v>
                </c:pt>
                <c:pt idx="7">
                  <c:v>81.186447655357426</c:v>
                </c:pt>
                <c:pt idx="8">
                  <c:v>81.121058318522415</c:v>
                </c:pt>
                <c:pt idx="9">
                  <c:v>81.046941401418451</c:v>
                </c:pt>
                <c:pt idx="10">
                  <c:v>80.964093655857454</c:v>
                </c:pt>
                <c:pt idx="11">
                  <c:v>80.872511526634469</c:v>
                </c:pt>
                <c:pt idx="12">
                  <c:v>80.772191176629491</c:v>
                </c:pt>
                <c:pt idx="13">
                  <c:v>80.6631285145817</c:v>
                </c:pt>
                <c:pt idx="14">
                  <c:v>80.545319225543835</c:v>
                </c:pt>
                <c:pt idx="15">
                  <c:v>80.418758804024378</c:v>
                </c:pt>
                <c:pt idx="16">
                  <c:v>80.283442589825484</c:v>
                </c:pt>
                <c:pt idx="17">
                  <c:v>80.139365806583044</c:v>
                </c:pt>
                <c:pt idx="18">
                  <c:v>79.986523603017389</c:v>
                </c:pt>
                <c:pt idx="19">
                  <c:v>79.824911096899314</c:v>
                </c:pt>
                <c:pt idx="20">
                  <c:v>79.654523421737281</c:v>
                </c:pt>
                <c:pt idx="21">
                  <c:v>79.475355776189588</c:v>
                </c:pt>
                <c:pt idx="22">
                  <c:v>79.287403476204759</c:v>
                </c:pt>
                <c:pt idx="23">
                  <c:v>79.090662009889627</c:v>
                </c:pt>
                <c:pt idx="24">
                  <c:v>78.885127095105332</c:v>
                </c:pt>
                <c:pt idx="25">
                  <c:v>78.670794739786544</c:v>
                </c:pt>
                <c:pt idx="26">
                  <c:v>78.447661304978709</c:v>
                </c:pt>
                <c:pt idx="27">
                  <c:v>78.215723570583378</c:v>
                </c:pt>
                <c:pt idx="28">
                  <c:v>77.974978803799814</c:v>
                </c:pt>
                <c:pt idx="29">
                  <c:v>77.725424830246567</c:v>
                </c:pt>
                <c:pt idx="30">
                  <c:v>77.467060107743123</c:v>
                </c:pt>
                <c:pt idx="31">
                  <c:v>77.1998838027273</c:v>
                </c:pt>
                <c:pt idx="32">
                  <c:v>76.923895869279221</c:v>
                </c:pt>
                <c:pt idx="33">
                  <c:v>76.63909713071854</c:v>
                </c:pt>
                <c:pt idx="34">
                  <c:v>76.345489363734174</c:v>
                </c:pt>
                <c:pt idx="35">
                  <c:v>76.043075385003135</c:v>
                </c:pt>
                <c:pt idx="36">
                  <c:v>75.731859140245604</c:v>
                </c:pt>
                <c:pt idx="37">
                  <c:v>75.411845795659502</c:v>
                </c:pt>
                <c:pt idx="38">
                  <c:v>75.083041831669561</c:v>
                </c:pt>
                <c:pt idx="39">
                  <c:v>74.745455138919425</c:v>
                </c:pt>
                <c:pt idx="40">
                  <c:v>74.399095116427617</c:v>
                </c:pt>
                <c:pt idx="41">
                  <c:v>74.043972771820393</c:v>
                </c:pt>
                <c:pt idx="42">
                  <c:v>73.680100823546553</c:v>
                </c:pt>
                <c:pt idx="43">
                  <c:v>73.307493804970818</c:v>
                </c:pt>
                <c:pt idx="44">
                  <c:v>72.926168170234092</c:v>
                </c:pt>
                <c:pt idx="45">
                  <c:v>72.536142401759577</c:v>
                </c:pt>
                <c:pt idx="46">
                  <c:v>72.137437119275319</c:v>
                </c:pt>
                <c:pt idx="47">
                  <c:v>71.730075190214137</c:v>
                </c:pt>
                <c:pt idx="48">
                  <c:v>71.314081841342698</c:v>
                </c:pt>
                <c:pt idx="49">
                  <c:v>70.889484771462463</c:v>
                </c:pt>
                <c:pt idx="50">
                  <c:v>70.45631426501518</c:v>
                </c:pt>
                <c:pt idx="51">
                  <c:v>70.014603306416717</c:v>
                </c:pt>
                <c:pt idx="52">
                  <c:v>69.56438769493306</c:v>
                </c:pt>
                <c:pt idx="53">
                  <c:v>69.105706159903662</c:v>
                </c:pt>
                <c:pt idx="54">
                  <c:v>68.638600476108024</c:v>
                </c:pt>
                <c:pt idx="55">
                  <c:v>68.163115579061213</c:v>
                </c:pt>
                <c:pt idx="56">
                  <c:v>67.679299680017579</c:v>
                </c:pt>
                <c:pt idx="57">
                  <c:v>67.187204380450993</c:v>
                </c:pt>
                <c:pt idx="58">
                  <c:v>66.686884785774339</c:v>
                </c:pt>
                <c:pt idx="59">
                  <c:v>66.178399618050918</c:v>
                </c:pt>
                <c:pt idx="60">
                  <c:v>65.661811327445093</c:v>
                </c:pt>
                <c:pt idx="61">
                  <c:v>65.137186202152691</c:v>
                </c:pt>
                <c:pt idx="62">
                  <c:v>64.60459447654415</c:v>
                </c:pt>
                <c:pt idx="63">
                  <c:v>64.064110437250349</c:v>
                </c:pt>
                <c:pt idx="64">
                  <c:v>63.515812526914601</c:v>
                </c:pt>
                <c:pt idx="65">
                  <c:v>62.959783445331425</c:v>
                </c:pt>
                <c:pt idx="66">
                  <c:v>62.396110247689279</c:v>
                </c:pt>
                <c:pt idx="67">
                  <c:v>61.824884439632996</c:v>
                </c:pt>
                <c:pt idx="68">
                  <c:v>61.246202068859219</c:v>
                </c:pt>
                <c:pt idx="69">
                  <c:v>60.66016381295924</c:v>
                </c:pt>
                <c:pt idx="70">
                  <c:v>60.066875063223847</c:v>
                </c:pt>
                <c:pt idx="71">
                  <c:v>59.466446004126453</c:v>
                </c:pt>
                <c:pt idx="72">
                  <c:v>58.858991688204441</c:v>
                </c:pt>
                <c:pt idx="73">
                  <c:v>58.244632106061488</c:v>
                </c:pt>
                <c:pt idx="74">
                  <c:v>57.623492251220483</c:v>
                </c:pt>
                <c:pt idx="75">
                  <c:v>56.995702179561221</c:v>
                </c:pt>
                <c:pt idx="76">
                  <c:v>56.361397063085434</c:v>
                </c:pt>
                <c:pt idx="77">
                  <c:v>55.720717237760425</c:v>
                </c:pt>
                <c:pt idx="78">
                  <c:v>55.07380824520169</c:v>
                </c:pt>
                <c:pt idx="79">
                  <c:v>54.420820867965432</c:v>
                </c:pt>
                <c:pt idx="80">
                  <c:v>53.761911158235193</c:v>
                </c:pt>
                <c:pt idx="81">
                  <c:v>53.09724045969773</c:v>
                </c:pt>
                <c:pt idx="82">
                  <c:v>52.426975422418394</c:v>
                </c:pt>
                <c:pt idx="83">
                  <c:v>51.751288010541288</c:v>
                </c:pt>
                <c:pt idx="84">
                  <c:v>51.070355502653968</c:v>
                </c:pt>
                <c:pt idx="85">
                  <c:v>50.384360484674147</c:v>
                </c:pt>
                <c:pt idx="86">
                  <c:v>49.693490835132877</c:v>
                </c:pt>
                <c:pt idx="87">
                  <c:v>48.997939702746152</c:v>
                </c:pt>
                <c:pt idx="88">
                  <c:v>48.297905476186457</c:v>
                </c:pt>
                <c:pt idx="89">
                  <c:v>47.593591745983787</c:v>
                </c:pt>
                <c:pt idx="90">
                  <c:v>46.885207258506114</c:v>
                </c:pt>
                <c:pt idx="91">
                  <c:v>46.172965861988928</c:v>
                </c:pt>
                <c:pt idx="92">
                  <c:v>45.457086444602879</c:v>
                </c:pt>
                <c:pt idx="93">
                  <c:v>44.737792864570537</c:v>
                </c:pt>
                <c:pt idx="94">
                  <c:v>44.015313872361077</c:v>
                </c:pt>
                <c:pt idx="95">
                  <c:v>43.289883025014774</c:v>
                </c:pt>
                <c:pt idx="96">
                  <c:v>42.561738592666984</c:v>
                </c:pt>
                <c:pt idx="97">
                  <c:v>41.831123457362281</c:v>
                </c:pt>
                <c:pt idx="98">
                  <c:v>41.098285004269087</c:v>
                </c:pt>
                <c:pt idx="99">
                  <c:v>40.363475005422941</c:v>
                </c:pt>
                <c:pt idx="100">
                  <c:v>39.626949496147063</c:v>
                </c:pt>
                <c:pt idx="101">
                  <c:v>38.888968644314673</c:v>
                </c:pt>
                <c:pt idx="102">
                  <c:v>38.149796612636067</c:v>
                </c:pt>
                <c:pt idx="103">
                  <c:v>37.409701414169803</c:v>
                </c:pt>
                <c:pt idx="104">
                  <c:v>36.66895476127246</c:v>
                </c:pt>
                <c:pt idx="105">
                  <c:v>35.927831908216035</c:v>
                </c:pt>
                <c:pt idx="106">
                  <c:v>35.18661148771676</c:v>
                </c:pt>
                <c:pt idx="107">
                  <c:v>34.4455753416307</c:v>
                </c:pt>
                <c:pt idx="108">
                  <c:v>33.705008346083702</c:v>
                </c:pt>
                <c:pt idx="109">
                  <c:v>32.965198231313906</c:v>
                </c:pt>
                <c:pt idx="110">
                  <c:v>32.226435396514404</c:v>
                </c:pt>
                <c:pt idx="111">
                  <c:v>31.489012719971782</c:v>
                </c:pt>
                <c:pt idx="112">
                  <c:v>30.753225364803995</c:v>
                </c:pt>
                <c:pt idx="113">
                  <c:v>30.019370580606108</c:v>
                </c:pt>
                <c:pt idx="114">
                  <c:v>29.287747501319132</c:v>
                </c:pt>
                <c:pt idx="115">
                  <c:v>28.558656939638496</c:v>
                </c:pt>
                <c:pt idx="116">
                  <c:v>27.832401178283703</c:v>
                </c:pt>
                <c:pt idx="117">
                  <c:v>27.109283758451255</c:v>
                </c:pt>
                <c:pt idx="118">
                  <c:v>26.389609265772634</c:v>
                </c:pt>
                <c:pt idx="119">
                  <c:v>25.673683114100839</c:v>
                </c:pt>
                <c:pt idx="120">
                  <c:v>24.961811327445076</c:v>
                </c:pt>
                <c:pt idx="121">
                  <c:v>24.254300320372494</c:v>
                </c:pt>
                <c:pt idx="122">
                  <c:v>23.551456677191453</c:v>
                </c:pt>
                <c:pt idx="123">
                  <c:v>22.853586930227777</c:v>
                </c:pt>
                <c:pt idx="124">
                  <c:v>22.16099733749877</c:v>
                </c:pt>
                <c:pt idx="125">
                  <c:v>21.473993660086052</c:v>
                </c:pt>
                <c:pt idx="126">
                  <c:v>20.792880939500691</c:v>
                </c:pt>
                <c:pt idx="127">
                  <c:v>20.1179632753269</c:v>
                </c:pt>
                <c:pt idx="128">
                  <c:v>19.449543603424473</c:v>
                </c:pt>
                <c:pt idx="129">
                  <c:v>18.787923474959939</c:v>
                </c:pt>
                <c:pt idx="130">
                  <c:v>18.133402836530877</c:v>
                </c:pt>
                <c:pt idx="131">
                  <c:v>17.486279811635143</c:v>
                </c:pt>
                <c:pt idx="132">
                  <c:v>16.846850483731629</c:v>
                </c:pt>
                <c:pt idx="133">
                  <c:v>16.215408681126746</c:v>
                </c:pt>
                <c:pt idx="134">
                  <c:v>15.592245763912928</c:v>
                </c:pt>
                <c:pt idx="135">
                  <c:v>14.977650413174615</c:v>
                </c:pt>
                <c:pt idx="136">
                  <c:v>14.3719084226679</c:v>
                </c:pt>
                <c:pt idx="137">
                  <c:v>13.775302493170358</c:v>
                </c:pt>
                <c:pt idx="138">
                  <c:v>13.188112029686636</c:v>
                </c:pt>
                <c:pt idx="139">
                  <c:v>12.610612941686753</c:v>
                </c:pt>
                <c:pt idx="140">
                  <c:v>12.043077446542782</c:v>
                </c:pt>
                <c:pt idx="141">
                  <c:v>11.485773876321986</c:v>
                </c:pt>
                <c:pt idx="142">
                  <c:v>10.9389664880824</c:v>
                </c:pt>
                <c:pt idx="143">
                  <c:v>10.402915277809882</c:v>
                </c:pt>
                <c:pt idx="144">
                  <c:v>9.8778757981248759</c:v>
                </c:pt>
                <c:pt idx="145">
                  <c:v>9.3640989798791736</c:v>
                </c:pt>
                <c:pt idx="146">
                  <c:v>8.8618309577537673</c:v>
                </c:pt>
                <c:pt idx="147">
                  <c:v>8.3713128999609978</c:v>
                </c:pt>
                <c:pt idx="148">
                  <c:v>7.8927808421461521</c:v>
                </c:pt>
                <c:pt idx="149">
                  <c:v>7.4264655255753667</c:v>
                </c:pt>
                <c:pt idx="150">
                  <c:v>6.972592239689817</c:v>
                </c:pt>
                <c:pt idx="151">
                  <c:v>6.5313806690997467</c:v>
                </c:pt>
                <c:pt idx="152">
                  <c:v>6.1030447450831389</c:v>
                </c:pt>
                <c:pt idx="153">
                  <c:v>5.6877925016502218</c:v>
                </c:pt>
                <c:pt idx="154">
                  <c:v>5.2858259362265017</c:v>
                </c:pt>
                <c:pt idx="155">
                  <c:v>4.8973408750032377</c:v>
                </c:pt>
                <c:pt idx="156">
                  <c:v>4.5225268429975927</c:v>
                </c:pt>
                <c:pt idx="157">
                  <c:v>4.1615669388610002</c:v>
                </c:pt>
                <c:pt idx="158">
                  <c:v>3.8146377144682617</c:v>
                </c:pt>
                <c:pt idx="159">
                  <c:v>3.4819090593173598</c:v>
                </c:pt>
                <c:pt idx="160">
                  <c:v>3.163544089764315</c:v>
                </c:pt>
                <c:pt idx="161">
                  <c:v>2.8596990431149436</c:v>
                </c:pt>
                <c:pt idx="162">
                  <c:v>2.5705231765919052</c:v>
                </c:pt>
                <c:pt idx="163">
                  <c:v>2.2961586711919324</c:v>
                </c:pt>
                <c:pt idx="164">
                  <c:v>2.036740540446317</c:v>
                </c:pt>
                <c:pt idx="165">
                  <c:v>1.7923965440942311</c:v>
                </c:pt>
                <c:pt idx="166">
                  <c:v>1.5632471066777214</c:v>
                </c:pt>
                <c:pt idx="167">
                  <c:v>1.3494052410635504</c:v>
                </c:pt>
                <c:pt idx="168">
                  <c:v>1.1509764768977107</c:v>
                </c:pt>
                <c:pt idx="169">
                  <c:v>0.96805879399462924</c:v>
                </c:pt>
                <c:pt idx="170">
                  <c:v>0.80074256066370708</c:v>
                </c:pt>
                <c:pt idx="171">
                  <c:v>0.64911047697424351</c:v>
                </c:pt>
                <c:pt idx="172">
                  <c:v>0.51323752295860459</c:v>
                </c:pt>
                <c:pt idx="173">
                  <c:v>0.39319091175380549</c:v>
                </c:pt>
                <c:pt idx="174">
                  <c:v>0.28903004768014284</c:v>
                </c:pt>
                <c:pt idx="175">
                  <c:v>0.20080648925627997</c:v>
                </c:pt>
                <c:pt idx="176">
                  <c:v>0.12856391714930737</c:v>
                </c:pt>
                <c:pt idx="177">
                  <c:v>7.2338107058129708E-2</c:v>
                </c:pt>
                <c:pt idx="178">
                  <c:v>3.2156907529667933E-2</c:v>
                </c:pt>
                <c:pt idx="179">
                  <c:v>8.0402227056026732E-3</c:v>
                </c:pt>
                <c:pt idx="180">
                  <c:v>0</c:v>
                </c:pt>
                <c:pt idx="181">
                  <c:v>8.0402227056026732E-3</c:v>
                </c:pt>
                <c:pt idx="182">
                  <c:v>3.2156907529667933E-2</c:v>
                </c:pt>
                <c:pt idx="183">
                  <c:v>7.2338107058129708E-2</c:v>
                </c:pt>
                <c:pt idx="184">
                  <c:v>0.12856391714930737</c:v>
                </c:pt>
                <c:pt idx="185">
                  <c:v>0.20080648925627997</c:v>
                </c:pt>
                <c:pt idx="186">
                  <c:v>0.28903004768014284</c:v>
                </c:pt>
                <c:pt idx="187">
                  <c:v>0.39319091175380549</c:v>
                </c:pt>
                <c:pt idx="188">
                  <c:v>0.51323752295860459</c:v>
                </c:pt>
                <c:pt idx="189">
                  <c:v>0.64911047697424351</c:v>
                </c:pt>
                <c:pt idx="190">
                  <c:v>0.80074256066370708</c:v>
                </c:pt>
                <c:pt idx="191">
                  <c:v>0.96805879399462924</c:v>
                </c:pt>
                <c:pt idx="192">
                  <c:v>1.1509764768977107</c:v>
                </c:pt>
                <c:pt idx="193">
                  <c:v>1.3494052410635504</c:v>
                </c:pt>
                <c:pt idx="194">
                  <c:v>1.5632471066777214</c:v>
                </c:pt>
                <c:pt idx="195">
                  <c:v>1.7923965440942311</c:v>
                </c:pt>
                <c:pt idx="196">
                  <c:v>2.036740540446317</c:v>
                </c:pt>
                <c:pt idx="197">
                  <c:v>2.2961586711919324</c:v>
                </c:pt>
                <c:pt idx="198">
                  <c:v>2.5705231765919052</c:v>
                </c:pt>
                <c:pt idx="199">
                  <c:v>2.8596990431149436</c:v>
                </c:pt>
                <c:pt idx="200">
                  <c:v>3.163544089764315</c:v>
                </c:pt>
                <c:pt idx="201">
                  <c:v>3.4819090593173598</c:v>
                </c:pt>
                <c:pt idx="202">
                  <c:v>3.8146377144682617</c:v>
                </c:pt>
                <c:pt idx="203">
                  <c:v>4.1615669388610002</c:v>
                </c:pt>
                <c:pt idx="204">
                  <c:v>4.5225268429975927</c:v>
                </c:pt>
                <c:pt idx="205">
                  <c:v>4.8973408750032377</c:v>
                </c:pt>
                <c:pt idx="206">
                  <c:v>5.2858259362265017</c:v>
                </c:pt>
                <c:pt idx="207">
                  <c:v>5.6877925016502218</c:v>
                </c:pt>
                <c:pt idx="208">
                  <c:v>6.1030447450831389</c:v>
                </c:pt>
                <c:pt idx="209">
                  <c:v>6.5313806690997467</c:v>
                </c:pt>
                <c:pt idx="210">
                  <c:v>6.972592239689817</c:v>
                </c:pt>
                <c:pt idx="211">
                  <c:v>7.4264655255753667</c:v>
                </c:pt>
                <c:pt idx="212">
                  <c:v>7.8927808421461521</c:v>
                </c:pt>
                <c:pt idx="213">
                  <c:v>8.3713128999609978</c:v>
                </c:pt>
                <c:pt idx="214">
                  <c:v>8.8618309577537673</c:v>
                </c:pt>
                <c:pt idx="215">
                  <c:v>9.3640989798791736</c:v>
                </c:pt>
                <c:pt idx="216">
                  <c:v>9.8778757981248759</c:v>
                </c:pt>
                <c:pt idx="217">
                  <c:v>10.402915277809882</c:v>
                </c:pt>
                <c:pt idx="218">
                  <c:v>10.9389664880824</c:v>
                </c:pt>
                <c:pt idx="219">
                  <c:v>11.485773876321986</c:v>
                </c:pt>
                <c:pt idx="220">
                  <c:v>12.043077446542782</c:v>
                </c:pt>
                <c:pt idx="221">
                  <c:v>12.610612941686753</c:v>
                </c:pt>
                <c:pt idx="222">
                  <c:v>13.188112029686636</c:v>
                </c:pt>
                <c:pt idx="223">
                  <c:v>13.775302493170358</c:v>
                </c:pt>
                <c:pt idx="224">
                  <c:v>14.3719084226679</c:v>
                </c:pt>
                <c:pt idx="225">
                  <c:v>14.977650413174615</c:v>
                </c:pt>
                <c:pt idx="226">
                  <c:v>15.592245763912928</c:v>
                </c:pt>
                <c:pt idx="227">
                  <c:v>16.215408681126746</c:v>
                </c:pt>
                <c:pt idx="228">
                  <c:v>16.846850483731629</c:v>
                </c:pt>
                <c:pt idx="229">
                  <c:v>17.486279811635143</c:v>
                </c:pt>
                <c:pt idx="230">
                  <c:v>18.133402836530877</c:v>
                </c:pt>
                <c:pt idx="231">
                  <c:v>18.787923474959939</c:v>
                </c:pt>
                <c:pt idx="232">
                  <c:v>19.449543603424473</c:v>
                </c:pt>
                <c:pt idx="233">
                  <c:v>20.1179632753269</c:v>
                </c:pt>
                <c:pt idx="234">
                  <c:v>20.792880939500691</c:v>
                </c:pt>
                <c:pt idx="235">
                  <c:v>21.473993660086052</c:v>
                </c:pt>
                <c:pt idx="236">
                  <c:v>22.16099733749877</c:v>
                </c:pt>
                <c:pt idx="237">
                  <c:v>22.853586930227777</c:v>
                </c:pt>
                <c:pt idx="238">
                  <c:v>23.551456677191453</c:v>
                </c:pt>
                <c:pt idx="239">
                  <c:v>24.254300320372494</c:v>
                </c:pt>
                <c:pt idx="240">
                  <c:v>24.961811327445076</c:v>
                </c:pt>
                <c:pt idx="241">
                  <c:v>25.673683114100839</c:v>
                </c:pt>
                <c:pt idx="242">
                  <c:v>26.389609265772634</c:v>
                </c:pt>
                <c:pt idx="243">
                  <c:v>27.109283758451255</c:v>
                </c:pt>
                <c:pt idx="244">
                  <c:v>27.832401178283703</c:v>
                </c:pt>
                <c:pt idx="245">
                  <c:v>28.558656939638496</c:v>
                </c:pt>
                <c:pt idx="246">
                  <c:v>29.287747501319132</c:v>
                </c:pt>
                <c:pt idx="247">
                  <c:v>30.019370580606108</c:v>
                </c:pt>
                <c:pt idx="248">
                  <c:v>30.753225364803995</c:v>
                </c:pt>
                <c:pt idx="249">
                  <c:v>31.489012719971782</c:v>
                </c:pt>
                <c:pt idx="250">
                  <c:v>32.226435396514404</c:v>
                </c:pt>
                <c:pt idx="251">
                  <c:v>32.965198231313906</c:v>
                </c:pt>
                <c:pt idx="252">
                  <c:v>33.705008346083702</c:v>
                </c:pt>
                <c:pt idx="253">
                  <c:v>34.4455753416307</c:v>
                </c:pt>
                <c:pt idx="254">
                  <c:v>35.18661148771676</c:v>
                </c:pt>
                <c:pt idx="255">
                  <c:v>35.927831908216035</c:v>
                </c:pt>
                <c:pt idx="256">
                  <c:v>36.66895476127246</c:v>
                </c:pt>
                <c:pt idx="257">
                  <c:v>37.409701414169803</c:v>
                </c:pt>
                <c:pt idx="258">
                  <c:v>38.149796612636067</c:v>
                </c:pt>
                <c:pt idx="259">
                  <c:v>38.888968644314673</c:v>
                </c:pt>
                <c:pt idx="260">
                  <c:v>39.626949496147063</c:v>
                </c:pt>
                <c:pt idx="261">
                  <c:v>40.363475005422941</c:v>
                </c:pt>
                <c:pt idx="262">
                  <c:v>41.098285004269087</c:v>
                </c:pt>
                <c:pt idx="263">
                  <c:v>41.831123457362281</c:v>
                </c:pt>
                <c:pt idx="264">
                  <c:v>42.561738592666984</c:v>
                </c:pt>
                <c:pt idx="265">
                  <c:v>43.289883025014774</c:v>
                </c:pt>
                <c:pt idx="266">
                  <c:v>44.015313872361077</c:v>
                </c:pt>
                <c:pt idx="267">
                  <c:v>44.737792864570537</c:v>
                </c:pt>
                <c:pt idx="268">
                  <c:v>45.457086444602879</c:v>
                </c:pt>
                <c:pt idx="269">
                  <c:v>46.172965861988928</c:v>
                </c:pt>
                <c:pt idx="270">
                  <c:v>46.885207258506114</c:v>
                </c:pt>
                <c:pt idx="271">
                  <c:v>47.593591745983787</c:v>
                </c:pt>
                <c:pt idx="272">
                  <c:v>48.297905476186457</c:v>
                </c:pt>
                <c:pt idx="273">
                  <c:v>48.997939702746152</c:v>
                </c:pt>
                <c:pt idx="274">
                  <c:v>49.693490835132877</c:v>
                </c:pt>
                <c:pt idx="275">
                  <c:v>50.384360484674147</c:v>
                </c:pt>
                <c:pt idx="276">
                  <c:v>51.070355502653968</c:v>
                </c:pt>
                <c:pt idx="277">
                  <c:v>51.751288010541288</c:v>
                </c:pt>
                <c:pt idx="278">
                  <c:v>52.426975422418394</c:v>
                </c:pt>
                <c:pt idx="279">
                  <c:v>53.09724045969773</c:v>
                </c:pt>
                <c:pt idx="280">
                  <c:v>53.761911158235193</c:v>
                </c:pt>
                <c:pt idx="281">
                  <c:v>54.420820867965432</c:v>
                </c:pt>
                <c:pt idx="282">
                  <c:v>55.07380824520169</c:v>
                </c:pt>
                <c:pt idx="283">
                  <c:v>55.720717237760425</c:v>
                </c:pt>
                <c:pt idx="284">
                  <c:v>56.361397063085434</c:v>
                </c:pt>
                <c:pt idx="285">
                  <c:v>56.995702179561221</c:v>
                </c:pt>
                <c:pt idx="286">
                  <c:v>57.623492251220483</c:v>
                </c:pt>
                <c:pt idx="287">
                  <c:v>58.244632106061488</c:v>
                </c:pt>
                <c:pt idx="288">
                  <c:v>58.858991688204441</c:v>
                </c:pt>
                <c:pt idx="289">
                  <c:v>59.466446004126453</c:v>
                </c:pt>
                <c:pt idx="290">
                  <c:v>60.066875063223847</c:v>
                </c:pt>
                <c:pt idx="291">
                  <c:v>60.66016381295924</c:v>
                </c:pt>
                <c:pt idx="292">
                  <c:v>61.246202068859219</c:v>
                </c:pt>
                <c:pt idx="293">
                  <c:v>61.824884439632996</c:v>
                </c:pt>
                <c:pt idx="294">
                  <c:v>62.396110247689279</c:v>
                </c:pt>
                <c:pt idx="295">
                  <c:v>62.959783445331425</c:v>
                </c:pt>
                <c:pt idx="296">
                  <c:v>63.515812526914601</c:v>
                </c:pt>
                <c:pt idx="297">
                  <c:v>64.064110437250349</c:v>
                </c:pt>
                <c:pt idx="298">
                  <c:v>64.60459447654415</c:v>
                </c:pt>
                <c:pt idx="299">
                  <c:v>65.137186202152691</c:v>
                </c:pt>
                <c:pt idx="300">
                  <c:v>65.661811327445093</c:v>
                </c:pt>
                <c:pt idx="301">
                  <c:v>66.178399618050918</c:v>
                </c:pt>
                <c:pt idx="302">
                  <c:v>66.686884785774339</c:v>
                </c:pt>
                <c:pt idx="303">
                  <c:v>67.187204380450993</c:v>
                </c:pt>
                <c:pt idx="304">
                  <c:v>67.679299680017579</c:v>
                </c:pt>
                <c:pt idx="305">
                  <c:v>68.163115579061213</c:v>
                </c:pt>
                <c:pt idx="306">
                  <c:v>68.638600476108024</c:v>
                </c:pt>
                <c:pt idx="307">
                  <c:v>69.105706159903662</c:v>
                </c:pt>
                <c:pt idx="308">
                  <c:v>69.56438769493306</c:v>
                </c:pt>
                <c:pt idx="309">
                  <c:v>70.014603306416717</c:v>
                </c:pt>
                <c:pt idx="310">
                  <c:v>70.45631426501518</c:v>
                </c:pt>
                <c:pt idx="311">
                  <c:v>70.889484771462463</c:v>
                </c:pt>
                <c:pt idx="312">
                  <c:v>71.314081841342698</c:v>
                </c:pt>
                <c:pt idx="313">
                  <c:v>71.730075190214137</c:v>
                </c:pt>
                <c:pt idx="314">
                  <c:v>72.137437119275319</c:v>
                </c:pt>
                <c:pt idx="315">
                  <c:v>72.536142401759577</c:v>
                </c:pt>
                <c:pt idx="316">
                  <c:v>72.926168170234092</c:v>
                </c:pt>
                <c:pt idx="317">
                  <c:v>73.307493804970818</c:v>
                </c:pt>
                <c:pt idx="318">
                  <c:v>73.680100823546553</c:v>
                </c:pt>
                <c:pt idx="319">
                  <c:v>74.043972771820393</c:v>
                </c:pt>
                <c:pt idx="320">
                  <c:v>74.399095116427617</c:v>
                </c:pt>
                <c:pt idx="321">
                  <c:v>74.745455138919425</c:v>
                </c:pt>
                <c:pt idx="322">
                  <c:v>75.083041831669561</c:v>
                </c:pt>
                <c:pt idx="323">
                  <c:v>75.411845795659502</c:v>
                </c:pt>
                <c:pt idx="324">
                  <c:v>75.731859140245604</c:v>
                </c:pt>
                <c:pt idx="325">
                  <c:v>76.043075385003135</c:v>
                </c:pt>
                <c:pt idx="326">
                  <c:v>76.345489363734174</c:v>
                </c:pt>
                <c:pt idx="327">
                  <c:v>76.63909713071854</c:v>
                </c:pt>
                <c:pt idx="328">
                  <c:v>76.923895869279221</c:v>
                </c:pt>
                <c:pt idx="329">
                  <c:v>77.1998838027273</c:v>
                </c:pt>
                <c:pt idx="330">
                  <c:v>77.467060107743123</c:v>
                </c:pt>
                <c:pt idx="331">
                  <c:v>77.725424830246567</c:v>
                </c:pt>
                <c:pt idx="332">
                  <c:v>77.974978803799814</c:v>
                </c:pt>
                <c:pt idx="333">
                  <c:v>78.215723570583378</c:v>
                </c:pt>
                <c:pt idx="334">
                  <c:v>78.447661304978709</c:v>
                </c:pt>
                <c:pt idx="335">
                  <c:v>78.670794739786544</c:v>
                </c:pt>
                <c:pt idx="336">
                  <c:v>78.885127095105332</c:v>
                </c:pt>
                <c:pt idx="337">
                  <c:v>79.090662009889627</c:v>
                </c:pt>
                <c:pt idx="338">
                  <c:v>79.287403476204759</c:v>
                </c:pt>
                <c:pt idx="339">
                  <c:v>79.475355776189588</c:v>
                </c:pt>
                <c:pt idx="340">
                  <c:v>79.654523421737281</c:v>
                </c:pt>
                <c:pt idx="341">
                  <c:v>79.824911096899314</c:v>
                </c:pt>
                <c:pt idx="342">
                  <c:v>79.986523603017389</c:v>
                </c:pt>
                <c:pt idx="343">
                  <c:v>80.139365806583044</c:v>
                </c:pt>
                <c:pt idx="344">
                  <c:v>80.283442589825484</c:v>
                </c:pt>
                <c:pt idx="345">
                  <c:v>80.418758804024378</c:v>
                </c:pt>
                <c:pt idx="346">
                  <c:v>80.545319225543835</c:v>
                </c:pt>
                <c:pt idx="347">
                  <c:v>80.6631285145817</c:v>
                </c:pt>
                <c:pt idx="348">
                  <c:v>80.772191176629491</c:v>
                </c:pt>
                <c:pt idx="349">
                  <c:v>80.872511526634469</c:v>
                </c:pt>
                <c:pt idx="350">
                  <c:v>80.964093655857454</c:v>
                </c:pt>
                <c:pt idx="351">
                  <c:v>81.046941401418451</c:v>
                </c:pt>
                <c:pt idx="352">
                  <c:v>81.121058318522415</c:v>
                </c:pt>
                <c:pt idx="353">
                  <c:v>81.186447655357426</c:v>
                </c:pt>
                <c:pt idx="354">
                  <c:v>81.243112330657596</c:v>
                </c:pt>
                <c:pt idx="355">
                  <c:v>81.29105491392437</c:v>
                </c:pt>
                <c:pt idx="356">
                  <c:v>81.330277608299014</c:v>
                </c:pt>
                <c:pt idx="357">
                  <c:v>81.360782236080439</c:v>
                </c:pt>
                <c:pt idx="358">
                  <c:v>81.382570226884042</c:v>
                </c:pt>
                <c:pt idx="359">
                  <c:v>81.39564260843585</c:v>
                </c:pt>
                <c:pt idx="360">
                  <c:v>81.400000000000006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CE-4EB6-85BF-04ED1B2506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259391"/>
        <c:axId val="1527665391"/>
      </c:scatterChart>
      <c:valAx>
        <c:axId val="149625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7665391"/>
        <c:crosses val="autoZero"/>
        <c:crossBetween val="midCat"/>
      </c:valAx>
      <c:valAx>
        <c:axId val="152766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Poisition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2593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Velocity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Calculations!$J$3:$J$363</c:f>
              <c:numCache>
                <c:formatCode>0.000</c:formatCode>
                <c:ptCount val="361"/>
                <c:pt idx="0">
                  <c:v>-6.1173906285052544E-17</c:v>
                </c:pt>
                <c:pt idx="1">
                  <c:v>-8.7148176267543322E-3</c:v>
                </c:pt>
                <c:pt idx="2">
                  <c:v>-1.7430048753274228E-2</c:v>
                </c:pt>
                <c:pt idx="3">
                  <c:v>-2.6146104251118327E-2</c:v>
                </c:pt>
                <c:pt idx="4">
                  <c:v>-3.4863389734421366E-2</c:v>
                </c:pt>
                <c:pt idx="5">
                  <c:v>-4.3582302928665398E-2</c:v>
                </c:pt>
                <c:pt idx="6">
                  <c:v>-5.2303231036480387E-2</c:v>
                </c:pt>
                <c:pt idx="7">
                  <c:v>-6.1026548099547544E-2</c:v>
                </c:pt>
                <c:pt idx="8">
                  <c:v>-6.9752612355754751E-2</c:v>
                </c:pt>
                <c:pt idx="9">
                  <c:v>-7.8481763590818557E-2</c:v>
                </c:pt>
                <c:pt idx="10">
                  <c:v>-8.7214320483686797E-2</c:v>
                </c:pt>
                <c:pt idx="11">
                  <c:v>-9.5950577945144527E-2</c:v>
                </c:pt>
                <c:pt idx="12">
                  <c:v>-0.10469080444916173</c:v>
                </c:pt>
                <c:pt idx="13">
                  <c:v>-0.11343523935667146</c:v>
                </c:pt>
                <c:pt idx="14">
                  <c:v>-0.12218409023160794</c:v>
                </c:pt>
                <c:pt idx="15">
                  <c:v>-0.13093753014921689</c:v>
                </c:pt>
                <c:pt idx="16">
                  <c:v>-0.1396956949968198</c:v>
                </c:pt>
                <c:pt idx="17">
                  <c:v>-0.14845868076742783</c:v>
                </c:pt>
                <c:pt idx="18">
                  <c:v>-0.15722654084679985</c:v>
                </c:pt>
                <c:pt idx="19">
                  <c:v>-0.16599928329477806</c:v>
                </c:pt>
                <c:pt idx="20">
                  <c:v>-0.17477686812197199</c:v>
                </c:pt>
                <c:pt idx="21">
                  <c:v>-0.183559204563114</c:v>
                </c:pt>
                <c:pt idx="22">
                  <c:v>-0.1923461483486878</c:v>
                </c:pt>
                <c:pt idx="23">
                  <c:v>-0.20113749897669889</c:v>
                </c:pt>
                <c:pt idx="24">
                  <c:v>-0.20993299698676604</c:v>
                </c:pt>
                <c:pt idx="25">
                  <c:v>-0.2187323212390016</c:v>
                </c:pt>
                <c:pt idx="26">
                  <c:v>-0.22753508620047852</c:v>
                </c:pt>
                <c:pt idx="27">
                  <c:v>-0.23634083924239727</c:v>
                </c:pt>
                <c:pt idx="28">
                  <c:v>-0.24514905795140432</c:v>
                </c:pt>
                <c:pt idx="29">
                  <c:v>-0.25395914745886006</c:v>
                </c:pt>
                <c:pt idx="30">
                  <c:v>-0.26277043779219172</c:v>
                </c:pt>
                <c:pt idx="31">
                  <c:v>-0.27158218125283573</c:v>
                </c:pt>
                <c:pt idx="32">
                  <c:v>-0.28039354982561349</c:v>
                </c:pt>
                <c:pt idx="33">
                  <c:v>-0.28920363262476384</c:v>
                </c:pt>
                <c:pt idx="34">
                  <c:v>-0.29801143338219582</c:v>
                </c:pt>
                <c:pt idx="35">
                  <c:v>-0.30681586798389932</c:v>
                </c:pt>
                <c:pt idx="36">
                  <c:v>-0.31561576206079561</c:v>
                </c:pt>
                <c:pt idx="37">
                  <c:v>-0.32440984864066019</c:v>
                </c:pt>
                <c:pt idx="38">
                  <c:v>-0.33319676586809843</c:v>
                </c:pt>
                <c:pt idx="39">
                  <c:v>-0.34197505479987034</c:v>
                </c:pt>
                <c:pt idx="40">
                  <c:v>-0.35074315728319294</c:v>
                </c:pt>
                <c:pt idx="41">
                  <c:v>-0.35949941392493623</c:v>
                </c:pt>
                <c:pt idx="42">
                  <c:v>-0.36824206215992378</c:v>
                </c:pt>
                <c:pt idx="43">
                  <c:v>-0.37696923442679747</c:v>
                </c:pt>
                <c:pt idx="44">
                  <c:v>-0.38567895646015582</c:v>
                </c:pt>
                <c:pt idx="45">
                  <c:v>-0.39436914570787374</c:v>
                </c:pt>
                <c:pt idx="46">
                  <c:v>-0.40303760988269582</c:v>
                </c:pt>
                <c:pt idx="47">
                  <c:v>-0.41168204565734623</c:v>
                </c:pt>
                <c:pt idx="48">
                  <c:v>-0.42030003751249578</c:v>
                </c:pt>
                <c:pt idx="49">
                  <c:v>-0.42888905674701011</c:v>
                </c:pt>
                <c:pt idx="50">
                  <c:v>-0.43744646065992121</c:v>
                </c:pt>
                <c:pt idx="51">
                  <c:v>-0.44596949191355695</c:v>
                </c:pt>
                <c:pt idx="52">
                  <c:v>-0.45445527808718672</c:v>
                </c:pt>
                <c:pt idx="53">
                  <c:v>-0.46290083143044264</c:v>
                </c:pt>
                <c:pt idx="54">
                  <c:v>-0.47130304882559182</c:v>
                </c:pt>
                <c:pt idx="55">
                  <c:v>-0.47965871196752652</c:v>
                </c:pt>
                <c:pt idx="56">
                  <c:v>-0.48796448777005541</c:v>
                </c:pt>
                <c:pt idx="57">
                  <c:v>-0.49621692900674091</c:v>
                </c:pt>
                <c:pt idx="58">
                  <c:v>-0.50441247519413968</c:v>
                </c:pt>
                <c:pt idx="59">
                  <c:v>-0.51254745372483979</c:v>
                </c:pt>
                <c:pt idx="60">
                  <c:v>-0.52061808125718101</c:v>
                </c:pt>
                <c:pt idx="61">
                  <c:v>-0.52862046536796181</c:v>
                </c:pt>
                <c:pt idx="62">
                  <c:v>-0.53655060647380981</c:v>
                </c:pt>
                <c:pt idx="63">
                  <c:v>-0.54440440002618895</c:v>
                </c:pt>
                <c:pt idx="64">
                  <c:v>-0.55217763898427341</c:v>
                </c:pt>
                <c:pt idx="65">
                  <c:v>-0.55986601656911239</c:v>
                </c:pt>
                <c:pt idx="66">
                  <c:v>-0.56746512930163984</c:v>
                </c:pt>
                <c:pt idx="67">
                  <c:v>-0.57497048032619402</c:v>
                </c:pt>
                <c:pt idx="68">
                  <c:v>-0.58237748302023662</c:v>
                </c:pt>
                <c:pt idx="69">
                  <c:v>-0.58968146488998141</c:v>
                </c:pt>
                <c:pt idx="70">
                  <c:v>-0.59687767175060169</c:v>
                </c:pt>
                <c:pt idx="71">
                  <c:v>-0.60396127218862017</c:v>
                </c:pt>
                <c:pt idx="72">
                  <c:v>-0.61092736230299705</c:v>
                </c:pt>
                <c:pt idx="73">
                  <c:v>-0.61777097072031961</c:v>
                </c:pt>
                <c:pt idx="74">
                  <c:v>-0.62448706387836705</c:v>
                </c:pt>
                <c:pt idx="75">
                  <c:v>-0.63107055157119984</c:v>
                </c:pt>
                <c:pt idx="76">
                  <c:v>-0.63751629274778188</c:v>
                </c:pt>
                <c:pt idx="77">
                  <c:v>-0.64381910155502564</c:v>
                </c:pt>
                <c:pt idx="78">
                  <c:v>-0.64997375361503618</c:v>
                </c:pt>
                <c:pt idx="79">
                  <c:v>-0.65597499252524583</c:v>
                </c:pt>
                <c:pt idx="80">
                  <c:v>-0.66181753656907161</c:v>
                </c:pt>
                <c:pt idx="81">
                  <c:v>-0.66749608562370866</c:v>
                </c:pt>
                <c:pt idx="82">
                  <c:v>-0.67300532825069859</c:v>
                </c:pt>
                <c:pt idx="83">
                  <c:v>-0.67833994895399086</c:v>
                </c:pt>
                <c:pt idx="84">
                  <c:v>-0.68349463558935264</c:v>
                </c:pt>
                <c:pt idx="85">
                  <c:v>-0.68846408690818228</c:v>
                </c:pt>
                <c:pt idx="86">
                  <c:v>-0.69324302021806461</c:v>
                </c:pt>
                <c:pt idx="87">
                  <c:v>-0.69782617914175349</c:v>
                </c:pt>
                <c:pt idx="88">
                  <c:v>-0.70220834145570865</c:v>
                </c:pt>
                <c:pt idx="89">
                  <c:v>-0.70638432698883502</c:v>
                </c:pt>
                <c:pt idx="90">
                  <c:v>-0.71034900556169223</c:v>
                </c:pt>
                <c:pt idx="91">
                  <c:v>-0.71409730494614998</c:v>
                </c:pt>
                <c:pt idx="92">
                  <c:v>-0.71762421882527483</c:v>
                </c:pt>
                <c:pt idx="93">
                  <c:v>-0.72092481473313996</c:v>
                </c:pt>
                <c:pt idx="94">
                  <c:v>-0.72399424195425532</c:v>
                </c:pt>
                <c:pt idx="95">
                  <c:v>-0.72682773936242095</c:v>
                </c:pt>
                <c:pt idx="96">
                  <c:v>-0.7294206431790119</c:v>
                </c:pt>
                <c:pt idx="97">
                  <c:v>-0.7317683946310044</c:v>
                </c:pt>
                <c:pt idx="98">
                  <c:v>-0.73386654748944546</c:v>
                </c:pt>
                <c:pt idx="99">
                  <c:v>-0.73571077546955932</c:v>
                </c:pt>
                <c:pt idx="100">
                  <c:v>-0.73729687947426137</c:v>
                </c:pt>
                <c:pt idx="101">
                  <c:v>-0.73862079466349995</c:v>
                </c:pt>
                <c:pt idx="102">
                  <c:v>-0.73967859733259178</c:v>
                </c:pt>
                <c:pt idx="103">
                  <c:v>-0.74046651158352117</c:v>
                </c:pt>
                <c:pt idx="104">
                  <c:v>-0.7409809157740459</c:v>
                </c:pt>
                <c:pt idx="105">
                  <c:v>-0.74121834873039105</c:v>
                </c:pt>
                <c:pt idx="106">
                  <c:v>-0.74117551571029405</c:v>
                </c:pt>
                <c:pt idx="107">
                  <c:v>-0.74084929410419831</c:v>
                </c:pt>
                <c:pt idx="108">
                  <c:v>-0.74023673886346208</c:v>
                </c:pt>
                <c:pt idx="109">
                  <c:v>-0.73933508764554445</c:v>
                </c:pt>
                <c:pt idx="110">
                  <c:v>-0.73814176566725898</c:v>
                </c:pt>
                <c:pt idx="111">
                  <c:v>-0.73665439025831403</c:v>
                </c:pt>
                <c:pt idx="112">
                  <c:v>-0.73487077510851151</c:v>
                </c:pt>
                <c:pt idx="113">
                  <c:v>-0.7327889342031102</c:v>
                </c:pt>
                <c:pt idx="114">
                  <c:v>-0.73040708544200506</c:v>
                </c:pt>
                <c:pt idx="115">
                  <c:v>-0.72772365393949201</c:v>
                </c:pt>
                <c:pt idx="116">
                  <c:v>-0.72473727500249208</c:v>
                </c:pt>
                <c:pt idx="117">
                  <c:v>-0.72144679678618506</c:v>
                </c:pt>
                <c:pt idx="118">
                  <c:v>-0.71785128262704723</c:v>
                </c:pt>
                <c:pt idx="119">
                  <c:v>-0.71395001305429462</c:v>
                </c:pt>
                <c:pt idx="120">
                  <c:v>-0.70974248748169688</c:v>
                </c:pt>
                <c:pt idx="121">
                  <c:v>-0.70522842558265098</c:v>
                </c:pt>
                <c:pt idx="122">
                  <c:v>-0.70040776835226737</c:v>
                </c:pt>
                <c:pt idx="123">
                  <c:v>-0.69528067886104228</c:v>
                </c:pt>
                <c:pt idx="124">
                  <c:v>-0.6898475427054509</c:v>
                </c:pt>
                <c:pt idx="125">
                  <c:v>-0.68410896816149858</c:v>
                </c:pt>
                <c:pt idx="126">
                  <c:v>-0.67806578604791434</c:v>
                </c:pt>
                <c:pt idx="127">
                  <c:v>-0.67171904930625581</c:v>
                </c:pt>
                <c:pt idx="128">
                  <c:v>-0.66507003230572237</c:v>
                </c:pt>
                <c:pt idx="129">
                  <c:v>-0.65812022988093188</c:v>
                </c:pt>
                <c:pt idx="130">
                  <c:v>-0.65087135611133129</c:v>
                </c:pt>
                <c:pt idx="131">
                  <c:v>-0.64332534285124643</c:v>
                </c:pt>
                <c:pt idx="132">
                  <c:v>-0.6354843380198727</c:v>
                </c:pt>
                <c:pt idx="133">
                  <c:v>-0.62735070366073431</c:v>
                </c:pt>
                <c:pt idx="134">
                  <c:v>-0.61892701378031811</c:v>
                </c:pt>
                <c:pt idx="135">
                  <c:v>-0.61021605197571249</c:v>
                </c:pt>
                <c:pt idx="136">
                  <c:v>-0.60122080886115259</c:v>
                </c:pt>
                <c:pt idx="137">
                  <c:v>-0.59194447930340399</c:v>
                </c:pt>
                <c:pt idx="138">
                  <c:v>-0.58239045947589041</c:v>
                </c:pt>
                <c:pt idx="139">
                  <c:v>-0.57256234374141612</c:v>
                </c:pt>
                <c:pt idx="140">
                  <c:v>-0.56246392137322765</c:v>
                </c:pt>
                <c:pt idx="141">
                  <c:v>-0.55209917312402412</c:v>
                </c:pt>
                <c:pt idx="142">
                  <c:v>-0.5414722676523529</c:v>
                </c:pt>
                <c:pt idx="143">
                  <c:v>-0.53058755781562827</c:v>
                </c:pt>
                <c:pt idx="144">
                  <c:v>-0.51944957683877779</c:v>
                </c:pt>
                <c:pt idx="145">
                  <c:v>-0.50806303436727007</c:v>
                </c:pt>
                <c:pt idx="146">
                  <c:v>-0.49643281241300491</c:v>
                </c:pt>
                <c:pt idx="147">
                  <c:v>-0.48456396120124456</c:v>
                </c:pt>
                <c:pt idx="148">
                  <c:v>-0.47246169492646783</c:v>
                </c:pt>
                <c:pt idx="149">
                  <c:v>-0.46013138742469495</c:v>
                </c:pt>
                <c:pt idx="150">
                  <c:v>-0.44757856776950028</c:v>
                </c:pt>
                <c:pt idx="151">
                  <c:v>-0.43480891579859438</c:v>
                </c:pt>
                <c:pt idx="152">
                  <c:v>-0.42182825757749776</c:v>
                </c:pt>
                <c:pt idx="153">
                  <c:v>-0.4086425608064882</c:v>
                </c:pt>
                <c:pt idx="154">
                  <c:v>-0.39525793017664079</c:v>
                </c:pt>
                <c:pt idx="155">
                  <c:v>-0.38168060268043197</c:v>
                </c:pt>
                <c:pt idx="156">
                  <c:v>-0.36791694288202531</c:v>
                </c:pt>
                <c:pt idx="157">
                  <c:v>-0.35397343815200788</c:v>
                </c:pt>
                <c:pt idx="158">
                  <c:v>-0.33985669387100481</c:v>
                </c:pt>
                <c:pt idx="159">
                  <c:v>-0.32557342860625937</c:v>
                </c:pt>
                <c:pt idx="160">
                  <c:v>-0.31113046926494048</c:v>
                </c:pt>
                <c:pt idx="161">
                  <c:v>-0.29653474622761522</c:v>
                </c:pt>
                <c:pt idx="162">
                  <c:v>-0.281793288465014</c:v>
                </c:pt>
                <c:pt idx="163">
                  <c:v>-0.2669132186409176</c:v>
                </c:pt>
                <c:pt idx="164">
                  <c:v>-0.25190174820369954</c:v>
                </c:pt>
                <c:pt idx="165">
                  <c:v>-0.23676617246878798</c:v>
                </c:pt>
                <c:pt idx="166">
                  <c:v>-0.221513865694039</c:v>
                </c:pt>
                <c:pt idx="167">
                  <c:v>-0.206152276149766</c:v>
                </c:pt>
                <c:pt idx="168">
                  <c:v>-0.19068892118492894</c:v>
                </c:pt>
                <c:pt idx="169">
                  <c:v>-0.1751313822907638</c:v>
                </c:pt>
                <c:pt idx="170">
                  <c:v>-0.15948730016292118</c:v>
                </c:pt>
                <c:pt idx="171">
                  <c:v>-0.14376436976298809</c:v>
                </c:pt>
                <c:pt idx="172">
                  <c:v>-0.12797033538008412</c:v>
                </c:pt>
                <c:pt idx="173">
                  <c:v>-0.11211298569305825</c:v>
                </c:pt>
                <c:pt idx="174">
                  <c:v>-9.6200148833658738E-2</c:v>
                </c:pt>
                <c:pt idx="175">
                  <c:v>-8.0239687450913894E-2</c:v>
                </c:pt>
                <c:pt idx="176">
                  <c:v>-6.4239493776838144E-2</c:v>
                </c:pt>
                <c:pt idx="177">
                  <c:v>-4.8207484693472434E-2</c:v>
                </c:pt>
                <c:pt idx="178">
                  <c:v>-3.2151596801176095E-2</c:v>
                </c:pt>
                <c:pt idx="179">
                  <c:v>-1.6079781488011261E-2</c:v>
                </c:pt>
                <c:pt idx="180">
                  <c:v>0</c:v>
                </c:pt>
                <c:pt idx="181">
                  <c:v>1.6079781488011261E-2</c:v>
                </c:pt>
                <c:pt idx="182">
                  <c:v>3.2151596801176095E-2</c:v>
                </c:pt>
                <c:pt idx="183">
                  <c:v>4.8207484693472434E-2</c:v>
                </c:pt>
                <c:pt idx="184">
                  <c:v>6.4239493776838144E-2</c:v>
                </c:pt>
                <c:pt idx="185">
                  <c:v>8.0239687450913894E-2</c:v>
                </c:pt>
                <c:pt idx="186">
                  <c:v>9.6200148833658738E-2</c:v>
                </c:pt>
                <c:pt idx="187">
                  <c:v>0.11211298569305825</c:v>
                </c:pt>
                <c:pt idx="188">
                  <c:v>0.12797033538008412</c:v>
                </c:pt>
                <c:pt idx="189">
                  <c:v>0.14376436976298809</c:v>
                </c:pt>
                <c:pt idx="190">
                  <c:v>0.15948730016292118</c:v>
                </c:pt>
                <c:pt idx="191">
                  <c:v>0.1751313822907638</c:v>
                </c:pt>
                <c:pt idx="192">
                  <c:v>0.19068892118492894</c:v>
                </c:pt>
                <c:pt idx="193">
                  <c:v>0.206152276149766</c:v>
                </c:pt>
                <c:pt idx="194">
                  <c:v>0.221513865694039</c:v>
                </c:pt>
                <c:pt idx="195">
                  <c:v>0.23676617246878798</c:v>
                </c:pt>
                <c:pt idx="196">
                  <c:v>0.25190174820369954</c:v>
                </c:pt>
                <c:pt idx="197">
                  <c:v>0.2669132186409176</c:v>
                </c:pt>
                <c:pt idx="198">
                  <c:v>0.281793288465014</c:v>
                </c:pt>
                <c:pt idx="199">
                  <c:v>0.29653474622761522</c:v>
                </c:pt>
                <c:pt idx="200">
                  <c:v>0.31113046926494048</c:v>
                </c:pt>
                <c:pt idx="201">
                  <c:v>0.32557342860625937</c:v>
                </c:pt>
                <c:pt idx="202">
                  <c:v>0.33985669387100481</c:v>
                </c:pt>
                <c:pt idx="203">
                  <c:v>0.35397343815200788</c:v>
                </c:pt>
                <c:pt idx="204">
                  <c:v>0.36791694288202531</c:v>
                </c:pt>
                <c:pt idx="205">
                  <c:v>0.38168060268043197</c:v>
                </c:pt>
                <c:pt idx="206">
                  <c:v>0.39525793017664079</c:v>
                </c:pt>
                <c:pt idx="207">
                  <c:v>0.4086425608064882</c:v>
                </c:pt>
                <c:pt idx="208">
                  <c:v>0.42182825757749776</c:v>
                </c:pt>
                <c:pt idx="209">
                  <c:v>0.43480891579859438</c:v>
                </c:pt>
                <c:pt idx="210">
                  <c:v>0.44757856776950028</c:v>
                </c:pt>
                <c:pt idx="211">
                  <c:v>0.46013138742469495</c:v>
                </c:pt>
                <c:pt idx="212">
                  <c:v>0.47246169492646783</c:v>
                </c:pt>
                <c:pt idx="213">
                  <c:v>0.48456396120124456</c:v>
                </c:pt>
                <c:pt idx="214">
                  <c:v>0.49643281241300491</c:v>
                </c:pt>
                <c:pt idx="215">
                  <c:v>0.50806303436727007</c:v>
                </c:pt>
                <c:pt idx="216">
                  <c:v>0.51944957683877779</c:v>
                </c:pt>
                <c:pt idx="217">
                  <c:v>0.53058755781562827</c:v>
                </c:pt>
                <c:pt idx="218">
                  <c:v>0.5414722676523529</c:v>
                </c:pt>
                <c:pt idx="219">
                  <c:v>0.55209917312402412</c:v>
                </c:pt>
                <c:pt idx="220">
                  <c:v>0.56246392137322765</c:v>
                </c:pt>
                <c:pt idx="221">
                  <c:v>0.57256234374141612</c:v>
                </c:pt>
                <c:pt idx="222">
                  <c:v>0.58239045947589041</c:v>
                </c:pt>
                <c:pt idx="223">
                  <c:v>0.59194447930340399</c:v>
                </c:pt>
                <c:pt idx="224">
                  <c:v>0.60122080886115259</c:v>
                </c:pt>
                <c:pt idx="225">
                  <c:v>0.61021605197571249</c:v>
                </c:pt>
                <c:pt idx="226">
                  <c:v>0.61892701378031811</c:v>
                </c:pt>
                <c:pt idx="227">
                  <c:v>0.62735070366073431</c:v>
                </c:pt>
                <c:pt idx="228">
                  <c:v>0.6354843380198727</c:v>
                </c:pt>
                <c:pt idx="229">
                  <c:v>0.64332534285124643</c:v>
                </c:pt>
                <c:pt idx="230">
                  <c:v>0.65087135611133129</c:v>
                </c:pt>
                <c:pt idx="231">
                  <c:v>0.65812022988093188</c:v>
                </c:pt>
                <c:pt idx="232">
                  <c:v>0.66507003230572237</c:v>
                </c:pt>
                <c:pt idx="233">
                  <c:v>0.67171904930625581</c:v>
                </c:pt>
                <c:pt idx="234">
                  <c:v>0.67806578604791434</c:v>
                </c:pt>
                <c:pt idx="235">
                  <c:v>0.68410896816149858</c:v>
                </c:pt>
                <c:pt idx="236">
                  <c:v>0.6898475427054509</c:v>
                </c:pt>
                <c:pt idx="237">
                  <c:v>0.69528067886104228</c:v>
                </c:pt>
                <c:pt idx="238">
                  <c:v>0.70040776835226737</c:v>
                </c:pt>
                <c:pt idx="239">
                  <c:v>0.70522842558265098</c:v>
                </c:pt>
                <c:pt idx="240">
                  <c:v>0.70974248748169688</c:v>
                </c:pt>
                <c:pt idx="241">
                  <c:v>0.71395001305429462</c:v>
                </c:pt>
                <c:pt idx="242">
                  <c:v>0.71785128262704723</c:v>
                </c:pt>
                <c:pt idx="243">
                  <c:v>0.72144679678618506</c:v>
                </c:pt>
                <c:pt idx="244">
                  <c:v>0.72473727500249208</c:v>
                </c:pt>
                <c:pt idx="245">
                  <c:v>0.72772365393949201</c:v>
                </c:pt>
                <c:pt idx="246">
                  <c:v>0.73040708544200506</c:v>
                </c:pt>
                <c:pt idx="247">
                  <c:v>0.7327889342031102</c:v>
                </c:pt>
                <c:pt idx="248">
                  <c:v>0.73487077510851151</c:v>
                </c:pt>
                <c:pt idx="249">
                  <c:v>0.73665439025831403</c:v>
                </c:pt>
                <c:pt idx="250">
                  <c:v>0.73814176566725898</c:v>
                </c:pt>
                <c:pt idx="251">
                  <c:v>0.73933508764554445</c:v>
                </c:pt>
                <c:pt idx="252">
                  <c:v>0.74023673886346208</c:v>
                </c:pt>
                <c:pt idx="253">
                  <c:v>0.74084929410419831</c:v>
                </c:pt>
                <c:pt idx="254">
                  <c:v>0.74117551571029405</c:v>
                </c:pt>
                <c:pt idx="255">
                  <c:v>0.74121834873039105</c:v>
                </c:pt>
                <c:pt idx="256">
                  <c:v>0.7409809157740459</c:v>
                </c:pt>
                <c:pt idx="257">
                  <c:v>0.74046651158352117</c:v>
                </c:pt>
                <c:pt idx="258">
                  <c:v>0.73967859733259178</c:v>
                </c:pt>
                <c:pt idx="259">
                  <c:v>0.73862079466349995</c:v>
                </c:pt>
                <c:pt idx="260">
                  <c:v>0.73729687947426137</c:v>
                </c:pt>
                <c:pt idx="261">
                  <c:v>0.73571077546955932</c:v>
                </c:pt>
                <c:pt idx="262">
                  <c:v>0.73386654748944546</c:v>
                </c:pt>
                <c:pt idx="263">
                  <c:v>0.7317683946310044</c:v>
                </c:pt>
                <c:pt idx="264">
                  <c:v>0.7294206431790119</c:v>
                </c:pt>
                <c:pt idx="265">
                  <c:v>0.72682773936242095</c:v>
                </c:pt>
                <c:pt idx="266">
                  <c:v>0.72399424195425532</c:v>
                </c:pt>
                <c:pt idx="267">
                  <c:v>0.72092481473313996</c:v>
                </c:pt>
                <c:pt idx="268">
                  <c:v>0.71762421882527483</c:v>
                </c:pt>
                <c:pt idx="269">
                  <c:v>0.71409730494614998</c:v>
                </c:pt>
                <c:pt idx="270">
                  <c:v>0.71034900556169223</c:v>
                </c:pt>
                <c:pt idx="271">
                  <c:v>0.70638432698883502</c:v>
                </c:pt>
                <c:pt idx="272">
                  <c:v>0.70220834145570865</c:v>
                </c:pt>
                <c:pt idx="273">
                  <c:v>0.69782617914175349</c:v>
                </c:pt>
                <c:pt idx="274">
                  <c:v>0.69324302021806461</c:v>
                </c:pt>
                <c:pt idx="275">
                  <c:v>0.68846408690818228</c:v>
                </c:pt>
                <c:pt idx="276">
                  <c:v>0.68349463558935264</c:v>
                </c:pt>
                <c:pt idx="277">
                  <c:v>0.67833994895399086</c:v>
                </c:pt>
                <c:pt idx="278">
                  <c:v>0.67300532825069859</c:v>
                </c:pt>
                <c:pt idx="279">
                  <c:v>0.66749608562370866</c:v>
                </c:pt>
                <c:pt idx="280">
                  <c:v>0.66181753656907161</c:v>
                </c:pt>
                <c:pt idx="281">
                  <c:v>0.65597499252524583</c:v>
                </c:pt>
                <c:pt idx="282">
                  <c:v>0.64997375361503618</c:v>
                </c:pt>
                <c:pt idx="283">
                  <c:v>0.64381910155502564</c:v>
                </c:pt>
                <c:pt idx="284">
                  <c:v>0.63751629274778188</c:v>
                </c:pt>
                <c:pt idx="285">
                  <c:v>0.63107055157119984</c:v>
                </c:pt>
                <c:pt idx="286">
                  <c:v>0.62448706387836705</c:v>
                </c:pt>
                <c:pt idx="287">
                  <c:v>0.61777097072031961</c:v>
                </c:pt>
                <c:pt idx="288">
                  <c:v>0.61092736230299705</c:v>
                </c:pt>
                <c:pt idx="289">
                  <c:v>0.60396127218862017</c:v>
                </c:pt>
                <c:pt idx="290">
                  <c:v>0.59687767175060169</c:v>
                </c:pt>
                <c:pt idx="291">
                  <c:v>0.58968146488998141</c:v>
                </c:pt>
                <c:pt idx="292">
                  <c:v>0.58237748302023662</c:v>
                </c:pt>
                <c:pt idx="293">
                  <c:v>0.57497048032619402</c:v>
                </c:pt>
                <c:pt idx="294">
                  <c:v>0.56746512930163984</c:v>
                </c:pt>
                <c:pt idx="295">
                  <c:v>0.55986601656911239</c:v>
                </c:pt>
                <c:pt idx="296">
                  <c:v>0.55217763898427341</c:v>
                </c:pt>
                <c:pt idx="297">
                  <c:v>0.54440440002618895</c:v>
                </c:pt>
                <c:pt idx="298">
                  <c:v>0.53655060647380981</c:v>
                </c:pt>
                <c:pt idx="299">
                  <c:v>0.52862046536796181</c:v>
                </c:pt>
                <c:pt idx="300">
                  <c:v>0.52061808125718101</c:v>
                </c:pt>
                <c:pt idx="301">
                  <c:v>0.51254745372483979</c:v>
                </c:pt>
                <c:pt idx="302">
                  <c:v>0.50441247519413968</c:v>
                </c:pt>
                <c:pt idx="303">
                  <c:v>0.49621692900674091</c:v>
                </c:pt>
                <c:pt idx="304">
                  <c:v>0.48796448777005541</c:v>
                </c:pt>
                <c:pt idx="305">
                  <c:v>0.47965871196752652</c:v>
                </c:pt>
                <c:pt idx="306">
                  <c:v>0.47130304882559182</c:v>
                </c:pt>
                <c:pt idx="307">
                  <c:v>0.46290083143044264</c:v>
                </c:pt>
                <c:pt idx="308">
                  <c:v>0.45445527808718672</c:v>
                </c:pt>
                <c:pt idx="309">
                  <c:v>0.44596949191355695</c:v>
                </c:pt>
                <c:pt idx="310">
                  <c:v>0.43744646065992121</c:v>
                </c:pt>
                <c:pt idx="311">
                  <c:v>0.42888905674701011</c:v>
                </c:pt>
                <c:pt idx="312">
                  <c:v>0.42030003751249578</c:v>
                </c:pt>
                <c:pt idx="313">
                  <c:v>0.41168204565734623</c:v>
                </c:pt>
                <c:pt idx="314">
                  <c:v>0.40303760988269582</c:v>
                </c:pt>
                <c:pt idx="315">
                  <c:v>0.39436914570787374</c:v>
                </c:pt>
                <c:pt idx="316">
                  <c:v>0.38567895646015582</c:v>
                </c:pt>
                <c:pt idx="317">
                  <c:v>0.37696923442679747</c:v>
                </c:pt>
                <c:pt idx="318">
                  <c:v>0.36824206215992378</c:v>
                </c:pt>
                <c:pt idx="319">
                  <c:v>0.35949941392493623</c:v>
                </c:pt>
                <c:pt idx="320">
                  <c:v>0.35074315728319294</c:v>
                </c:pt>
                <c:pt idx="321">
                  <c:v>0.34197505479987034</c:v>
                </c:pt>
                <c:pt idx="322">
                  <c:v>0.33319676586809843</c:v>
                </c:pt>
                <c:pt idx="323">
                  <c:v>0.32440984864066019</c:v>
                </c:pt>
                <c:pt idx="324">
                  <c:v>0.31561576206079561</c:v>
                </c:pt>
                <c:pt idx="325">
                  <c:v>0.30681586798389932</c:v>
                </c:pt>
                <c:pt idx="326">
                  <c:v>0.29801143338219582</c:v>
                </c:pt>
                <c:pt idx="327">
                  <c:v>0.28920363262476384</c:v>
                </c:pt>
                <c:pt idx="328">
                  <c:v>0.28039354982561349</c:v>
                </c:pt>
                <c:pt idx="329">
                  <c:v>0.27158218125283573</c:v>
                </c:pt>
                <c:pt idx="330">
                  <c:v>0.26277043779219172</c:v>
                </c:pt>
                <c:pt idx="331">
                  <c:v>0.25395914745886006</c:v>
                </c:pt>
                <c:pt idx="332">
                  <c:v>0.24514905795140432</c:v>
                </c:pt>
                <c:pt idx="333">
                  <c:v>0.23634083924239727</c:v>
                </c:pt>
                <c:pt idx="334">
                  <c:v>0.22753508620047852</c:v>
                </c:pt>
                <c:pt idx="335">
                  <c:v>0.2187323212390016</c:v>
                </c:pt>
                <c:pt idx="336">
                  <c:v>0.20993299698676604</c:v>
                </c:pt>
                <c:pt idx="337">
                  <c:v>0.20113749897669889</c:v>
                </c:pt>
                <c:pt idx="338">
                  <c:v>0.1923461483486878</c:v>
                </c:pt>
                <c:pt idx="339">
                  <c:v>0.183559204563114</c:v>
                </c:pt>
                <c:pt idx="340">
                  <c:v>0.17477686812197199</c:v>
                </c:pt>
                <c:pt idx="341">
                  <c:v>0.16599928329477806</c:v>
                </c:pt>
                <c:pt idx="342">
                  <c:v>0.15722654084679985</c:v>
                </c:pt>
                <c:pt idx="343">
                  <c:v>0.14845868076742783</c:v>
                </c:pt>
                <c:pt idx="344">
                  <c:v>0.1396956949968198</c:v>
                </c:pt>
                <c:pt idx="345">
                  <c:v>0.13093753014921689</c:v>
                </c:pt>
                <c:pt idx="346">
                  <c:v>0.12218409023160794</c:v>
                </c:pt>
                <c:pt idx="347">
                  <c:v>0.11343523935667146</c:v>
                </c:pt>
                <c:pt idx="348">
                  <c:v>0.10469080444916173</c:v>
                </c:pt>
                <c:pt idx="349">
                  <c:v>9.5950577945144527E-2</c:v>
                </c:pt>
                <c:pt idx="350">
                  <c:v>8.7214320483686797E-2</c:v>
                </c:pt>
                <c:pt idx="351">
                  <c:v>7.8481763590818557E-2</c:v>
                </c:pt>
                <c:pt idx="352">
                  <c:v>6.9752612355754751E-2</c:v>
                </c:pt>
                <c:pt idx="353">
                  <c:v>6.1026548099547544E-2</c:v>
                </c:pt>
                <c:pt idx="354">
                  <c:v>5.2303231036480387E-2</c:v>
                </c:pt>
                <c:pt idx="355">
                  <c:v>4.3582302928665398E-2</c:v>
                </c:pt>
                <c:pt idx="356">
                  <c:v>3.4863389734421366E-2</c:v>
                </c:pt>
                <c:pt idx="357">
                  <c:v>2.6146104251118327E-2</c:v>
                </c:pt>
                <c:pt idx="358">
                  <c:v>1.7430048753274228E-2</c:v>
                </c:pt>
                <c:pt idx="359">
                  <c:v>8.7148176267543322E-3</c:v>
                </c:pt>
                <c:pt idx="360">
                  <c:v>6.1173906285052544E-17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D0-4D87-8526-6529E0BC0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2237407"/>
        <c:axId val="1582237887"/>
      </c:scatterChart>
      <c:valAx>
        <c:axId val="1582237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237887"/>
        <c:crosses val="autoZero"/>
        <c:crossBetween val="midCat"/>
      </c:valAx>
      <c:valAx>
        <c:axId val="1582237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Velocity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847675568743818E-2"/>
              <c:y val="0.411716634784101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2374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Intake</a:t>
            </a:r>
            <a:r>
              <a:rPr lang="en-GB" baseline="0"/>
              <a:t> and Exhaust Valve Lift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Intake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'Measured Cams'!$C$2:$C$362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-0.01</c:v>
                </c:pt>
                <c:pt idx="5">
                  <c:v>-0.01</c:v>
                </c:pt>
                <c:pt idx="6">
                  <c:v>-0.01</c:v>
                </c:pt>
                <c:pt idx="7">
                  <c:v>-0.01</c:v>
                </c:pt>
                <c:pt idx="8">
                  <c:v>-0.01</c:v>
                </c:pt>
                <c:pt idx="9">
                  <c:v>-0.02</c:v>
                </c:pt>
                <c:pt idx="10">
                  <c:v>-0.02</c:v>
                </c:pt>
                <c:pt idx="11">
                  <c:v>-0.02</c:v>
                </c:pt>
                <c:pt idx="12">
                  <c:v>-0.02</c:v>
                </c:pt>
                <c:pt idx="13">
                  <c:v>-0.02</c:v>
                </c:pt>
                <c:pt idx="14">
                  <c:v>-0.02</c:v>
                </c:pt>
                <c:pt idx="15">
                  <c:v>-0.03</c:v>
                </c:pt>
                <c:pt idx="16">
                  <c:v>-0.03</c:v>
                </c:pt>
                <c:pt idx="17">
                  <c:v>-0.03</c:v>
                </c:pt>
                <c:pt idx="18">
                  <c:v>-0.03</c:v>
                </c:pt>
                <c:pt idx="19">
                  <c:v>-0.03</c:v>
                </c:pt>
                <c:pt idx="20">
                  <c:v>-0.04</c:v>
                </c:pt>
                <c:pt idx="21">
                  <c:v>-0.04</c:v>
                </c:pt>
                <c:pt idx="22">
                  <c:v>-0.04</c:v>
                </c:pt>
                <c:pt idx="23">
                  <c:v>-0.04</c:v>
                </c:pt>
                <c:pt idx="24">
                  <c:v>-0.04</c:v>
                </c:pt>
                <c:pt idx="25">
                  <c:v>-0.04</c:v>
                </c:pt>
                <c:pt idx="26">
                  <c:v>-0.04</c:v>
                </c:pt>
                <c:pt idx="27">
                  <c:v>-0.05</c:v>
                </c:pt>
                <c:pt idx="28">
                  <c:v>-0.05</c:v>
                </c:pt>
                <c:pt idx="29">
                  <c:v>-0.05</c:v>
                </c:pt>
                <c:pt idx="30">
                  <c:v>-0.05</c:v>
                </c:pt>
                <c:pt idx="31">
                  <c:v>-0.05</c:v>
                </c:pt>
                <c:pt idx="32">
                  <c:v>-0.05</c:v>
                </c:pt>
                <c:pt idx="33">
                  <c:v>-0.06</c:v>
                </c:pt>
                <c:pt idx="34">
                  <c:v>-0.06</c:v>
                </c:pt>
                <c:pt idx="35">
                  <c:v>-0.06</c:v>
                </c:pt>
                <c:pt idx="36">
                  <c:v>-0.06</c:v>
                </c:pt>
                <c:pt idx="37">
                  <c:v>-0.06</c:v>
                </c:pt>
                <c:pt idx="38">
                  <c:v>-0.06</c:v>
                </c:pt>
                <c:pt idx="39">
                  <c:v>-7.0000000000000007E-2</c:v>
                </c:pt>
                <c:pt idx="40">
                  <c:v>-7.0000000000000007E-2</c:v>
                </c:pt>
                <c:pt idx="41">
                  <c:v>-7.0000000000000007E-2</c:v>
                </c:pt>
                <c:pt idx="42">
                  <c:v>-7.0000000000000007E-2</c:v>
                </c:pt>
                <c:pt idx="43">
                  <c:v>-7.0000000000000007E-2</c:v>
                </c:pt>
                <c:pt idx="44">
                  <c:v>-0.08</c:v>
                </c:pt>
                <c:pt idx="45">
                  <c:v>-0.08</c:v>
                </c:pt>
                <c:pt idx="46">
                  <c:v>-0.08</c:v>
                </c:pt>
                <c:pt idx="47">
                  <c:v>-0.08</c:v>
                </c:pt>
                <c:pt idx="48">
                  <c:v>-0.08</c:v>
                </c:pt>
                <c:pt idx="49">
                  <c:v>-0.09</c:v>
                </c:pt>
                <c:pt idx="50">
                  <c:v>-0.09</c:v>
                </c:pt>
                <c:pt idx="51">
                  <c:v>-0.09</c:v>
                </c:pt>
                <c:pt idx="52">
                  <c:v>-0.09</c:v>
                </c:pt>
                <c:pt idx="53">
                  <c:v>-0.09</c:v>
                </c:pt>
                <c:pt idx="54">
                  <c:v>-0.09</c:v>
                </c:pt>
                <c:pt idx="55">
                  <c:v>-0.1</c:v>
                </c:pt>
                <c:pt idx="56">
                  <c:v>-0.1</c:v>
                </c:pt>
                <c:pt idx="57">
                  <c:v>-0.1</c:v>
                </c:pt>
                <c:pt idx="58">
                  <c:v>-0.1</c:v>
                </c:pt>
                <c:pt idx="59">
                  <c:v>-0.1</c:v>
                </c:pt>
                <c:pt idx="60">
                  <c:v>-0.1</c:v>
                </c:pt>
                <c:pt idx="61">
                  <c:v>-0.1</c:v>
                </c:pt>
                <c:pt idx="62">
                  <c:v>-0.11</c:v>
                </c:pt>
                <c:pt idx="63">
                  <c:v>-0.11</c:v>
                </c:pt>
                <c:pt idx="64">
                  <c:v>-0.11</c:v>
                </c:pt>
                <c:pt idx="65">
                  <c:v>-0.11</c:v>
                </c:pt>
                <c:pt idx="66">
                  <c:v>-0.11</c:v>
                </c:pt>
                <c:pt idx="67">
                  <c:v>-0.11</c:v>
                </c:pt>
                <c:pt idx="68">
                  <c:v>-0.11</c:v>
                </c:pt>
                <c:pt idx="69">
                  <c:v>-0.12</c:v>
                </c:pt>
                <c:pt idx="70">
                  <c:v>-0.12</c:v>
                </c:pt>
                <c:pt idx="71">
                  <c:v>-0.12</c:v>
                </c:pt>
                <c:pt idx="72">
                  <c:v>-0.12</c:v>
                </c:pt>
                <c:pt idx="73">
                  <c:v>-0.12</c:v>
                </c:pt>
                <c:pt idx="74">
                  <c:v>-0.12</c:v>
                </c:pt>
                <c:pt idx="75">
                  <c:v>-0.12</c:v>
                </c:pt>
                <c:pt idx="76">
                  <c:v>-0.12</c:v>
                </c:pt>
                <c:pt idx="77">
                  <c:v>-0.12</c:v>
                </c:pt>
                <c:pt idx="78">
                  <c:v>-0.12</c:v>
                </c:pt>
                <c:pt idx="79">
                  <c:v>-0.13</c:v>
                </c:pt>
                <c:pt idx="80">
                  <c:v>-0.13</c:v>
                </c:pt>
                <c:pt idx="81">
                  <c:v>-0.13</c:v>
                </c:pt>
                <c:pt idx="82">
                  <c:v>-0.13</c:v>
                </c:pt>
                <c:pt idx="83">
                  <c:v>-0.13</c:v>
                </c:pt>
                <c:pt idx="84">
                  <c:v>-0.13</c:v>
                </c:pt>
                <c:pt idx="85">
                  <c:v>-0.13</c:v>
                </c:pt>
                <c:pt idx="86">
                  <c:v>-0.13</c:v>
                </c:pt>
                <c:pt idx="87">
                  <c:v>-0.13</c:v>
                </c:pt>
                <c:pt idx="88">
                  <c:v>-0.13</c:v>
                </c:pt>
                <c:pt idx="89">
                  <c:v>-0.13</c:v>
                </c:pt>
                <c:pt idx="90">
                  <c:v>-0.13</c:v>
                </c:pt>
                <c:pt idx="91">
                  <c:v>-0.13</c:v>
                </c:pt>
                <c:pt idx="92">
                  <c:v>-0.13</c:v>
                </c:pt>
                <c:pt idx="93">
                  <c:v>-0.12</c:v>
                </c:pt>
                <c:pt idx="94">
                  <c:v>-0.12</c:v>
                </c:pt>
                <c:pt idx="95">
                  <c:v>-0.11</c:v>
                </c:pt>
                <c:pt idx="96">
                  <c:v>-0.1</c:v>
                </c:pt>
                <c:pt idx="97">
                  <c:v>-0.08</c:v>
                </c:pt>
                <c:pt idx="98">
                  <c:v>-7.0000000000000007E-2</c:v>
                </c:pt>
                <c:pt idx="99">
                  <c:v>-0.05</c:v>
                </c:pt>
                <c:pt idx="100">
                  <c:v>-0.03</c:v>
                </c:pt>
                <c:pt idx="101">
                  <c:v>-0.02</c:v>
                </c:pt>
                <c:pt idx="102">
                  <c:v>0</c:v>
                </c:pt>
                <c:pt idx="103">
                  <c:v>0.02</c:v>
                </c:pt>
                <c:pt idx="104">
                  <c:v>0.04</c:v>
                </c:pt>
                <c:pt idx="105">
                  <c:v>0.06</c:v>
                </c:pt>
                <c:pt idx="106">
                  <c:v>0.08</c:v>
                </c:pt>
                <c:pt idx="107">
                  <c:v>0.1</c:v>
                </c:pt>
                <c:pt idx="108">
                  <c:v>0.11</c:v>
                </c:pt>
                <c:pt idx="109">
                  <c:v>0.13</c:v>
                </c:pt>
                <c:pt idx="110">
                  <c:v>0.15</c:v>
                </c:pt>
                <c:pt idx="111">
                  <c:v>0.17</c:v>
                </c:pt>
                <c:pt idx="112">
                  <c:v>0.19</c:v>
                </c:pt>
                <c:pt idx="113">
                  <c:v>0.2</c:v>
                </c:pt>
                <c:pt idx="114">
                  <c:v>0.23</c:v>
                </c:pt>
                <c:pt idx="115">
                  <c:v>0.25</c:v>
                </c:pt>
                <c:pt idx="116">
                  <c:v>0.26</c:v>
                </c:pt>
                <c:pt idx="117">
                  <c:v>0.28000000000000003</c:v>
                </c:pt>
                <c:pt idx="118">
                  <c:v>0.3</c:v>
                </c:pt>
                <c:pt idx="119">
                  <c:v>0.32</c:v>
                </c:pt>
                <c:pt idx="120">
                  <c:v>0.34</c:v>
                </c:pt>
                <c:pt idx="121">
                  <c:v>0.36</c:v>
                </c:pt>
                <c:pt idx="122">
                  <c:v>0.39</c:v>
                </c:pt>
                <c:pt idx="123">
                  <c:v>0.43</c:v>
                </c:pt>
                <c:pt idx="124">
                  <c:v>0.46</c:v>
                </c:pt>
                <c:pt idx="125">
                  <c:v>0.51</c:v>
                </c:pt>
                <c:pt idx="126">
                  <c:v>0.55000000000000004</c:v>
                </c:pt>
                <c:pt idx="127">
                  <c:v>0.6</c:v>
                </c:pt>
                <c:pt idx="128">
                  <c:v>0.66</c:v>
                </c:pt>
                <c:pt idx="129">
                  <c:v>0.72</c:v>
                </c:pt>
                <c:pt idx="130">
                  <c:v>0.78</c:v>
                </c:pt>
                <c:pt idx="131">
                  <c:v>0.84</c:v>
                </c:pt>
                <c:pt idx="132">
                  <c:v>0.93</c:v>
                </c:pt>
                <c:pt idx="133">
                  <c:v>0.99</c:v>
                </c:pt>
                <c:pt idx="134">
                  <c:v>1.07</c:v>
                </c:pt>
                <c:pt idx="135">
                  <c:v>1.1599999999999999</c:v>
                </c:pt>
                <c:pt idx="136">
                  <c:v>1.26</c:v>
                </c:pt>
                <c:pt idx="137">
                  <c:v>1.35</c:v>
                </c:pt>
                <c:pt idx="138">
                  <c:v>1.45</c:v>
                </c:pt>
                <c:pt idx="139">
                  <c:v>1.56</c:v>
                </c:pt>
                <c:pt idx="140">
                  <c:v>1.68</c:v>
                </c:pt>
                <c:pt idx="141">
                  <c:v>1.8</c:v>
                </c:pt>
                <c:pt idx="142">
                  <c:v>1.93</c:v>
                </c:pt>
                <c:pt idx="143">
                  <c:v>2.04</c:v>
                </c:pt>
                <c:pt idx="144">
                  <c:v>2.1800000000000002</c:v>
                </c:pt>
                <c:pt idx="145">
                  <c:v>2.31</c:v>
                </c:pt>
                <c:pt idx="146">
                  <c:v>2.46</c:v>
                </c:pt>
                <c:pt idx="147">
                  <c:v>2.6</c:v>
                </c:pt>
                <c:pt idx="148">
                  <c:v>2.78</c:v>
                </c:pt>
                <c:pt idx="149">
                  <c:v>2.94</c:v>
                </c:pt>
                <c:pt idx="150">
                  <c:v>3.11</c:v>
                </c:pt>
                <c:pt idx="151">
                  <c:v>3.28</c:v>
                </c:pt>
                <c:pt idx="152">
                  <c:v>3.48</c:v>
                </c:pt>
                <c:pt idx="153">
                  <c:v>3.69</c:v>
                </c:pt>
                <c:pt idx="154">
                  <c:v>3.86</c:v>
                </c:pt>
                <c:pt idx="155">
                  <c:v>4.0599999999999996</c:v>
                </c:pt>
                <c:pt idx="156">
                  <c:v>4.29</c:v>
                </c:pt>
                <c:pt idx="157">
                  <c:v>4.53</c:v>
                </c:pt>
                <c:pt idx="158">
                  <c:v>4.74</c:v>
                </c:pt>
                <c:pt idx="159">
                  <c:v>5</c:v>
                </c:pt>
                <c:pt idx="160">
                  <c:v>5.21</c:v>
                </c:pt>
                <c:pt idx="161">
                  <c:v>5.45</c:v>
                </c:pt>
                <c:pt idx="162">
                  <c:v>5.81</c:v>
                </c:pt>
                <c:pt idx="163">
                  <c:v>5.99</c:v>
                </c:pt>
                <c:pt idx="164">
                  <c:v>6.31</c:v>
                </c:pt>
                <c:pt idx="165">
                  <c:v>6.54</c:v>
                </c:pt>
                <c:pt idx="166">
                  <c:v>6.85</c:v>
                </c:pt>
                <c:pt idx="167">
                  <c:v>7.11</c:v>
                </c:pt>
                <c:pt idx="168">
                  <c:v>7.39</c:v>
                </c:pt>
                <c:pt idx="169">
                  <c:v>7.69</c:v>
                </c:pt>
                <c:pt idx="170">
                  <c:v>7.95</c:v>
                </c:pt>
                <c:pt idx="171">
                  <c:v>8.1999999999999993</c:v>
                </c:pt>
                <c:pt idx="172">
                  <c:v>8.48</c:v>
                </c:pt>
                <c:pt idx="173">
                  <c:v>8.68</c:v>
                </c:pt>
                <c:pt idx="174">
                  <c:v>8.8800000000000008</c:v>
                </c:pt>
                <c:pt idx="175">
                  <c:v>9.01</c:v>
                </c:pt>
                <c:pt idx="176">
                  <c:v>9.1</c:v>
                </c:pt>
                <c:pt idx="177">
                  <c:v>9.14</c:v>
                </c:pt>
                <c:pt idx="178">
                  <c:v>9.14</c:v>
                </c:pt>
                <c:pt idx="179">
                  <c:v>9.1</c:v>
                </c:pt>
                <c:pt idx="180">
                  <c:v>9.02</c:v>
                </c:pt>
                <c:pt idx="181">
                  <c:v>8.85</c:v>
                </c:pt>
                <c:pt idx="182">
                  <c:v>8.66</c:v>
                </c:pt>
                <c:pt idx="183">
                  <c:v>8.3699999999999992</c:v>
                </c:pt>
                <c:pt idx="184">
                  <c:v>8.1199999999999992</c:v>
                </c:pt>
                <c:pt idx="185">
                  <c:v>7.81</c:v>
                </c:pt>
                <c:pt idx="186">
                  <c:v>7.5</c:v>
                </c:pt>
                <c:pt idx="187">
                  <c:v>7.15</c:v>
                </c:pt>
                <c:pt idx="188">
                  <c:v>6.83</c:v>
                </c:pt>
                <c:pt idx="189">
                  <c:v>6.48</c:v>
                </c:pt>
                <c:pt idx="190">
                  <c:v>6.14</c:v>
                </c:pt>
                <c:pt idx="191">
                  <c:v>5.82</c:v>
                </c:pt>
                <c:pt idx="192">
                  <c:v>5.53</c:v>
                </c:pt>
                <c:pt idx="193">
                  <c:v>5.25</c:v>
                </c:pt>
                <c:pt idx="194">
                  <c:v>4.9400000000000004</c:v>
                </c:pt>
                <c:pt idx="195">
                  <c:v>4.66</c:v>
                </c:pt>
                <c:pt idx="196">
                  <c:v>4.41</c:v>
                </c:pt>
                <c:pt idx="197">
                  <c:v>4.1900000000000004</c:v>
                </c:pt>
                <c:pt idx="198">
                  <c:v>3.93</c:v>
                </c:pt>
                <c:pt idx="199">
                  <c:v>3.73</c:v>
                </c:pt>
                <c:pt idx="200">
                  <c:v>3.5</c:v>
                </c:pt>
                <c:pt idx="201">
                  <c:v>3.29</c:v>
                </c:pt>
                <c:pt idx="202">
                  <c:v>3.1</c:v>
                </c:pt>
                <c:pt idx="203">
                  <c:v>2.88</c:v>
                </c:pt>
                <c:pt idx="204">
                  <c:v>2.73</c:v>
                </c:pt>
                <c:pt idx="205">
                  <c:v>2.54</c:v>
                </c:pt>
                <c:pt idx="206">
                  <c:v>2.39</c:v>
                </c:pt>
                <c:pt idx="207">
                  <c:v>2.2400000000000002</c:v>
                </c:pt>
                <c:pt idx="208">
                  <c:v>2.08</c:v>
                </c:pt>
                <c:pt idx="209">
                  <c:v>1.94</c:v>
                </c:pt>
                <c:pt idx="210">
                  <c:v>1.8</c:v>
                </c:pt>
                <c:pt idx="211">
                  <c:v>1.67</c:v>
                </c:pt>
                <c:pt idx="212">
                  <c:v>1.56</c:v>
                </c:pt>
                <c:pt idx="213">
                  <c:v>1.46</c:v>
                </c:pt>
                <c:pt idx="214">
                  <c:v>1.35</c:v>
                </c:pt>
                <c:pt idx="215">
                  <c:v>1.26</c:v>
                </c:pt>
                <c:pt idx="216">
                  <c:v>1.1599999999999999</c:v>
                </c:pt>
                <c:pt idx="217">
                  <c:v>1.06</c:v>
                </c:pt>
                <c:pt idx="218">
                  <c:v>1</c:v>
                </c:pt>
                <c:pt idx="219">
                  <c:v>0.92</c:v>
                </c:pt>
                <c:pt idx="220">
                  <c:v>0.86</c:v>
                </c:pt>
                <c:pt idx="221">
                  <c:v>0.79</c:v>
                </c:pt>
                <c:pt idx="222">
                  <c:v>0.73</c:v>
                </c:pt>
                <c:pt idx="223">
                  <c:v>0.68</c:v>
                </c:pt>
                <c:pt idx="224">
                  <c:v>0.64</c:v>
                </c:pt>
                <c:pt idx="225">
                  <c:v>0.59</c:v>
                </c:pt>
                <c:pt idx="226">
                  <c:v>0.55000000000000004</c:v>
                </c:pt>
                <c:pt idx="227">
                  <c:v>0.52</c:v>
                </c:pt>
                <c:pt idx="228">
                  <c:v>0.49</c:v>
                </c:pt>
                <c:pt idx="229">
                  <c:v>0.47</c:v>
                </c:pt>
                <c:pt idx="230">
                  <c:v>0.45</c:v>
                </c:pt>
                <c:pt idx="231">
                  <c:v>0.43</c:v>
                </c:pt>
                <c:pt idx="232">
                  <c:v>0.41</c:v>
                </c:pt>
                <c:pt idx="233">
                  <c:v>0.4</c:v>
                </c:pt>
                <c:pt idx="234">
                  <c:v>0.38</c:v>
                </c:pt>
                <c:pt idx="235">
                  <c:v>0.36</c:v>
                </c:pt>
                <c:pt idx="236">
                  <c:v>0.34</c:v>
                </c:pt>
                <c:pt idx="237">
                  <c:v>0.33</c:v>
                </c:pt>
                <c:pt idx="238">
                  <c:v>0.31</c:v>
                </c:pt>
                <c:pt idx="239">
                  <c:v>0.28999999999999998</c:v>
                </c:pt>
                <c:pt idx="240">
                  <c:v>0.27</c:v>
                </c:pt>
                <c:pt idx="241">
                  <c:v>0.26</c:v>
                </c:pt>
                <c:pt idx="242">
                  <c:v>0.24</c:v>
                </c:pt>
                <c:pt idx="243">
                  <c:v>0.22</c:v>
                </c:pt>
                <c:pt idx="244">
                  <c:v>0.21</c:v>
                </c:pt>
                <c:pt idx="245">
                  <c:v>0.19</c:v>
                </c:pt>
                <c:pt idx="246">
                  <c:v>0.17</c:v>
                </c:pt>
                <c:pt idx="247">
                  <c:v>0.16</c:v>
                </c:pt>
                <c:pt idx="248">
                  <c:v>0.15</c:v>
                </c:pt>
                <c:pt idx="249">
                  <c:v>0.13</c:v>
                </c:pt>
                <c:pt idx="250">
                  <c:v>0.12</c:v>
                </c:pt>
                <c:pt idx="251">
                  <c:v>0.12</c:v>
                </c:pt>
                <c:pt idx="252">
                  <c:v>0.11</c:v>
                </c:pt>
                <c:pt idx="253">
                  <c:v>0.11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0.09</c:v>
                </c:pt>
                <c:pt idx="301">
                  <c:v>0.09</c:v>
                </c:pt>
                <c:pt idx="302">
                  <c:v>0.09</c:v>
                </c:pt>
                <c:pt idx="303">
                  <c:v>0.09</c:v>
                </c:pt>
                <c:pt idx="304">
                  <c:v>0.09</c:v>
                </c:pt>
                <c:pt idx="305">
                  <c:v>0.09</c:v>
                </c:pt>
                <c:pt idx="306">
                  <c:v>0.09</c:v>
                </c:pt>
                <c:pt idx="307">
                  <c:v>0.09</c:v>
                </c:pt>
                <c:pt idx="308">
                  <c:v>0.09</c:v>
                </c:pt>
                <c:pt idx="309">
                  <c:v>0.09</c:v>
                </c:pt>
                <c:pt idx="310">
                  <c:v>0.09</c:v>
                </c:pt>
                <c:pt idx="311">
                  <c:v>0.09</c:v>
                </c:pt>
                <c:pt idx="312">
                  <c:v>0.09</c:v>
                </c:pt>
                <c:pt idx="313">
                  <c:v>0.09</c:v>
                </c:pt>
                <c:pt idx="314">
                  <c:v>0.09</c:v>
                </c:pt>
                <c:pt idx="315">
                  <c:v>0.09</c:v>
                </c:pt>
                <c:pt idx="316">
                  <c:v>0.09</c:v>
                </c:pt>
                <c:pt idx="317">
                  <c:v>0.09</c:v>
                </c:pt>
                <c:pt idx="318">
                  <c:v>0.08</c:v>
                </c:pt>
                <c:pt idx="319">
                  <c:v>0.08</c:v>
                </c:pt>
                <c:pt idx="320">
                  <c:v>0.08</c:v>
                </c:pt>
                <c:pt idx="321">
                  <c:v>0.08</c:v>
                </c:pt>
                <c:pt idx="322">
                  <c:v>0.08</c:v>
                </c:pt>
                <c:pt idx="323">
                  <c:v>0.08</c:v>
                </c:pt>
                <c:pt idx="324">
                  <c:v>0.08</c:v>
                </c:pt>
                <c:pt idx="325">
                  <c:v>0.08</c:v>
                </c:pt>
                <c:pt idx="326">
                  <c:v>0.08</c:v>
                </c:pt>
                <c:pt idx="327">
                  <c:v>0.08</c:v>
                </c:pt>
                <c:pt idx="328">
                  <c:v>0.08</c:v>
                </c:pt>
                <c:pt idx="329">
                  <c:v>7.0000000000000007E-2</c:v>
                </c:pt>
                <c:pt idx="330">
                  <c:v>7.0000000000000007E-2</c:v>
                </c:pt>
                <c:pt idx="331">
                  <c:v>7.0000000000000007E-2</c:v>
                </c:pt>
                <c:pt idx="332">
                  <c:v>7.0000000000000007E-2</c:v>
                </c:pt>
                <c:pt idx="333">
                  <c:v>7.0000000000000007E-2</c:v>
                </c:pt>
                <c:pt idx="334">
                  <c:v>7.0000000000000007E-2</c:v>
                </c:pt>
                <c:pt idx="335">
                  <c:v>7.0000000000000007E-2</c:v>
                </c:pt>
                <c:pt idx="336">
                  <c:v>7.0000000000000007E-2</c:v>
                </c:pt>
                <c:pt idx="337">
                  <c:v>7.0000000000000007E-2</c:v>
                </c:pt>
                <c:pt idx="338">
                  <c:v>7.0000000000000007E-2</c:v>
                </c:pt>
                <c:pt idx="339">
                  <c:v>7.0000000000000007E-2</c:v>
                </c:pt>
                <c:pt idx="340">
                  <c:v>7.0000000000000007E-2</c:v>
                </c:pt>
                <c:pt idx="341">
                  <c:v>0.06</c:v>
                </c:pt>
                <c:pt idx="342">
                  <c:v>0.06</c:v>
                </c:pt>
                <c:pt idx="343">
                  <c:v>0.06</c:v>
                </c:pt>
                <c:pt idx="344">
                  <c:v>0.06</c:v>
                </c:pt>
                <c:pt idx="345">
                  <c:v>0.06</c:v>
                </c:pt>
                <c:pt idx="346">
                  <c:v>0.06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0.04</c:v>
                </c:pt>
                <c:pt idx="354">
                  <c:v>0.04</c:v>
                </c:pt>
                <c:pt idx="355">
                  <c:v>0.04</c:v>
                </c:pt>
                <c:pt idx="356">
                  <c:v>0.04</c:v>
                </c:pt>
                <c:pt idx="357">
                  <c:v>0.04</c:v>
                </c:pt>
                <c:pt idx="358">
                  <c:v>0.04</c:v>
                </c:pt>
                <c:pt idx="359">
                  <c:v>0.03</c:v>
                </c:pt>
                <c:pt idx="360">
                  <c:v>0.03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90-4FA0-B251-43B6FA3B36D2}"/>
            </c:ext>
          </c:extLst>
        </c:ser>
        <c:ser>
          <c:idx val="1"/>
          <c:order val="1"/>
          <c:tx>
            <c:v>Exhaust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'Measured Cams'!$G$2:$G$362</c:f>
              <c:numCache>
                <c:formatCode>General</c:formatCode>
                <c:ptCount val="361"/>
                <c:pt idx="0">
                  <c:v>0.03</c:v>
                </c:pt>
                <c:pt idx="1">
                  <c:v>0.02</c:v>
                </c:pt>
                <c:pt idx="2">
                  <c:v>0.02</c:v>
                </c:pt>
                <c:pt idx="3">
                  <c:v>0.02</c:v>
                </c:pt>
                <c:pt idx="4">
                  <c:v>0.01</c:v>
                </c:pt>
                <c:pt idx="5">
                  <c:v>0.01</c:v>
                </c:pt>
                <c:pt idx="6">
                  <c:v>0</c:v>
                </c:pt>
                <c:pt idx="7">
                  <c:v>0</c:v>
                </c:pt>
                <c:pt idx="8">
                  <c:v>-0.01</c:v>
                </c:pt>
                <c:pt idx="9">
                  <c:v>-0.01</c:v>
                </c:pt>
                <c:pt idx="10">
                  <c:v>-0.02</c:v>
                </c:pt>
                <c:pt idx="11">
                  <c:v>-0.02</c:v>
                </c:pt>
                <c:pt idx="12">
                  <c:v>-0.03</c:v>
                </c:pt>
                <c:pt idx="13">
                  <c:v>-0.03</c:v>
                </c:pt>
                <c:pt idx="14">
                  <c:v>-0.04</c:v>
                </c:pt>
                <c:pt idx="15">
                  <c:v>-0.04</c:v>
                </c:pt>
                <c:pt idx="16">
                  <c:v>-0.05</c:v>
                </c:pt>
                <c:pt idx="17">
                  <c:v>-0.05</c:v>
                </c:pt>
                <c:pt idx="18">
                  <c:v>-0.06</c:v>
                </c:pt>
                <c:pt idx="19">
                  <c:v>-0.06</c:v>
                </c:pt>
                <c:pt idx="20">
                  <c:v>-7.0000000000000007E-2</c:v>
                </c:pt>
                <c:pt idx="21">
                  <c:v>-7.0000000000000007E-2</c:v>
                </c:pt>
                <c:pt idx="22">
                  <c:v>-0.08</c:v>
                </c:pt>
                <c:pt idx="23">
                  <c:v>-0.08</c:v>
                </c:pt>
                <c:pt idx="24">
                  <c:v>-0.09</c:v>
                </c:pt>
                <c:pt idx="25">
                  <c:v>-0.09</c:v>
                </c:pt>
                <c:pt idx="26">
                  <c:v>-0.1</c:v>
                </c:pt>
                <c:pt idx="27">
                  <c:v>-0.1</c:v>
                </c:pt>
                <c:pt idx="28">
                  <c:v>-0.1</c:v>
                </c:pt>
                <c:pt idx="29">
                  <c:v>-0.11</c:v>
                </c:pt>
                <c:pt idx="30">
                  <c:v>-0.11</c:v>
                </c:pt>
                <c:pt idx="31">
                  <c:v>-0.12</c:v>
                </c:pt>
                <c:pt idx="32">
                  <c:v>-0.12</c:v>
                </c:pt>
                <c:pt idx="33">
                  <c:v>-0.13</c:v>
                </c:pt>
                <c:pt idx="34">
                  <c:v>-0.13</c:v>
                </c:pt>
                <c:pt idx="35">
                  <c:v>-0.14000000000000001</c:v>
                </c:pt>
                <c:pt idx="36">
                  <c:v>-0.14000000000000001</c:v>
                </c:pt>
                <c:pt idx="37">
                  <c:v>-0.15</c:v>
                </c:pt>
                <c:pt idx="38">
                  <c:v>-0.15</c:v>
                </c:pt>
                <c:pt idx="39">
                  <c:v>-0.15</c:v>
                </c:pt>
                <c:pt idx="40">
                  <c:v>-0.15</c:v>
                </c:pt>
                <c:pt idx="41">
                  <c:v>-0.16</c:v>
                </c:pt>
                <c:pt idx="42">
                  <c:v>-0.16</c:v>
                </c:pt>
                <c:pt idx="43">
                  <c:v>-0.16</c:v>
                </c:pt>
                <c:pt idx="44">
                  <c:v>-0.17</c:v>
                </c:pt>
                <c:pt idx="45">
                  <c:v>-0.17</c:v>
                </c:pt>
                <c:pt idx="46">
                  <c:v>-0.17</c:v>
                </c:pt>
                <c:pt idx="47">
                  <c:v>-0.17</c:v>
                </c:pt>
                <c:pt idx="48">
                  <c:v>-0.18</c:v>
                </c:pt>
                <c:pt idx="49">
                  <c:v>-0.18</c:v>
                </c:pt>
                <c:pt idx="50">
                  <c:v>-0.18</c:v>
                </c:pt>
                <c:pt idx="51">
                  <c:v>-0.18</c:v>
                </c:pt>
                <c:pt idx="52">
                  <c:v>-0.18</c:v>
                </c:pt>
                <c:pt idx="53">
                  <c:v>-0.18</c:v>
                </c:pt>
                <c:pt idx="54">
                  <c:v>-0.19</c:v>
                </c:pt>
                <c:pt idx="55">
                  <c:v>-0.19</c:v>
                </c:pt>
                <c:pt idx="56">
                  <c:v>-0.19</c:v>
                </c:pt>
                <c:pt idx="57">
                  <c:v>-0.19</c:v>
                </c:pt>
                <c:pt idx="58">
                  <c:v>-0.19</c:v>
                </c:pt>
                <c:pt idx="59">
                  <c:v>-0.19</c:v>
                </c:pt>
                <c:pt idx="60">
                  <c:v>-0.19</c:v>
                </c:pt>
                <c:pt idx="61">
                  <c:v>-0.18</c:v>
                </c:pt>
                <c:pt idx="62">
                  <c:v>-0.15</c:v>
                </c:pt>
                <c:pt idx="63">
                  <c:v>-0.14000000000000001</c:v>
                </c:pt>
                <c:pt idx="64">
                  <c:v>-0.14000000000000001</c:v>
                </c:pt>
                <c:pt idx="65">
                  <c:v>-0.14000000000000001</c:v>
                </c:pt>
                <c:pt idx="66">
                  <c:v>-0.14000000000000001</c:v>
                </c:pt>
                <c:pt idx="67">
                  <c:v>-0.14000000000000001</c:v>
                </c:pt>
                <c:pt idx="68">
                  <c:v>-0.14000000000000001</c:v>
                </c:pt>
                <c:pt idx="69">
                  <c:v>-0.13</c:v>
                </c:pt>
                <c:pt idx="70">
                  <c:v>-0.13</c:v>
                </c:pt>
                <c:pt idx="71">
                  <c:v>-0.13</c:v>
                </c:pt>
                <c:pt idx="72">
                  <c:v>-0.13</c:v>
                </c:pt>
                <c:pt idx="73">
                  <c:v>-0.13</c:v>
                </c:pt>
                <c:pt idx="74">
                  <c:v>-0.13</c:v>
                </c:pt>
                <c:pt idx="75">
                  <c:v>-0.13</c:v>
                </c:pt>
                <c:pt idx="76">
                  <c:v>-0.13</c:v>
                </c:pt>
                <c:pt idx="77">
                  <c:v>-0.13</c:v>
                </c:pt>
                <c:pt idx="78">
                  <c:v>-0.13</c:v>
                </c:pt>
                <c:pt idx="79">
                  <c:v>-0.13</c:v>
                </c:pt>
                <c:pt idx="80">
                  <c:v>-0.13</c:v>
                </c:pt>
                <c:pt idx="81">
                  <c:v>-0.13</c:v>
                </c:pt>
                <c:pt idx="82">
                  <c:v>-0.13</c:v>
                </c:pt>
                <c:pt idx="83">
                  <c:v>-0.13</c:v>
                </c:pt>
                <c:pt idx="84">
                  <c:v>-0.12</c:v>
                </c:pt>
                <c:pt idx="85">
                  <c:v>-0.12</c:v>
                </c:pt>
                <c:pt idx="86">
                  <c:v>-0.12</c:v>
                </c:pt>
                <c:pt idx="87">
                  <c:v>-0.12</c:v>
                </c:pt>
                <c:pt idx="88">
                  <c:v>-0.1</c:v>
                </c:pt>
                <c:pt idx="89">
                  <c:v>-0.1</c:v>
                </c:pt>
                <c:pt idx="90">
                  <c:v>-0.09</c:v>
                </c:pt>
                <c:pt idx="91">
                  <c:v>-0.09</c:v>
                </c:pt>
                <c:pt idx="92">
                  <c:v>-0.08</c:v>
                </c:pt>
                <c:pt idx="93">
                  <c:v>-0.08</c:v>
                </c:pt>
                <c:pt idx="94">
                  <c:v>-0.08</c:v>
                </c:pt>
                <c:pt idx="95">
                  <c:v>-7.0000000000000007E-2</c:v>
                </c:pt>
                <c:pt idx="96">
                  <c:v>-7.0000000000000007E-2</c:v>
                </c:pt>
                <c:pt idx="97">
                  <c:v>-7.0000000000000007E-2</c:v>
                </c:pt>
                <c:pt idx="98">
                  <c:v>-7.0000000000000007E-2</c:v>
                </c:pt>
                <c:pt idx="99">
                  <c:v>-7.0000000000000007E-2</c:v>
                </c:pt>
                <c:pt idx="100">
                  <c:v>-0.06</c:v>
                </c:pt>
                <c:pt idx="101">
                  <c:v>-0.06</c:v>
                </c:pt>
                <c:pt idx="102">
                  <c:v>-0.06</c:v>
                </c:pt>
                <c:pt idx="103">
                  <c:v>-0.06</c:v>
                </c:pt>
                <c:pt idx="104">
                  <c:v>-0.06</c:v>
                </c:pt>
                <c:pt idx="105">
                  <c:v>-0.05</c:v>
                </c:pt>
                <c:pt idx="106">
                  <c:v>-0.05</c:v>
                </c:pt>
                <c:pt idx="107">
                  <c:v>-0.04</c:v>
                </c:pt>
                <c:pt idx="108">
                  <c:v>-0.02</c:v>
                </c:pt>
                <c:pt idx="109">
                  <c:v>-0.01</c:v>
                </c:pt>
                <c:pt idx="110">
                  <c:v>0.01</c:v>
                </c:pt>
                <c:pt idx="111">
                  <c:v>0.03</c:v>
                </c:pt>
                <c:pt idx="112">
                  <c:v>0.04</c:v>
                </c:pt>
                <c:pt idx="113">
                  <c:v>7.0000000000000007E-2</c:v>
                </c:pt>
                <c:pt idx="114">
                  <c:v>0.09</c:v>
                </c:pt>
                <c:pt idx="115">
                  <c:v>0.1</c:v>
                </c:pt>
                <c:pt idx="116">
                  <c:v>0.12</c:v>
                </c:pt>
                <c:pt idx="117">
                  <c:v>0.14000000000000001</c:v>
                </c:pt>
                <c:pt idx="118">
                  <c:v>0.16</c:v>
                </c:pt>
                <c:pt idx="119">
                  <c:v>0.18</c:v>
                </c:pt>
                <c:pt idx="120">
                  <c:v>0.2</c:v>
                </c:pt>
                <c:pt idx="121">
                  <c:v>0.22</c:v>
                </c:pt>
                <c:pt idx="122">
                  <c:v>0.24</c:v>
                </c:pt>
                <c:pt idx="123">
                  <c:v>0.26</c:v>
                </c:pt>
                <c:pt idx="124">
                  <c:v>0.28000000000000003</c:v>
                </c:pt>
                <c:pt idx="125">
                  <c:v>0.3</c:v>
                </c:pt>
                <c:pt idx="126">
                  <c:v>0.32</c:v>
                </c:pt>
                <c:pt idx="127">
                  <c:v>0.34</c:v>
                </c:pt>
                <c:pt idx="128">
                  <c:v>0.36</c:v>
                </c:pt>
                <c:pt idx="129">
                  <c:v>0.38</c:v>
                </c:pt>
                <c:pt idx="130">
                  <c:v>0.4</c:v>
                </c:pt>
                <c:pt idx="131">
                  <c:v>0.42</c:v>
                </c:pt>
                <c:pt idx="132">
                  <c:v>0.46</c:v>
                </c:pt>
                <c:pt idx="133">
                  <c:v>0.49</c:v>
                </c:pt>
                <c:pt idx="134">
                  <c:v>0.53</c:v>
                </c:pt>
                <c:pt idx="135">
                  <c:v>0.56999999999999995</c:v>
                </c:pt>
                <c:pt idx="136">
                  <c:v>0.62</c:v>
                </c:pt>
                <c:pt idx="137">
                  <c:v>0.68</c:v>
                </c:pt>
                <c:pt idx="138">
                  <c:v>0.74</c:v>
                </c:pt>
                <c:pt idx="139">
                  <c:v>0.8</c:v>
                </c:pt>
                <c:pt idx="140">
                  <c:v>0.87</c:v>
                </c:pt>
                <c:pt idx="141">
                  <c:v>0.93</c:v>
                </c:pt>
                <c:pt idx="142">
                  <c:v>1.01</c:v>
                </c:pt>
                <c:pt idx="143">
                  <c:v>1.0900000000000001</c:v>
                </c:pt>
                <c:pt idx="144">
                  <c:v>1.19</c:v>
                </c:pt>
                <c:pt idx="145">
                  <c:v>1.3</c:v>
                </c:pt>
                <c:pt idx="146">
                  <c:v>1.39</c:v>
                </c:pt>
                <c:pt idx="147">
                  <c:v>1.49</c:v>
                </c:pt>
                <c:pt idx="148">
                  <c:v>1.59</c:v>
                </c:pt>
                <c:pt idx="149">
                  <c:v>1.71</c:v>
                </c:pt>
                <c:pt idx="150">
                  <c:v>1.82</c:v>
                </c:pt>
                <c:pt idx="151">
                  <c:v>1.95</c:v>
                </c:pt>
                <c:pt idx="152">
                  <c:v>2.09</c:v>
                </c:pt>
                <c:pt idx="153">
                  <c:v>2.23</c:v>
                </c:pt>
                <c:pt idx="154">
                  <c:v>2.37</c:v>
                </c:pt>
                <c:pt idx="155">
                  <c:v>2.54</c:v>
                </c:pt>
                <c:pt idx="156">
                  <c:v>2.7</c:v>
                </c:pt>
                <c:pt idx="157">
                  <c:v>2.86</c:v>
                </c:pt>
                <c:pt idx="158">
                  <c:v>3.05</c:v>
                </c:pt>
                <c:pt idx="159">
                  <c:v>3.22</c:v>
                </c:pt>
                <c:pt idx="160">
                  <c:v>3.41</c:v>
                </c:pt>
                <c:pt idx="161">
                  <c:v>3.62</c:v>
                </c:pt>
                <c:pt idx="162">
                  <c:v>3.82</c:v>
                </c:pt>
                <c:pt idx="163">
                  <c:v>4.03</c:v>
                </c:pt>
                <c:pt idx="164">
                  <c:v>4.25</c:v>
                </c:pt>
                <c:pt idx="165">
                  <c:v>4.49</c:v>
                </c:pt>
                <c:pt idx="166">
                  <c:v>4.71</c:v>
                </c:pt>
                <c:pt idx="167">
                  <c:v>4.9800000000000004</c:v>
                </c:pt>
                <c:pt idx="168">
                  <c:v>5.24</c:v>
                </c:pt>
                <c:pt idx="169">
                  <c:v>5.49</c:v>
                </c:pt>
                <c:pt idx="170">
                  <c:v>5.75</c:v>
                </c:pt>
                <c:pt idx="171">
                  <c:v>6.01</c:v>
                </c:pt>
                <c:pt idx="172">
                  <c:v>6.31</c:v>
                </c:pt>
                <c:pt idx="173">
                  <c:v>6.57</c:v>
                </c:pt>
                <c:pt idx="174">
                  <c:v>6.85</c:v>
                </c:pt>
                <c:pt idx="175">
                  <c:v>7.1</c:v>
                </c:pt>
                <c:pt idx="176">
                  <c:v>7.38</c:v>
                </c:pt>
                <c:pt idx="177">
                  <c:v>7.6</c:v>
                </c:pt>
                <c:pt idx="178">
                  <c:v>7.82</c:v>
                </c:pt>
                <c:pt idx="179">
                  <c:v>8</c:v>
                </c:pt>
                <c:pt idx="180">
                  <c:v>8.09</c:v>
                </c:pt>
                <c:pt idx="181">
                  <c:v>8.14</c:v>
                </c:pt>
                <c:pt idx="182">
                  <c:v>8.16</c:v>
                </c:pt>
                <c:pt idx="183">
                  <c:v>8.15</c:v>
                </c:pt>
                <c:pt idx="184">
                  <c:v>8.09</c:v>
                </c:pt>
                <c:pt idx="185">
                  <c:v>7.98</c:v>
                </c:pt>
                <c:pt idx="186">
                  <c:v>7.81</c:v>
                </c:pt>
                <c:pt idx="187">
                  <c:v>7.6</c:v>
                </c:pt>
                <c:pt idx="188">
                  <c:v>7.33</c:v>
                </c:pt>
                <c:pt idx="189">
                  <c:v>7.05</c:v>
                </c:pt>
                <c:pt idx="190">
                  <c:v>6.8</c:v>
                </c:pt>
                <c:pt idx="191">
                  <c:v>6.52</c:v>
                </c:pt>
                <c:pt idx="192">
                  <c:v>6.27</c:v>
                </c:pt>
                <c:pt idx="193">
                  <c:v>5.96</c:v>
                </c:pt>
                <c:pt idx="194">
                  <c:v>5.69</c:v>
                </c:pt>
                <c:pt idx="195">
                  <c:v>5.41</c:v>
                </c:pt>
                <c:pt idx="196">
                  <c:v>5.1100000000000003</c:v>
                </c:pt>
                <c:pt idx="197">
                  <c:v>4.8499999999999996</c:v>
                </c:pt>
                <c:pt idx="198">
                  <c:v>4.62</c:v>
                </c:pt>
                <c:pt idx="199">
                  <c:v>4.3899999999999997</c:v>
                </c:pt>
                <c:pt idx="200">
                  <c:v>4.1500000000000004</c:v>
                </c:pt>
                <c:pt idx="201">
                  <c:v>3.92</c:v>
                </c:pt>
                <c:pt idx="202">
                  <c:v>3.74</c:v>
                </c:pt>
                <c:pt idx="203">
                  <c:v>3.53</c:v>
                </c:pt>
                <c:pt idx="204">
                  <c:v>3.34</c:v>
                </c:pt>
                <c:pt idx="205">
                  <c:v>3.15</c:v>
                </c:pt>
                <c:pt idx="206">
                  <c:v>2.99</c:v>
                </c:pt>
                <c:pt idx="207">
                  <c:v>2.81</c:v>
                </c:pt>
                <c:pt idx="208">
                  <c:v>2.65</c:v>
                </c:pt>
                <c:pt idx="209">
                  <c:v>2.4900000000000002</c:v>
                </c:pt>
                <c:pt idx="210">
                  <c:v>2.35</c:v>
                </c:pt>
                <c:pt idx="211">
                  <c:v>2.2000000000000002</c:v>
                </c:pt>
                <c:pt idx="212">
                  <c:v>2.06</c:v>
                </c:pt>
                <c:pt idx="213">
                  <c:v>1.95</c:v>
                </c:pt>
                <c:pt idx="214">
                  <c:v>1.84</c:v>
                </c:pt>
                <c:pt idx="215">
                  <c:v>1.71</c:v>
                </c:pt>
                <c:pt idx="216">
                  <c:v>1.62</c:v>
                </c:pt>
                <c:pt idx="217">
                  <c:v>1.51</c:v>
                </c:pt>
                <c:pt idx="218">
                  <c:v>1.41</c:v>
                </c:pt>
                <c:pt idx="219">
                  <c:v>1.32</c:v>
                </c:pt>
                <c:pt idx="220">
                  <c:v>1.23</c:v>
                </c:pt>
                <c:pt idx="221">
                  <c:v>1.1499999999999999</c:v>
                </c:pt>
                <c:pt idx="222">
                  <c:v>1.06</c:v>
                </c:pt>
                <c:pt idx="223">
                  <c:v>1</c:v>
                </c:pt>
                <c:pt idx="224">
                  <c:v>0.94</c:v>
                </c:pt>
                <c:pt idx="225">
                  <c:v>0.88</c:v>
                </c:pt>
                <c:pt idx="226">
                  <c:v>0.82</c:v>
                </c:pt>
                <c:pt idx="227">
                  <c:v>0.77</c:v>
                </c:pt>
                <c:pt idx="228">
                  <c:v>0.73</c:v>
                </c:pt>
                <c:pt idx="229">
                  <c:v>0.7</c:v>
                </c:pt>
                <c:pt idx="230">
                  <c:v>0.66</c:v>
                </c:pt>
                <c:pt idx="231">
                  <c:v>0.62</c:v>
                </c:pt>
                <c:pt idx="232">
                  <c:v>0.6</c:v>
                </c:pt>
                <c:pt idx="233">
                  <c:v>0.57999999999999996</c:v>
                </c:pt>
                <c:pt idx="234">
                  <c:v>0.56000000000000005</c:v>
                </c:pt>
                <c:pt idx="235">
                  <c:v>0.54</c:v>
                </c:pt>
                <c:pt idx="236">
                  <c:v>0.52</c:v>
                </c:pt>
                <c:pt idx="237">
                  <c:v>0.5</c:v>
                </c:pt>
                <c:pt idx="238">
                  <c:v>0.48</c:v>
                </c:pt>
                <c:pt idx="239">
                  <c:v>0.46</c:v>
                </c:pt>
                <c:pt idx="240">
                  <c:v>0.44</c:v>
                </c:pt>
                <c:pt idx="241">
                  <c:v>0.42</c:v>
                </c:pt>
                <c:pt idx="242">
                  <c:v>0.4</c:v>
                </c:pt>
                <c:pt idx="243">
                  <c:v>0.38</c:v>
                </c:pt>
                <c:pt idx="244">
                  <c:v>0.37</c:v>
                </c:pt>
                <c:pt idx="245">
                  <c:v>0.35</c:v>
                </c:pt>
                <c:pt idx="246">
                  <c:v>0.33</c:v>
                </c:pt>
                <c:pt idx="247">
                  <c:v>0.31</c:v>
                </c:pt>
                <c:pt idx="248">
                  <c:v>0.3</c:v>
                </c:pt>
                <c:pt idx="249">
                  <c:v>0.28000000000000003</c:v>
                </c:pt>
                <c:pt idx="250">
                  <c:v>0.26</c:v>
                </c:pt>
                <c:pt idx="251">
                  <c:v>0.24</c:v>
                </c:pt>
                <c:pt idx="252">
                  <c:v>0.22</c:v>
                </c:pt>
                <c:pt idx="253">
                  <c:v>0.2</c:v>
                </c:pt>
                <c:pt idx="254">
                  <c:v>0.19</c:v>
                </c:pt>
                <c:pt idx="255">
                  <c:v>0.16</c:v>
                </c:pt>
                <c:pt idx="256">
                  <c:v>0.14000000000000001</c:v>
                </c:pt>
                <c:pt idx="257">
                  <c:v>0.13</c:v>
                </c:pt>
                <c:pt idx="258">
                  <c:v>0.12</c:v>
                </c:pt>
                <c:pt idx="259">
                  <c:v>0.11</c:v>
                </c:pt>
                <c:pt idx="260">
                  <c:v>0.09</c:v>
                </c:pt>
                <c:pt idx="261">
                  <c:v>0.09</c:v>
                </c:pt>
                <c:pt idx="262">
                  <c:v>0.09</c:v>
                </c:pt>
                <c:pt idx="263">
                  <c:v>0.09</c:v>
                </c:pt>
                <c:pt idx="264">
                  <c:v>0.08</c:v>
                </c:pt>
                <c:pt idx="265">
                  <c:v>0.08</c:v>
                </c:pt>
                <c:pt idx="266">
                  <c:v>0.08</c:v>
                </c:pt>
                <c:pt idx="267">
                  <c:v>0.08</c:v>
                </c:pt>
                <c:pt idx="268">
                  <c:v>0.08</c:v>
                </c:pt>
                <c:pt idx="269">
                  <c:v>0.08</c:v>
                </c:pt>
                <c:pt idx="270">
                  <c:v>0.08</c:v>
                </c:pt>
                <c:pt idx="271">
                  <c:v>0.08</c:v>
                </c:pt>
                <c:pt idx="272">
                  <c:v>0.08</c:v>
                </c:pt>
                <c:pt idx="273">
                  <c:v>0.08</c:v>
                </c:pt>
                <c:pt idx="274">
                  <c:v>0.08</c:v>
                </c:pt>
                <c:pt idx="275">
                  <c:v>0.08</c:v>
                </c:pt>
                <c:pt idx="276">
                  <c:v>0.08</c:v>
                </c:pt>
                <c:pt idx="277">
                  <c:v>7.0000000000000007E-2</c:v>
                </c:pt>
                <c:pt idx="278">
                  <c:v>7.0000000000000007E-2</c:v>
                </c:pt>
                <c:pt idx="279">
                  <c:v>7.0000000000000007E-2</c:v>
                </c:pt>
                <c:pt idx="280">
                  <c:v>7.0000000000000007E-2</c:v>
                </c:pt>
                <c:pt idx="281">
                  <c:v>7.0000000000000007E-2</c:v>
                </c:pt>
                <c:pt idx="282">
                  <c:v>7.0000000000000007E-2</c:v>
                </c:pt>
                <c:pt idx="283">
                  <c:v>7.0000000000000007E-2</c:v>
                </c:pt>
                <c:pt idx="284">
                  <c:v>7.0000000000000007E-2</c:v>
                </c:pt>
                <c:pt idx="285">
                  <c:v>7.0000000000000007E-2</c:v>
                </c:pt>
                <c:pt idx="286">
                  <c:v>7.0000000000000007E-2</c:v>
                </c:pt>
                <c:pt idx="287">
                  <c:v>7.0000000000000007E-2</c:v>
                </c:pt>
                <c:pt idx="288">
                  <c:v>7.0000000000000007E-2</c:v>
                </c:pt>
                <c:pt idx="289">
                  <c:v>7.0000000000000007E-2</c:v>
                </c:pt>
                <c:pt idx="290">
                  <c:v>7.0000000000000007E-2</c:v>
                </c:pt>
                <c:pt idx="291">
                  <c:v>0.06</c:v>
                </c:pt>
                <c:pt idx="292">
                  <c:v>0.06</c:v>
                </c:pt>
                <c:pt idx="293">
                  <c:v>0.06</c:v>
                </c:pt>
                <c:pt idx="294">
                  <c:v>0.06</c:v>
                </c:pt>
                <c:pt idx="295">
                  <c:v>0.06</c:v>
                </c:pt>
                <c:pt idx="296">
                  <c:v>0.06</c:v>
                </c:pt>
                <c:pt idx="297">
                  <c:v>0.06</c:v>
                </c:pt>
                <c:pt idx="298">
                  <c:v>0.06</c:v>
                </c:pt>
                <c:pt idx="299">
                  <c:v>0.06</c:v>
                </c:pt>
                <c:pt idx="300">
                  <c:v>0.06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0.04</c:v>
                </c:pt>
                <c:pt idx="311">
                  <c:v>0.04</c:v>
                </c:pt>
                <c:pt idx="312">
                  <c:v>0.04</c:v>
                </c:pt>
                <c:pt idx="313">
                  <c:v>0.04</c:v>
                </c:pt>
                <c:pt idx="314">
                  <c:v>0.04</c:v>
                </c:pt>
                <c:pt idx="315">
                  <c:v>0.04</c:v>
                </c:pt>
                <c:pt idx="316">
                  <c:v>0.04</c:v>
                </c:pt>
                <c:pt idx="317">
                  <c:v>0.04</c:v>
                </c:pt>
                <c:pt idx="318">
                  <c:v>0.04</c:v>
                </c:pt>
                <c:pt idx="319">
                  <c:v>0.04</c:v>
                </c:pt>
                <c:pt idx="320">
                  <c:v>0.03</c:v>
                </c:pt>
                <c:pt idx="321">
                  <c:v>0.03</c:v>
                </c:pt>
                <c:pt idx="322">
                  <c:v>0.03</c:v>
                </c:pt>
                <c:pt idx="323">
                  <c:v>0.03</c:v>
                </c:pt>
                <c:pt idx="324">
                  <c:v>0.03</c:v>
                </c:pt>
                <c:pt idx="325">
                  <c:v>0.03</c:v>
                </c:pt>
                <c:pt idx="326">
                  <c:v>0.03</c:v>
                </c:pt>
                <c:pt idx="327">
                  <c:v>0.03</c:v>
                </c:pt>
                <c:pt idx="328">
                  <c:v>0.03</c:v>
                </c:pt>
                <c:pt idx="329">
                  <c:v>0.03</c:v>
                </c:pt>
                <c:pt idx="330">
                  <c:v>0.03</c:v>
                </c:pt>
                <c:pt idx="331">
                  <c:v>0.03</c:v>
                </c:pt>
                <c:pt idx="332">
                  <c:v>0.02</c:v>
                </c:pt>
                <c:pt idx="333">
                  <c:v>0.02</c:v>
                </c:pt>
                <c:pt idx="334">
                  <c:v>0.02</c:v>
                </c:pt>
                <c:pt idx="335">
                  <c:v>0.02</c:v>
                </c:pt>
                <c:pt idx="336">
                  <c:v>0.02</c:v>
                </c:pt>
                <c:pt idx="337">
                  <c:v>0.02</c:v>
                </c:pt>
                <c:pt idx="338">
                  <c:v>0.02</c:v>
                </c:pt>
                <c:pt idx="339">
                  <c:v>0.02</c:v>
                </c:pt>
                <c:pt idx="340">
                  <c:v>0.02</c:v>
                </c:pt>
                <c:pt idx="341">
                  <c:v>0.02</c:v>
                </c:pt>
                <c:pt idx="342">
                  <c:v>0.02</c:v>
                </c:pt>
                <c:pt idx="343">
                  <c:v>0.02</c:v>
                </c:pt>
                <c:pt idx="344">
                  <c:v>0.02</c:v>
                </c:pt>
                <c:pt idx="345">
                  <c:v>0.01</c:v>
                </c:pt>
                <c:pt idx="346">
                  <c:v>0.01</c:v>
                </c:pt>
                <c:pt idx="347">
                  <c:v>0.01</c:v>
                </c:pt>
                <c:pt idx="348">
                  <c:v>0.01</c:v>
                </c:pt>
                <c:pt idx="349">
                  <c:v>0.01</c:v>
                </c:pt>
                <c:pt idx="350">
                  <c:v>0.01</c:v>
                </c:pt>
                <c:pt idx="351">
                  <c:v>0.01</c:v>
                </c:pt>
                <c:pt idx="352">
                  <c:v>0.01</c:v>
                </c:pt>
                <c:pt idx="353">
                  <c:v>0.01</c:v>
                </c:pt>
                <c:pt idx="354">
                  <c:v>0.01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90-4FA0-B251-43B6FA3B36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9974496"/>
        <c:axId val="1595867519"/>
      </c:scatterChart>
      <c:valAx>
        <c:axId val="1319974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5867519"/>
        <c:crosses val="autoZero"/>
        <c:crossBetween val="midCat"/>
      </c:valAx>
      <c:valAx>
        <c:axId val="1595867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9974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</a:t>
            </a:r>
            <a:r>
              <a:rPr lang="en-GB" baseline="0"/>
              <a:t> lift vs Flow rate (Intake)</a:t>
            </a:r>
            <a:endParaRPr lang="en-GB"/>
          </a:p>
        </c:rich>
      </c:tx>
      <c:layout>
        <c:manualLayout>
          <c:xMode val="edge"/>
          <c:yMode val="edge"/>
          <c:x val="0.4150485564304462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Sheet1!$D$30:$L$30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15.2</c:v>
                </c:pt>
              </c:numCache>
            </c:numRef>
          </c:xVal>
          <c:yVal>
            <c:numRef>
              <c:f>Sheet1!$D$36:$L$36</c:f>
              <c:numCache>
                <c:formatCode>General</c:formatCode>
                <c:ptCount val="9"/>
                <c:pt idx="0">
                  <c:v>29.216000000000001</c:v>
                </c:pt>
                <c:pt idx="1">
                  <c:v>52.972000000000001</c:v>
                </c:pt>
                <c:pt idx="2">
                  <c:v>71.86399999999999</c:v>
                </c:pt>
                <c:pt idx="3">
                  <c:v>87.756999999999991</c:v>
                </c:pt>
                <c:pt idx="4">
                  <c:v>98.121999999999986</c:v>
                </c:pt>
                <c:pt idx="5">
                  <c:v>105.032</c:v>
                </c:pt>
                <c:pt idx="6">
                  <c:v>111.25099999999999</c:v>
                </c:pt>
                <c:pt idx="7">
                  <c:v>115.9498</c:v>
                </c:pt>
                <c:pt idx="8">
                  <c:v>117.46999999999998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377-479B-9C3E-5C130CF7FB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0789920"/>
        <c:axId val="1170790400"/>
      </c:scatterChart>
      <c:valAx>
        <c:axId val="1170789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790400"/>
        <c:crosses val="autoZero"/>
        <c:crossBetween val="midCat"/>
      </c:valAx>
      <c:valAx>
        <c:axId val="117079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Rate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789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</a:t>
            </a:r>
            <a:r>
              <a:rPr lang="en-GB" baseline="0"/>
              <a:t> lift vs FLow rate (Exhaust)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Sheet1!$D$43:$M$43</c:f>
              <c:numCache>
                <c:formatCode>General</c:formatCode>
                <c:ptCount val="10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</c:numCache>
            </c:numRef>
          </c:xVal>
          <c:yVal>
            <c:numRef>
              <c:f>Sheet1!$D$49:$L$49</c:f>
              <c:numCache>
                <c:formatCode>General</c:formatCode>
                <c:ptCount val="9"/>
                <c:pt idx="0">
                  <c:v>17.940000000000001</c:v>
                </c:pt>
                <c:pt idx="1">
                  <c:v>42.000000000000007</c:v>
                </c:pt>
                <c:pt idx="2">
                  <c:v>55.875</c:v>
                </c:pt>
                <c:pt idx="3">
                  <c:v>64.597499999999997</c:v>
                </c:pt>
                <c:pt idx="4">
                  <c:v>69.795000000000002</c:v>
                </c:pt>
                <c:pt idx="5">
                  <c:v>72.022499999999994</c:v>
                </c:pt>
                <c:pt idx="6">
                  <c:v>74.25</c:v>
                </c:pt>
                <c:pt idx="7">
                  <c:v>74.992500000000007</c:v>
                </c:pt>
                <c:pt idx="8">
                  <c:v>75.734999999999999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E75-47B0-A414-4524E31CFE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0785120"/>
        <c:axId val="1170788960"/>
      </c:scatterChart>
      <c:valAx>
        <c:axId val="1170785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788960"/>
        <c:crosses val="autoZero"/>
        <c:crossBetween val="midCat"/>
      </c:valAx>
      <c:valAx>
        <c:axId val="1170788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Rate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785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81.400000000000006</c:v>
                </c:pt>
                <c:pt idx="1">
                  <c:v>81.39564260843585</c:v>
                </c:pt>
                <c:pt idx="2">
                  <c:v>81.382570226884042</c:v>
                </c:pt>
                <c:pt idx="3">
                  <c:v>81.360782236080439</c:v>
                </c:pt>
                <c:pt idx="4">
                  <c:v>81.330277608299014</c:v>
                </c:pt>
                <c:pt idx="5">
                  <c:v>81.29105491392437</c:v>
                </c:pt>
                <c:pt idx="6">
                  <c:v>81.243112330657596</c:v>
                </c:pt>
                <c:pt idx="7">
                  <c:v>81.186447655357426</c:v>
                </c:pt>
                <c:pt idx="8">
                  <c:v>81.121058318522415</c:v>
                </c:pt>
                <c:pt idx="9">
                  <c:v>81.046941401418451</c:v>
                </c:pt>
                <c:pt idx="10">
                  <c:v>80.964093655857454</c:v>
                </c:pt>
                <c:pt idx="11">
                  <c:v>80.872511526634469</c:v>
                </c:pt>
                <c:pt idx="12">
                  <c:v>80.772191176629491</c:v>
                </c:pt>
                <c:pt idx="13">
                  <c:v>80.6631285145817</c:v>
                </c:pt>
                <c:pt idx="14">
                  <c:v>80.545319225543835</c:v>
                </c:pt>
                <c:pt idx="15">
                  <c:v>80.418758804024378</c:v>
                </c:pt>
                <c:pt idx="16">
                  <c:v>80.283442589825484</c:v>
                </c:pt>
                <c:pt idx="17">
                  <c:v>80.139365806583044</c:v>
                </c:pt>
                <c:pt idx="18">
                  <c:v>79.986523603017389</c:v>
                </c:pt>
                <c:pt idx="19">
                  <c:v>79.824911096899314</c:v>
                </c:pt>
                <c:pt idx="20">
                  <c:v>79.654523421737281</c:v>
                </c:pt>
                <c:pt idx="21">
                  <c:v>79.475355776189588</c:v>
                </c:pt>
                <c:pt idx="22">
                  <c:v>79.287403476204759</c:v>
                </c:pt>
                <c:pt idx="23">
                  <c:v>79.090662009889627</c:v>
                </c:pt>
                <c:pt idx="24">
                  <c:v>78.885127095105332</c:v>
                </c:pt>
                <c:pt idx="25">
                  <c:v>78.670794739786544</c:v>
                </c:pt>
                <c:pt idx="26">
                  <c:v>78.447661304978709</c:v>
                </c:pt>
                <c:pt idx="27">
                  <c:v>78.215723570583378</c:v>
                </c:pt>
                <c:pt idx="28">
                  <c:v>77.974978803799814</c:v>
                </c:pt>
                <c:pt idx="29">
                  <c:v>77.725424830246567</c:v>
                </c:pt>
                <c:pt idx="30">
                  <c:v>77.467060107743123</c:v>
                </c:pt>
                <c:pt idx="31">
                  <c:v>77.1998838027273</c:v>
                </c:pt>
                <c:pt idx="32">
                  <c:v>76.923895869279221</c:v>
                </c:pt>
                <c:pt idx="33">
                  <c:v>76.63909713071854</c:v>
                </c:pt>
                <c:pt idx="34">
                  <c:v>76.345489363734174</c:v>
                </c:pt>
                <c:pt idx="35">
                  <c:v>76.043075385003135</c:v>
                </c:pt>
                <c:pt idx="36">
                  <c:v>75.731859140245604</c:v>
                </c:pt>
                <c:pt idx="37">
                  <c:v>75.411845795659502</c:v>
                </c:pt>
                <c:pt idx="38">
                  <c:v>75.083041831669561</c:v>
                </c:pt>
                <c:pt idx="39">
                  <c:v>74.745455138919425</c:v>
                </c:pt>
                <c:pt idx="40">
                  <c:v>74.399095116427617</c:v>
                </c:pt>
                <c:pt idx="41">
                  <c:v>74.043972771820393</c:v>
                </c:pt>
                <c:pt idx="42">
                  <c:v>73.680100823546553</c:v>
                </c:pt>
                <c:pt idx="43">
                  <c:v>73.307493804970818</c:v>
                </c:pt>
                <c:pt idx="44">
                  <c:v>72.926168170234092</c:v>
                </c:pt>
                <c:pt idx="45">
                  <c:v>72.536142401759577</c:v>
                </c:pt>
                <c:pt idx="46">
                  <c:v>72.137437119275319</c:v>
                </c:pt>
                <c:pt idx="47">
                  <c:v>71.730075190214137</c:v>
                </c:pt>
                <c:pt idx="48">
                  <c:v>71.314081841342698</c:v>
                </c:pt>
                <c:pt idx="49">
                  <c:v>70.889484771462463</c:v>
                </c:pt>
                <c:pt idx="50">
                  <c:v>70.45631426501518</c:v>
                </c:pt>
                <c:pt idx="51">
                  <c:v>70.014603306416717</c:v>
                </c:pt>
                <c:pt idx="52">
                  <c:v>69.56438769493306</c:v>
                </c:pt>
                <c:pt idx="53">
                  <c:v>69.105706159903662</c:v>
                </c:pt>
                <c:pt idx="54">
                  <c:v>68.638600476108024</c:v>
                </c:pt>
                <c:pt idx="55">
                  <c:v>68.163115579061213</c:v>
                </c:pt>
                <c:pt idx="56">
                  <c:v>67.679299680017579</c:v>
                </c:pt>
                <c:pt idx="57">
                  <c:v>67.187204380450993</c:v>
                </c:pt>
                <c:pt idx="58">
                  <c:v>66.686884785774339</c:v>
                </c:pt>
                <c:pt idx="59">
                  <c:v>66.178399618050918</c:v>
                </c:pt>
                <c:pt idx="60">
                  <c:v>65.661811327445093</c:v>
                </c:pt>
                <c:pt idx="61">
                  <c:v>65.137186202152691</c:v>
                </c:pt>
                <c:pt idx="62">
                  <c:v>64.60459447654415</c:v>
                </c:pt>
                <c:pt idx="63">
                  <c:v>64.064110437250349</c:v>
                </c:pt>
                <c:pt idx="64">
                  <c:v>63.515812526914601</c:v>
                </c:pt>
                <c:pt idx="65">
                  <c:v>62.959783445331425</c:v>
                </c:pt>
                <c:pt idx="66">
                  <c:v>62.396110247689279</c:v>
                </c:pt>
                <c:pt idx="67">
                  <c:v>61.824884439632996</c:v>
                </c:pt>
                <c:pt idx="68">
                  <c:v>61.246202068859219</c:v>
                </c:pt>
                <c:pt idx="69">
                  <c:v>60.66016381295924</c:v>
                </c:pt>
                <c:pt idx="70">
                  <c:v>60.066875063223847</c:v>
                </c:pt>
                <c:pt idx="71">
                  <c:v>59.466446004126453</c:v>
                </c:pt>
                <c:pt idx="72">
                  <c:v>58.858991688204441</c:v>
                </c:pt>
                <c:pt idx="73">
                  <c:v>58.244632106061488</c:v>
                </c:pt>
                <c:pt idx="74">
                  <c:v>57.623492251220483</c:v>
                </c:pt>
                <c:pt idx="75">
                  <c:v>56.995702179561221</c:v>
                </c:pt>
                <c:pt idx="76">
                  <c:v>56.361397063085434</c:v>
                </c:pt>
                <c:pt idx="77">
                  <c:v>55.720717237760425</c:v>
                </c:pt>
                <c:pt idx="78">
                  <c:v>55.07380824520169</c:v>
                </c:pt>
                <c:pt idx="79">
                  <c:v>54.420820867965432</c:v>
                </c:pt>
                <c:pt idx="80">
                  <c:v>53.761911158235193</c:v>
                </c:pt>
                <c:pt idx="81">
                  <c:v>53.09724045969773</c:v>
                </c:pt>
                <c:pt idx="82">
                  <c:v>52.426975422418394</c:v>
                </c:pt>
                <c:pt idx="83">
                  <c:v>51.751288010541288</c:v>
                </c:pt>
                <c:pt idx="84">
                  <c:v>51.070355502653968</c:v>
                </c:pt>
                <c:pt idx="85">
                  <c:v>50.384360484674147</c:v>
                </c:pt>
                <c:pt idx="86">
                  <c:v>49.693490835132877</c:v>
                </c:pt>
                <c:pt idx="87">
                  <c:v>48.997939702746152</c:v>
                </c:pt>
                <c:pt idx="88">
                  <c:v>48.297905476186457</c:v>
                </c:pt>
                <c:pt idx="89">
                  <c:v>47.593591745983787</c:v>
                </c:pt>
                <c:pt idx="90">
                  <c:v>46.885207258506114</c:v>
                </c:pt>
                <c:pt idx="91">
                  <c:v>46.172965861988928</c:v>
                </c:pt>
                <c:pt idx="92">
                  <c:v>45.457086444602879</c:v>
                </c:pt>
                <c:pt idx="93">
                  <c:v>44.737792864570537</c:v>
                </c:pt>
                <c:pt idx="94">
                  <c:v>44.015313872361077</c:v>
                </c:pt>
                <c:pt idx="95">
                  <c:v>43.289883025014774</c:v>
                </c:pt>
                <c:pt idx="96">
                  <c:v>42.561738592666984</c:v>
                </c:pt>
                <c:pt idx="97">
                  <c:v>41.831123457362281</c:v>
                </c:pt>
                <c:pt idx="98">
                  <c:v>41.098285004269087</c:v>
                </c:pt>
                <c:pt idx="99">
                  <c:v>40.363475005422941</c:v>
                </c:pt>
                <c:pt idx="100">
                  <c:v>39.626949496147063</c:v>
                </c:pt>
                <c:pt idx="101">
                  <c:v>38.888968644314673</c:v>
                </c:pt>
                <c:pt idx="102">
                  <c:v>38.149796612636067</c:v>
                </c:pt>
                <c:pt idx="103">
                  <c:v>37.409701414169803</c:v>
                </c:pt>
                <c:pt idx="104">
                  <c:v>36.66895476127246</c:v>
                </c:pt>
                <c:pt idx="105">
                  <c:v>35.927831908216035</c:v>
                </c:pt>
                <c:pt idx="106">
                  <c:v>35.18661148771676</c:v>
                </c:pt>
                <c:pt idx="107">
                  <c:v>34.4455753416307</c:v>
                </c:pt>
                <c:pt idx="108">
                  <c:v>33.705008346083702</c:v>
                </c:pt>
                <c:pt idx="109">
                  <c:v>32.965198231313906</c:v>
                </c:pt>
                <c:pt idx="110">
                  <c:v>32.226435396514404</c:v>
                </c:pt>
                <c:pt idx="111">
                  <c:v>31.489012719971782</c:v>
                </c:pt>
                <c:pt idx="112">
                  <c:v>30.753225364803995</c:v>
                </c:pt>
                <c:pt idx="113">
                  <c:v>30.019370580606108</c:v>
                </c:pt>
                <c:pt idx="114">
                  <c:v>29.287747501319132</c:v>
                </c:pt>
                <c:pt idx="115">
                  <c:v>28.558656939638496</c:v>
                </c:pt>
                <c:pt idx="116">
                  <c:v>27.832401178283703</c:v>
                </c:pt>
                <c:pt idx="117">
                  <c:v>27.109283758451255</c:v>
                </c:pt>
                <c:pt idx="118">
                  <c:v>26.389609265772634</c:v>
                </c:pt>
                <c:pt idx="119">
                  <c:v>25.673683114100839</c:v>
                </c:pt>
                <c:pt idx="120">
                  <c:v>24.961811327445076</c:v>
                </c:pt>
                <c:pt idx="121">
                  <c:v>24.254300320372494</c:v>
                </c:pt>
                <c:pt idx="122">
                  <c:v>23.551456677191453</c:v>
                </c:pt>
                <c:pt idx="123">
                  <c:v>22.853586930227777</c:v>
                </c:pt>
                <c:pt idx="124">
                  <c:v>22.16099733749877</c:v>
                </c:pt>
                <c:pt idx="125">
                  <c:v>21.473993660086052</c:v>
                </c:pt>
                <c:pt idx="126">
                  <c:v>20.792880939500691</c:v>
                </c:pt>
                <c:pt idx="127">
                  <c:v>20.1179632753269</c:v>
                </c:pt>
                <c:pt idx="128">
                  <c:v>19.449543603424473</c:v>
                </c:pt>
                <c:pt idx="129">
                  <c:v>18.787923474959939</c:v>
                </c:pt>
                <c:pt idx="130">
                  <c:v>18.133402836530877</c:v>
                </c:pt>
                <c:pt idx="131">
                  <c:v>17.486279811635143</c:v>
                </c:pt>
                <c:pt idx="132">
                  <c:v>16.846850483731629</c:v>
                </c:pt>
                <c:pt idx="133">
                  <c:v>16.215408681126746</c:v>
                </c:pt>
                <c:pt idx="134">
                  <c:v>15.592245763912928</c:v>
                </c:pt>
                <c:pt idx="135">
                  <c:v>14.977650413174615</c:v>
                </c:pt>
                <c:pt idx="136">
                  <c:v>14.3719084226679</c:v>
                </c:pt>
                <c:pt idx="137">
                  <c:v>13.775302493170358</c:v>
                </c:pt>
                <c:pt idx="138">
                  <c:v>13.188112029686636</c:v>
                </c:pt>
                <c:pt idx="139">
                  <c:v>12.610612941686753</c:v>
                </c:pt>
                <c:pt idx="140">
                  <c:v>12.043077446542782</c:v>
                </c:pt>
                <c:pt idx="141">
                  <c:v>11.485773876321986</c:v>
                </c:pt>
                <c:pt idx="142">
                  <c:v>10.9389664880824</c:v>
                </c:pt>
                <c:pt idx="143">
                  <c:v>10.402915277809882</c:v>
                </c:pt>
                <c:pt idx="144">
                  <c:v>9.8778757981248759</c:v>
                </c:pt>
                <c:pt idx="145">
                  <c:v>9.3640989798791736</c:v>
                </c:pt>
                <c:pt idx="146">
                  <c:v>8.8618309577537673</c:v>
                </c:pt>
                <c:pt idx="147">
                  <c:v>8.3713128999609978</c:v>
                </c:pt>
                <c:pt idx="148">
                  <c:v>7.8927808421461521</c:v>
                </c:pt>
                <c:pt idx="149">
                  <c:v>7.4264655255753667</c:v>
                </c:pt>
                <c:pt idx="150">
                  <c:v>6.972592239689817</c:v>
                </c:pt>
                <c:pt idx="151">
                  <c:v>6.5313806690997467</c:v>
                </c:pt>
                <c:pt idx="152">
                  <c:v>6.1030447450831389</c:v>
                </c:pt>
                <c:pt idx="153">
                  <c:v>5.6877925016502218</c:v>
                </c:pt>
                <c:pt idx="154">
                  <c:v>5.2858259362265017</c:v>
                </c:pt>
                <c:pt idx="155">
                  <c:v>4.8973408750032377</c:v>
                </c:pt>
                <c:pt idx="156">
                  <c:v>4.5225268429975927</c:v>
                </c:pt>
                <c:pt idx="157">
                  <c:v>4.1615669388610002</c:v>
                </c:pt>
                <c:pt idx="158">
                  <c:v>3.8146377144682617</c:v>
                </c:pt>
                <c:pt idx="159">
                  <c:v>3.4819090593173598</c:v>
                </c:pt>
                <c:pt idx="160">
                  <c:v>3.163544089764315</c:v>
                </c:pt>
                <c:pt idx="161">
                  <c:v>2.8596990431149436</c:v>
                </c:pt>
                <c:pt idx="162">
                  <c:v>2.5705231765919052</c:v>
                </c:pt>
                <c:pt idx="163">
                  <c:v>2.2961586711919324</c:v>
                </c:pt>
                <c:pt idx="164">
                  <c:v>2.036740540446317</c:v>
                </c:pt>
                <c:pt idx="165">
                  <c:v>1.7923965440942311</c:v>
                </c:pt>
                <c:pt idx="166">
                  <c:v>1.5632471066777214</c:v>
                </c:pt>
                <c:pt idx="167">
                  <c:v>1.3494052410635504</c:v>
                </c:pt>
                <c:pt idx="168">
                  <c:v>1.1509764768977107</c:v>
                </c:pt>
                <c:pt idx="169">
                  <c:v>0.96805879399462924</c:v>
                </c:pt>
                <c:pt idx="170">
                  <c:v>0.80074256066370708</c:v>
                </c:pt>
                <c:pt idx="171">
                  <c:v>0.64911047697424351</c:v>
                </c:pt>
                <c:pt idx="172">
                  <c:v>0.51323752295860459</c:v>
                </c:pt>
                <c:pt idx="173">
                  <c:v>0.39319091175380549</c:v>
                </c:pt>
                <c:pt idx="174">
                  <c:v>0.28903004768014284</c:v>
                </c:pt>
                <c:pt idx="175">
                  <c:v>0.20080648925627997</c:v>
                </c:pt>
                <c:pt idx="176">
                  <c:v>0.12856391714930737</c:v>
                </c:pt>
                <c:pt idx="177">
                  <c:v>7.2338107058129708E-2</c:v>
                </c:pt>
                <c:pt idx="178">
                  <c:v>3.2156907529667933E-2</c:v>
                </c:pt>
                <c:pt idx="179">
                  <c:v>8.0402227056026732E-3</c:v>
                </c:pt>
                <c:pt idx="180">
                  <c:v>0</c:v>
                </c:pt>
                <c:pt idx="181">
                  <c:v>8.0402227056026732E-3</c:v>
                </c:pt>
                <c:pt idx="182">
                  <c:v>3.2156907529667933E-2</c:v>
                </c:pt>
                <c:pt idx="183">
                  <c:v>7.2338107058129708E-2</c:v>
                </c:pt>
                <c:pt idx="184">
                  <c:v>0.12856391714930737</c:v>
                </c:pt>
                <c:pt idx="185">
                  <c:v>0.20080648925627997</c:v>
                </c:pt>
                <c:pt idx="186">
                  <c:v>0.28903004768014284</c:v>
                </c:pt>
                <c:pt idx="187">
                  <c:v>0.39319091175380549</c:v>
                </c:pt>
                <c:pt idx="188">
                  <c:v>0.51323752295860459</c:v>
                </c:pt>
                <c:pt idx="189">
                  <c:v>0.64911047697424351</c:v>
                </c:pt>
                <c:pt idx="190">
                  <c:v>0.80074256066370708</c:v>
                </c:pt>
                <c:pt idx="191">
                  <c:v>0.96805879399462924</c:v>
                </c:pt>
                <c:pt idx="192">
                  <c:v>1.1509764768977107</c:v>
                </c:pt>
                <c:pt idx="193">
                  <c:v>1.3494052410635504</c:v>
                </c:pt>
                <c:pt idx="194">
                  <c:v>1.5632471066777214</c:v>
                </c:pt>
                <c:pt idx="195">
                  <c:v>1.7923965440942311</c:v>
                </c:pt>
                <c:pt idx="196">
                  <c:v>2.036740540446317</c:v>
                </c:pt>
                <c:pt idx="197">
                  <c:v>2.2961586711919324</c:v>
                </c:pt>
                <c:pt idx="198">
                  <c:v>2.5705231765919052</c:v>
                </c:pt>
                <c:pt idx="199">
                  <c:v>2.8596990431149436</c:v>
                </c:pt>
                <c:pt idx="200">
                  <c:v>3.163544089764315</c:v>
                </c:pt>
                <c:pt idx="201">
                  <c:v>3.4819090593173598</c:v>
                </c:pt>
                <c:pt idx="202">
                  <c:v>3.8146377144682617</c:v>
                </c:pt>
                <c:pt idx="203">
                  <c:v>4.1615669388610002</c:v>
                </c:pt>
                <c:pt idx="204">
                  <c:v>4.5225268429975927</c:v>
                </c:pt>
                <c:pt idx="205">
                  <c:v>4.8973408750032377</c:v>
                </c:pt>
                <c:pt idx="206">
                  <c:v>5.2858259362265017</c:v>
                </c:pt>
                <c:pt idx="207">
                  <c:v>5.6877925016502218</c:v>
                </c:pt>
                <c:pt idx="208">
                  <c:v>6.1030447450831389</c:v>
                </c:pt>
                <c:pt idx="209">
                  <c:v>6.5313806690997467</c:v>
                </c:pt>
                <c:pt idx="210">
                  <c:v>6.972592239689817</c:v>
                </c:pt>
                <c:pt idx="211">
                  <c:v>7.4264655255753667</c:v>
                </c:pt>
                <c:pt idx="212">
                  <c:v>7.8927808421461521</c:v>
                </c:pt>
                <c:pt idx="213">
                  <c:v>8.3713128999609978</c:v>
                </c:pt>
                <c:pt idx="214">
                  <c:v>8.8618309577537673</c:v>
                </c:pt>
                <c:pt idx="215">
                  <c:v>9.3640989798791736</c:v>
                </c:pt>
                <c:pt idx="216">
                  <c:v>9.8778757981248759</c:v>
                </c:pt>
                <c:pt idx="217">
                  <c:v>10.402915277809882</c:v>
                </c:pt>
                <c:pt idx="218">
                  <c:v>10.9389664880824</c:v>
                </c:pt>
                <c:pt idx="219">
                  <c:v>11.485773876321986</c:v>
                </c:pt>
                <c:pt idx="220">
                  <c:v>12.043077446542782</c:v>
                </c:pt>
                <c:pt idx="221">
                  <c:v>12.610612941686753</c:v>
                </c:pt>
                <c:pt idx="222">
                  <c:v>13.188112029686636</c:v>
                </c:pt>
                <c:pt idx="223">
                  <c:v>13.775302493170358</c:v>
                </c:pt>
                <c:pt idx="224">
                  <c:v>14.3719084226679</c:v>
                </c:pt>
                <c:pt idx="225">
                  <c:v>14.977650413174615</c:v>
                </c:pt>
                <c:pt idx="226">
                  <c:v>15.592245763912928</c:v>
                </c:pt>
                <c:pt idx="227">
                  <c:v>16.215408681126746</c:v>
                </c:pt>
                <c:pt idx="228">
                  <c:v>16.846850483731629</c:v>
                </c:pt>
                <c:pt idx="229">
                  <c:v>17.486279811635143</c:v>
                </c:pt>
                <c:pt idx="230">
                  <c:v>18.133402836530877</c:v>
                </c:pt>
                <c:pt idx="231">
                  <c:v>18.787923474959939</c:v>
                </c:pt>
                <c:pt idx="232">
                  <c:v>19.449543603424473</c:v>
                </c:pt>
                <c:pt idx="233">
                  <c:v>20.1179632753269</c:v>
                </c:pt>
                <c:pt idx="234">
                  <c:v>20.792880939500691</c:v>
                </c:pt>
                <c:pt idx="235">
                  <c:v>21.473993660086052</c:v>
                </c:pt>
                <c:pt idx="236">
                  <c:v>22.16099733749877</c:v>
                </c:pt>
                <c:pt idx="237">
                  <c:v>22.853586930227777</c:v>
                </c:pt>
                <c:pt idx="238">
                  <c:v>23.551456677191453</c:v>
                </c:pt>
                <c:pt idx="239">
                  <c:v>24.254300320372494</c:v>
                </c:pt>
                <c:pt idx="240">
                  <c:v>24.961811327445076</c:v>
                </c:pt>
                <c:pt idx="241">
                  <c:v>25.673683114100839</c:v>
                </c:pt>
                <c:pt idx="242">
                  <c:v>26.389609265772634</c:v>
                </c:pt>
                <c:pt idx="243">
                  <c:v>27.109283758451255</c:v>
                </c:pt>
                <c:pt idx="244">
                  <c:v>27.832401178283703</c:v>
                </c:pt>
                <c:pt idx="245">
                  <c:v>28.558656939638496</c:v>
                </c:pt>
                <c:pt idx="246">
                  <c:v>29.287747501319132</c:v>
                </c:pt>
                <c:pt idx="247">
                  <c:v>30.019370580606108</c:v>
                </c:pt>
                <c:pt idx="248">
                  <c:v>30.753225364803995</c:v>
                </c:pt>
                <c:pt idx="249">
                  <c:v>31.489012719971782</c:v>
                </c:pt>
                <c:pt idx="250">
                  <c:v>32.226435396514404</c:v>
                </c:pt>
                <c:pt idx="251">
                  <c:v>32.965198231313906</c:v>
                </c:pt>
                <c:pt idx="252">
                  <c:v>33.705008346083702</c:v>
                </c:pt>
                <c:pt idx="253">
                  <c:v>34.4455753416307</c:v>
                </c:pt>
                <c:pt idx="254">
                  <c:v>35.18661148771676</c:v>
                </c:pt>
                <c:pt idx="255">
                  <c:v>35.927831908216035</c:v>
                </c:pt>
                <c:pt idx="256">
                  <c:v>36.66895476127246</c:v>
                </c:pt>
                <c:pt idx="257">
                  <c:v>37.409701414169803</c:v>
                </c:pt>
                <c:pt idx="258">
                  <c:v>38.149796612636067</c:v>
                </c:pt>
                <c:pt idx="259">
                  <c:v>38.888968644314673</c:v>
                </c:pt>
                <c:pt idx="260">
                  <c:v>39.626949496147063</c:v>
                </c:pt>
                <c:pt idx="261">
                  <c:v>40.363475005422941</c:v>
                </c:pt>
                <c:pt idx="262">
                  <c:v>41.098285004269087</c:v>
                </c:pt>
                <c:pt idx="263">
                  <c:v>41.831123457362281</c:v>
                </c:pt>
                <c:pt idx="264">
                  <c:v>42.561738592666984</c:v>
                </c:pt>
                <c:pt idx="265">
                  <c:v>43.289883025014774</c:v>
                </c:pt>
                <c:pt idx="266">
                  <c:v>44.015313872361077</c:v>
                </c:pt>
                <c:pt idx="267">
                  <c:v>44.737792864570537</c:v>
                </c:pt>
                <c:pt idx="268">
                  <c:v>45.457086444602879</c:v>
                </c:pt>
                <c:pt idx="269">
                  <c:v>46.172965861988928</c:v>
                </c:pt>
                <c:pt idx="270">
                  <c:v>46.885207258506114</c:v>
                </c:pt>
                <c:pt idx="271">
                  <c:v>47.593591745983787</c:v>
                </c:pt>
                <c:pt idx="272">
                  <c:v>48.297905476186457</c:v>
                </c:pt>
                <c:pt idx="273">
                  <c:v>48.997939702746152</c:v>
                </c:pt>
                <c:pt idx="274">
                  <c:v>49.693490835132877</c:v>
                </c:pt>
                <c:pt idx="275">
                  <c:v>50.384360484674147</c:v>
                </c:pt>
                <c:pt idx="276">
                  <c:v>51.070355502653968</c:v>
                </c:pt>
                <c:pt idx="277">
                  <c:v>51.751288010541288</c:v>
                </c:pt>
                <c:pt idx="278">
                  <c:v>52.426975422418394</c:v>
                </c:pt>
                <c:pt idx="279">
                  <c:v>53.09724045969773</c:v>
                </c:pt>
                <c:pt idx="280">
                  <c:v>53.761911158235193</c:v>
                </c:pt>
                <c:pt idx="281">
                  <c:v>54.420820867965432</c:v>
                </c:pt>
                <c:pt idx="282">
                  <c:v>55.07380824520169</c:v>
                </c:pt>
                <c:pt idx="283">
                  <c:v>55.720717237760425</c:v>
                </c:pt>
                <c:pt idx="284">
                  <c:v>56.361397063085434</c:v>
                </c:pt>
                <c:pt idx="285">
                  <c:v>56.995702179561221</c:v>
                </c:pt>
                <c:pt idx="286">
                  <c:v>57.623492251220483</c:v>
                </c:pt>
                <c:pt idx="287">
                  <c:v>58.244632106061488</c:v>
                </c:pt>
                <c:pt idx="288">
                  <c:v>58.858991688204441</c:v>
                </c:pt>
                <c:pt idx="289">
                  <c:v>59.466446004126453</c:v>
                </c:pt>
                <c:pt idx="290">
                  <c:v>60.066875063223847</c:v>
                </c:pt>
                <c:pt idx="291">
                  <c:v>60.66016381295924</c:v>
                </c:pt>
                <c:pt idx="292">
                  <c:v>61.246202068859219</c:v>
                </c:pt>
                <c:pt idx="293">
                  <c:v>61.824884439632996</c:v>
                </c:pt>
                <c:pt idx="294">
                  <c:v>62.396110247689279</c:v>
                </c:pt>
                <c:pt idx="295">
                  <c:v>62.959783445331425</c:v>
                </c:pt>
                <c:pt idx="296">
                  <c:v>63.515812526914601</c:v>
                </c:pt>
                <c:pt idx="297">
                  <c:v>64.064110437250349</c:v>
                </c:pt>
                <c:pt idx="298">
                  <c:v>64.60459447654415</c:v>
                </c:pt>
                <c:pt idx="299">
                  <c:v>65.137186202152691</c:v>
                </c:pt>
                <c:pt idx="300">
                  <c:v>65.661811327445093</c:v>
                </c:pt>
                <c:pt idx="301">
                  <c:v>66.178399618050918</c:v>
                </c:pt>
                <c:pt idx="302">
                  <c:v>66.686884785774339</c:v>
                </c:pt>
                <c:pt idx="303">
                  <c:v>67.187204380450993</c:v>
                </c:pt>
                <c:pt idx="304">
                  <c:v>67.679299680017579</c:v>
                </c:pt>
                <c:pt idx="305">
                  <c:v>68.163115579061213</c:v>
                </c:pt>
                <c:pt idx="306">
                  <c:v>68.638600476108024</c:v>
                </c:pt>
                <c:pt idx="307">
                  <c:v>69.105706159903662</c:v>
                </c:pt>
                <c:pt idx="308">
                  <c:v>69.56438769493306</c:v>
                </c:pt>
                <c:pt idx="309">
                  <c:v>70.014603306416717</c:v>
                </c:pt>
                <c:pt idx="310">
                  <c:v>70.45631426501518</c:v>
                </c:pt>
                <c:pt idx="311">
                  <c:v>70.889484771462463</c:v>
                </c:pt>
                <c:pt idx="312">
                  <c:v>71.314081841342698</c:v>
                </c:pt>
                <c:pt idx="313">
                  <c:v>71.730075190214137</c:v>
                </c:pt>
                <c:pt idx="314">
                  <c:v>72.137437119275319</c:v>
                </c:pt>
                <c:pt idx="315">
                  <c:v>72.536142401759577</c:v>
                </c:pt>
                <c:pt idx="316">
                  <c:v>72.926168170234092</c:v>
                </c:pt>
                <c:pt idx="317">
                  <c:v>73.307493804970818</c:v>
                </c:pt>
                <c:pt idx="318">
                  <c:v>73.680100823546553</c:v>
                </c:pt>
                <c:pt idx="319">
                  <c:v>74.043972771820393</c:v>
                </c:pt>
                <c:pt idx="320">
                  <c:v>74.399095116427617</c:v>
                </c:pt>
                <c:pt idx="321">
                  <c:v>74.745455138919425</c:v>
                </c:pt>
                <c:pt idx="322">
                  <c:v>75.083041831669561</c:v>
                </c:pt>
                <c:pt idx="323">
                  <c:v>75.411845795659502</c:v>
                </c:pt>
                <c:pt idx="324">
                  <c:v>75.731859140245604</c:v>
                </c:pt>
                <c:pt idx="325">
                  <c:v>76.043075385003135</c:v>
                </c:pt>
                <c:pt idx="326">
                  <c:v>76.345489363734174</c:v>
                </c:pt>
                <c:pt idx="327">
                  <c:v>76.63909713071854</c:v>
                </c:pt>
                <c:pt idx="328">
                  <c:v>76.923895869279221</c:v>
                </c:pt>
                <c:pt idx="329">
                  <c:v>77.1998838027273</c:v>
                </c:pt>
                <c:pt idx="330">
                  <c:v>77.467060107743123</c:v>
                </c:pt>
                <c:pt idx="331">
                  <c:v>77.725424830246567</c:v>
                </c:pt>
                <c:pt idx="332">
                  <c:v>77.974978803799814</c:v>
                </c:pt>
                <c:pt idx="333">
                  <c:v>78.215723570583378</c:v>
                </c:pt>
                <c:pt idx="334">
                  <c:v>78.447661304978709</c:v>
                </c:pt>
                <c:pt idx="335">
                  <c:v>78.670794739786544</c:v>
                </c:pt>
                <c:pt idx="336">
                  <c:v>78.885127095105332</c:v>
                </c:pt>
                <c:pt idx="337">
                  <c:v>79.090662009889627</c:v>
                </c:pt>
                <c:pt idx="338">
                  <c:v>79.287403476204759</c:v>
                </c:pt>
                <c:pt idx="339">
                  <c:v>79.475355776189588</c:v>
                </c:pt>
                <c:pt idx="340">
                  <c:v>79.654523421737281</c:v>
                </c:pt>
                <c:pt idx="341">
                  <c:v>79.824911096899314</c:v>
                </c:pt>
                <c:pt idx="342">
                  <c:v>79.986523603017389</c:v>
                </c:pt>
                <c:pt idx="343">
                  <c:v>80.139365806583044</c:v>
                </c:pt>
                <c:pt idx="344">
                  <c:v>80.283442589825484</c:v>
                </c:pt>
                <c:pt idx="345">
                  <c:v>80.418758804024378</c:v>
                </c:pt>
                <c:pt idx="346">
                  <c:v>80.545319225543835</c:v>
                </c:pt>
                <c:pt idx="347">
                  <c:v>80.6631285145817</c:v>
                </c:pt>
                <c:pt idx="348">
                  <c:v>80.772191176629491</c:v>
                </c:pt>
                <c:pt idx="349">
                  <c:v>80.872511526634469</c:v>
                </c:pt>
                <c:pt idx="350">
                  <c:v>80.964093655857454</c:v>
                </c:pt>
                <c:pt idx="351">
                  <c:v>81.046941401418451</c:v>
                </c:pt>
                <c:pt idx="352">
                  <c:v>81.121058318522415</c:v>
                </c:pt>
                <c:pt idx="353">
                  <c:v>81.186447655357426</c:v>
                </c:pt>
                <c:pt idx="354">
                  <c:v>81.243112330657596</c:v>
                </c:pt>
                <c:pt idx="355">
                  <c:v>81.29105491392437</c:v>
                </c:pt>
                <c:pt idx="356">
                  <c:v>81.330277608299014</c:v>
                </c:pt>
                <c:pt idx="357">
                  <c:v>81.360782236080439</c:v>
                </c:pt>
                <c:pt idx="358">
                  <c:v>81.382570226884042</c:v>
                </c:pt>
                <c:pt idx="359">
                  <c:v>81.39564260843585</c:v>
                </c:pt>
                <c:pt idx="360">
                  <c:v>81.400000000000006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88-DF42-88FF-05101455A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Pisition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81.400000000000006</c:v>
                </c:pt>
                <c:pt idx="1">
                  <c:v>81.39564260843585</c:v>
                </c:pt>
                <c:pt idx="2">
                  <c:v>81.382570226884042</c:v>
                </c:pt>
                <c:pt idx="3">
                  <c:v>81.360782236080439</c:v>
                </c:pt>
                <c:pt idx="4">
                  <c:v>81.330277608299014</c:v>
                </c:pt>
                <c:pt idx="5">
                  <c:v>81.29105491392437</c:v>
                </c:pt>
                <c:pt idx="6">
                  <c:v>81.243112330657596</c:v>
                </c:pt>
                <c:pt idx="7">
                  <c:v>81.186447655357426</c:v>
                </c:pt>
                <c:pt idx="8">
                  <c:v>81.121058318522415</c:v>
                </c:pt>
                <c:pt idx="9">
                  <c:v>81.046941401418451</c:v>
                </c:pt>
                <c:pt idx="10">
                  <c:v>80.964093655857454</c:v>
                </c:pt>
                <c:pt idx="11">
                  <c:v>80.872511526634469</c:v>
                </c:pt>
                <c:pt idx="12">
                  <c:v>80.772191176629491</c:v>
                </c:pt>
                <c:pt idx="13">
                  <c:v>80.6631285145817</c:v>
                </c:pt>
                <c:pt idx="14">
                  <c:v>80.545319225543835</c:v>
                </c:pt>
                <c:pt idx="15">
                  <c:v>80.418758804024378</c:v>
                </c:pt>
                <c:pt idx="16">
                  <c:v>80.283442589825484</c:v>
                </c:pt>
                <c:pt idx="17">
                  <c:v>80.139365806583044</c:v>
                </c:pt>
                <c:pt idx="18">
                  <c:v>79.986523603017389</c:v>
                </c:pt>
                <c:pt idx="19">
                  <c:v>79.824911096899314</c:v>
                </c:pt>
                <c:pt idx="20">
                  <c:v>79.654523421737281</c:v>
                </c:pt>
                <c:pt idx="21">
                  <c:v>79.475355776189588</c:v>
                </c:pt>
                <c:pt idx="22">
                  <c:v>79.287403476204759</c:v>
                </c:pt>
                <c:pt idx="23">
                  <c:v>79.090662009889627</c:v>
                </c:pt>
                <c:pt idx="24">
                  <c:v>78.885127095105332</c:v>
                </c:pt>
                <c:pt idx="25">
                  <c:v>78.670794739786544</c:v>
                </c:pt>
                <c:pt idx="26">
                  <c:v>78.447661304978709</c:v>
                </c:pt>
                <c:pt idx="27">
                  <c:v>78.215723570583378</c:v>
                </c:pt>
                <c:pt idx="28">
                  <c:v>77.974978803799814</c:v>
                </c:pt>
                <c:pt idx="29">
                  <c:v>77.725424830246567</c:v>
                </c:pt>
                <c:pt idx="30">
                  <c:v>77.467060107743123</c:v>
                </c:pt>
                <c:pt idx="31">
                  <c:v>77.1998838027273</c:v>
                </c:pt>
                <c:pt idx="32">
                  <c:v>76.923895869279221</c:v>
                </c:pt>
                <c:pt idx="33">
                  <c:v>76.63909713071854</c:v>
                </c:pt>
                <c:pt idx="34">
                  <c:v>76.345489363734174</c:v>
                </c:pt>
                <c:pt idx="35">
                  <c:v>76.043075385003135</c:v>
                </c:pt>
                <c:pt idx="36">
                  <c:v>75.731859140245604</c:v>
                </c:pt>
                <c:pt idx="37">
                  <c:v>75.411845795659502</c:v>
                </c:pt>
                <c:pt idx="38">
                  <c:v>75.083041831669561</c:v>
                </c:pt>
                <c:pt idx="39">
                  <c:v>74.745455138919425</c:v>
                </c:pt>
                <c:pt idx="40">
                  <c:v>74.399095116427617</c:v>
                </c:pt>
                <c:pt idx="41">
                  <c:v>74.043972771820393</c:v>
                </c:pt>
                <c:pt idx="42">
                  <c:v>73.680100823546553</c:v>
                </c:pt>
                <c:pt idx="43">
                  <c:v>73.307493804970818</c:v>
                </c:pt>
                <c:pt idx="44">
                  <c:v>72.926168170234092</c:v>
                </c:pt>
                <c:pt idx="45">
                  <c:v>72.536142401759577</c:v>
                </c:pt>
                <c:pt idx="46">
                  <c:v>72.137437119275319</c:v>
                </c:pt>
                <c:pt idx="47">
                  <c:v>71.730075190214137</c:v>
                </c:pt>
                <c:pt idx="48">
                  <c:v>71.314081841342698</c:v>
                </c:pt>
                <c:pt idx="49">
                  <c:v>70.889484771462463</c:v>
                </c:pt>
                <c:pt idx="50">
                  <c:v>70.45631426501518</c:v>
                </c:pt>
                <c:pt idx="51">
                  <c:v>70.014603306416717</c:v>
                </c:pt>
                <c:pt idx="52">
                  <c:v>69.56438769493306</c:v>
                </c:pt>
                <c:pt idx="53">
                  <c:v>69.105706159903662</c:v>
                </c:pt>
                <c:pt idx="54">
                  <c:v>68.638600476108024</c:v>
                </c:pt>
                <c:pt idx="55">
                  <c:v>68.163115579061213</c:v>
                </c:pt>
                <c:pt idx="56">
                  <c:v>67.679299680017579</c:v>
                </c:pt>
                <c:pt idx="57">
                  <c:v>67.187204380450993</c:v>
                </c:pt>
                <c:pt idx="58">
                  <c:v>66.686884785774339</c:v>
                </c:pt>
                <c:pt idx="59">
                  <c:v>66.178399618050918</c:v>
                </c:pt>
                <c:pt idx="60">
                  <c:v>65.661811327445093</c:v>
                </c:pt>
                <c:pt idx="61">
                  <c:v>65.137186202152691</c:v>
                </c:pt>
                <c:pt idx="62">
                  <c:v>64.60459447654415</c:v>
                </c:pt>
                <c:pt idx="63">
                  <c:v>64.064110437250349</c:v>
                </c:pt>
                <c:pt idx="64">
                  <c:v>63.515812526914601</c:v>
                </c:pt>
                <c:pt idx="65">
                  <c:v>62.959783445331425</c:v>
                </c:pt>
                <c:pt idx="66">
                  <c:v>62.396110247689279</c:v>
                </c:pt>
                <c:pt idx="67">
                  <c:v>61.824884439632996</c:v>
                </c:pt>
                <c:pt idx="68">
                  <c:v>61.246202068859219</c:v>
                </c:pt>
                <c:pt idx="69">
                  <c:v>60.66016381295924</c:v>
                </c:pt>
                <c:pt idx="70">
                  <c:v>60.066875063223847</c:v>
                </c:pt>
                <c:pt idx="71">
                  <c:v>59.466446004126453</c:v>
                </c:pt>
                <c:pt idx="72">
                  <c:v>58.858991688204441</c:v>
                </c:pt>
                <c:pt idx="73">
                  <c:v>58.244632106061488</c:v>
                </c:pt>
                <c:pt idx="74">
                  <c:v>57.623492251220483</c:v>
                </c:pt>
                <c:pt idx="75">
                  <c:v>56.995702179561221</c:v>
                </c:pt>
                <c:pt idx="76">
                  <c:v>56.361397063085434</c:v>
                </c:pt>
                <c:pt idx="77">
                  <c:v>55.720717237760425</c:v>
                </c:pt>
                <c:pt idx="78">
                  <c:v>55.07380824520169</c:v>
                </c:pt>
                <c:pt idx="79">
                  <c:v>54.420820867965432</c:v>
                </c:pt>
                <c:pt idx="80">
                  <c:v>53.761911158235193</c:v>
                </c:pt>
                <c:pt idx="81">
                  <c:v>53.09724045969773</c:v>
                </c:pt>
                <c:pt idx="82">
                  <c:v>52.426975422418394</c:v>
                </c:pt>
                <c:pt idx="83">
                  <c:v>51.751288010541288</c:v>
                </c:pt>
                <c:pt idx="84">
                  <c:v>51.070355502653968</c:v>
                </c:pt>
                <c:pt idx="85">
                  <c:v>50.384360484674147</c:v>
                </c:pt>
                <c:pt idx="86">
                  <c:v>49.693490835132877</c:v>
                </c:pt>
                <c:pt idx="87">
                  <c:v>48.997939702746152</c:v>
                </c:pt>
                <c:pt idx="88">
                  <c:v>48.297905476186457</c:v>
                </c:pt>
                <c:pt idx="89">
                  <c:v>47.593591745983787</c:v>
                </c:pt>
                <c:pt idx="90">
                  <c:v>46.885207258506114</c:v>
                </c:pt>
                <c:pt idx="91">
                  <c:v>46.172965861988928</c:v>
                </c:pt>
                <c:pt idx="92">
                  <c:v>45.457086444602879</c:v>
                </c:pt>
                <c:pt idx="93">
                  <c:v>44.737792864570537</c:v>
                </c:pt>
                <c:pt idx="94">
                  <c:v>44.015313872361077</c:v>
                </c:pt>
                <c:pt idx="95">
                  <c:v>43.289883025014774</c:v>
                </c:pt>
                <c:pt idx="96">
                  <c:v>42.561738592666984</c:v>
                </c:pt>
                <c:pt idx="97">
                  <c:v>41.831123457362281</c:v>
                </c:pt>
                <c:pt idx="98">
                  <c:v>41.098285004269087</c:v>
                </c:pt>
                <c:pt idx="99">
                  <c:v>40.363475005422941</c:v>
                </c:pt>
                <c:pt idx="100">
                  <c:v>39.626949496147063</c:v>
                </c:pt>
                <c:pt idx="101">
                  <c:v>38.888968644314673</c:v>
                </c:pt>
                <c:pt idx="102">
                  <c:v>38.149796612636067</c:v>
                </c:pt>
                <c:pt idx="103">
                  <c:v>37.409701414169803</c:v>
                </c:pt>
                <c:pt idx="104">
                  <c:v>36.66895476127246</c:v>
                </c:pt>
                <c:pt idx="105">
                  <c:v>35.927831908216035</c:v>
                </c:pt>
                <c:pt idx="106">
                  <c:v>35.18661148771676</c:v>
                </c:pt>
                <c:pt idx="107">
                  <c:v>34.4455753416307</c:v>
                </c:pt>
                <c:pt idx="108">
                  <c:v>33.705008346083702</c:v>
                </c:pt>
                <c:pt idx="109">
                  <c:v>32.965198231313906</c:v>
                </c:pt>
                <c:pt idx="110">
                  <c:v>32.226435396514404</c:v>
                </c:pt>
                <c:pt idx="111">
                  <c:v>31.489012719971782</c:v>
                </c:pt>
                <c:pt idx="112">
                  <c:v>30.753225364803995</c:v>
                </c:pt>
                <c:pt idx="113">
                  <c:v>30.019370580606108</c:v>
                </c:pt>
                <c:pt idx="114">
                  <c:v>29.287747501319132</c:v>
                </c:pt>
                <c:pt idx="115">
                  <c:v>28.558656939638496</c:v>
                </c:pt>
                <c:pt idx="116">
                  <c:v>27.832401178283703</c:v>
                </c:pt>
                <c:pt idx="117">
                  <c:v>27.109283758451255</c:v>
                </c:pt>
                <c:pt idx="118">
                  <c:v>26.389609265772634</c:v>
                </c:pt>
                <c:pt idx="119">
                  <c:v>25.673683114100839</c:v>
                </c:pt>
                <c:pt idx="120">
                  <c:v>24.961811327445076</c:v>
                </c:pt>
                <c:pt idx="121">
                  <c:v>24.254300320372494</c:v>
                </c:pt>
                <c:pt idx="122">
                  <c:v>23.551456677191453</c:v>
                </c:pt>
                <c:pt idx="123">
                  <c:v>22.853586930227777</c:v>
                </c:pt>
                <c:pt idx="124">
                  <c:v>22.16099733749877</c:v>
                </c:pt>
                <c:pt idx="125">
                  <c:v>21.473993660086052</c:v>
                </c:pt>
                <c:pt idx="126">
                  <c:v>20.792880939500691</c:v>
                </c:pt>
                <c:pt idx="127">
                  <c:v>20.1179632753269</c:v>
                </c:pt>
                <c:pt idx="128">
                  <c:v>19.449543603424473</c:v>
                </c:pt>
                <c:pt idx="129">
                  <c:v>18.787923474959939</c:v>
                </c:pt>
                <c:pt idx="130">
                  <c:v>18.133402836530877</c:v>
                </c:pt>
                <c:pt idx="131">
                  <c:v>17.486279811635143</c:v>
                </c:pt>
                <c:pt idx="132">
                  <c:v>16.846850483731629</c:v>
                </c:pt>
                <c:pt idx="133">
                  <c:v>16.215408681126746</c:v>
                </c:pt>
                <c:pt idx="134">
                  <c:v>15.592245763912928</c:v>
                </c:pt>
                <c:pt idx="135">
                  <c:v>14.977650413174615</c:v>
                </c:pt>
                <c:pt idx="136">
                  <c:v>14.3719084226679</c:v>
                </c:pt>
                <c:pt idx="137">
                  <c:v>13.775302493170358</c:v>
                </c:pt>
                <c:pt idx="138">
                  <c:v>13.188112029686636</c:v>
                </c:pt>
                <c:pt idx="139">
                  <c:v>12.610612941686753</c:v>
                </c:pt>
                <c:pt idx="140">
                  <c:v>12.043077446542782</c:v>
                </c:pt>
                <c:pt idx="141">
                  <c:v>11.485773876321986</c:v>
                </c:pt>
                <c:pt idx="142">
                  <c:v>10.9389664880824</c:v>
                </c:pt>
                <c:pt idx="143">
                  <c:v>10.402915277809882</c:v>
                </c:pt>
                <c:pt idx="144">
                  <c:v>9.8778757981248759</c:v>
                </c:pt>
                <c:pt idx="145">
                  <c:v>9.3640989798791736</c:v>
                </c:pt>
                <c:pt idx="146">
                  <c:v>8.8618309577537673</c:v>
                </c:pt>
                <c:pt idx="147">
                  <c:v>8.3713128999609978</c:v>
                </c:pt>
                <c:pt idx="148">
                  <c:v>7.8927808421461521</c:v>
                </c:pt>
                <c:pt idx="149">
                  <c:v>7.4264655255753667</c:v>
                </c:pt>
                <c:pt idx="150">
                  <c:v>6.972592239689817</c:v>
                </c:pt>
                <c:pt idx="151">
                  <c:v>6.5313806690997467</c:v>
                </c:pt>
                <c:pt idx="152">
                  <c:v>6.1030447450831389</c:v>
                </c:pt>
                <c:pt idx="153">
                  <c:v>5.6877925016502218</c:v>
                </c:pt>
                <c:pt idx="154">
                  <c:v>5.2858259362265017</c:v>
                </c:pt>
                <c:pt idx="155">
                  <c:v>4.8973408750032377</c:v>
                </c:pt>
                <c:pt idx="156">
                  <c:v>4.5225268429975927</c:v>
                </c:pt>
                <c:pt idx="157">
                  <c:v>4.1615669388610002</c:v>
                </c:pt>
                <c:pt idx="158">
                  <c:v>3.8146377144682617</c:v>
                </c:pt>
                <c:pt idx="159">
                  <c:v>3.4819090593173598</c:v>
                </c:pt>
                <c:pt idx="160">
                  <c:v>3.163544089764315</c:v>
                </c:pt>
                <c:pt idx="161">
                  <c:v>2.8596990431149436</c:v>
                </c:pt>
                <c:pt idx="162">
                  <c:v>2.5705231765919052</c:v>
                </c:pt>
                <c:pt idx="163">
                  <c:v>2.2961586711919324</c:v>
                </c:pt>
                <c:pt idx="164">
                  <c:v>2.036740540446317</c:v>
                </c:pt>
                <c:pt idx="165">
                  <c:v>1.7923965440942311</c:v>
                </c:pt>
                <c:pt idx="166">
                  <c:v>1.5632471066777214</c:v>
                </c:pt>
                <c:pt idx="167">
                  <c:v>1.3494052410635504</c:v>
                </c:pt>
                <c:pt idx="168">
                  <c:v>1.1509764768977107</c:v>
                </c:pt>
                <c:pt idx="169">
                  <c:v>0.96805879399462924</c:v>
                </c:pt>
                <c:pt idx="170">
                  <c:v>0.80074256066370708</c:v>
                </c:pt>
                <c:pt idx="171">
                  <c:v>0.64911047697424351</c:v>
                </c:pt>
                <c:pt idx="172">
                  <c:v>0.51323752295860459</c:v>
                </c:pt>
                <c:pt idx="173">
                  <c:v>0.39319091175380549</c:v>
                </c:pt>
                <c:pt idx="174">
                  <c:v>0.28903004768014284</c:v>
                </c:pt>
                <c:pt idx="175">
                  <c:v>0.20080648925627997</c:v>
                </c:pt>
                <c:pt idx="176">
                  <c:v>0.12856391714930737</c:v>
                </c:pt>
                <c:pt idx="177">
                  <c:v>7.2338107058129708E-2</c:v>
                </c:pt>
                <c:pt idx="178">
                  <c:v>3.2156907529667933E-2</c:v>
                </c:pt>
                <c:pt idx="179">
                  <c:v>8.0402227056026732E-3</c:v>
                </c:pt>
                <c:pt idx="180">
                  <c:v>0</c:v>
                </c:pt>
                <c:pt idx="181">
                  <c:v>8.0402227056026732E-3</c:v>
                </c:pt>
                <c:pt idx="182">
                  <c:v>3.2156907529667933E-2</c:v>
                </c:pt>
                <c:pt idx="183">
                  <c:v>7.2338107058129708E-2</c:v>
                </c:pt>
                <c:pt idx="184">
                  <c:v>0.12856391714930737</c:v>
                </c:pt>
                <c:pt idx="185">
                  <c:v>0.20080648925627997</c:v>
                </c:pt>
                <c:pt idx="186">
                  <c:v>0.28903004768014284</c:v>
                </c:pt>
                <c:pt idx="187">
                  <c:v>0.39319091175380549</c:v>
                </c:pt>
                <c:pt idx="188">
                  <c:v>0.51323752295860459</c:v>
                </c:pt>
                <c:pt idx="189">
                  <c:v>0.64911047697424351</c:v>
                </c:pt>
                <c:pt idx="190">
                  <c:v>0.80074256066370708</c:v>
                </c:pt>
                <c:pt idx="191">
                  <c:v>0.96805879399462924</c:v>
                </c:pt>
                <c:pt idx="192">
                  <c:v>1.1509764768977107</c:v>
                </c:pt>
                <c:pt idx="193">
                  <c:v>1.3494052410635504</c:v>
                </c:pt>
                <c:pt idx="194">
                  <c:v>1.5632471066777214</c:v>
                </c:pt>
                <c:pt idx="195">
                  <c:v>1.7923965440942311</c:v>
                </c:pt>
                <c:pt idx="196">
                  <c:v>2.036740540446317</c:v>
                </c:pt>
                <c:pt idx="197">
                  <c:v>2.2961586711919324</c:v>
                </c:pt>
                <c:pt idx="198">
                  <c:v>2.5705231765919052</c:v>
                </c:pt>
                <c:pt idx="199">
                  <c:v>2.8596990431149436</c:v>
                </c:pt>
                <c:pt idx="200">
                  <c:v>3.163544089764315</c:v>
                </c:pt>
                <c:pt idx="201">
                  <c:v>3.4819090593173598</c:v>
                </c:pt>
                <c:pt idx="202">
                  <c:v>3.8146377144682617</c:v>
                </c:pt>
                <c:pt idx="203">
                  <c:v>4.1615669388610002</c:v>
                </c:pt>
                <c:pt idx="204">
                  <c:v>4.5225268429975927</c:v>
                </c:pt>
                <c:pt idx="205">
                  <c:v>4.8973408750032377</c:v>
                </c:pt>
                <c:pt idx="206">
                  <c:v>5.2858259362265017</c:v>
                </c:pt>
                <c:pt idx="207">
                  <c:v>5.6877925016502218</c:v>
                </c:pt>
                <c:pt idx="208">
                  <c:v>6.1030447450831389</c:v>
                </c:pt>
                <c:pt idx="209">
                  <c:v>6.5313806690997467</c:v>
                </c:pt>
                <c:pt idx="210">
                  <c:v>6.972592239689817</c:v>
                </c:pt>
                <c:pt idx="211">
                  <c:v>7.4264655255753667</c:v>
                </c:pt>
                <c:pt idx="212">
                  <c:v>7.8927808421461521</c:v>
                </c:pt>
                <c:pt idx="213">
                  <c:v>8.3713128999609978</c:v>
                </c:pt>
                <c:pt idx="214">
                  <c:v>8.8618309577537673</c:v>
                </c:pt>
                <c:pt idx="215">
                  <c:v>9.3640989798791736</c:v>
                </c:pt>
                <c:pt idx="216">
                  <c:v>9.8778757981248759</c:v>
                </c:pt>
                <c:pt idx="217">
                  <c:v>10.402915277809882</c:v>
                </c:pt>
                <c:pt idx="218">
                  <c:v>10.9389664880824</c:v>
                </c:pt>
                <c:pt idx="219">
                  <c:v>11.485773876321986</c:v>
                </c:pt>
                <c:pt idx="220">
                  <c:v>12.043077446542782</c:v>
                </c:pt>
                <c:pt idx="221">
                  <c:v>12.610612941686753</c:v>
                </c:pt>
                <c:pt idx="222">
                  <c:v>13.188112029686636</c:v>
                </c:pt>
                <c:pt idx="223">
                  <c:v>13.775302493170358</c:v>
                </c:pt>
                <c:pt idx="224">
                  <c:v>14.3719084226679</c:v>
                </c:pt>
                <c:pt idx="225">
                  <c:v>14.977650413174615</c:v>
                </c:pt>
                <c:pt idx="226">
                  <c:v>15.592245763912928</c:v>
                </c:pt>
                <c:pt idx="227">
                  <c:v>16.215408681126746</c:v>
                </c:pt>
                <c:pt idx="228">
                  <c:v>16.846850483731629</c:v>
                </c:pt>
                <c:pt idx="229">
                  <c:v>17.486279811635143</c:v>
                </c:pt>
                <c:pt idx="230">
                  <c:v>18.133402836530877</c:v>
                </c:pt>
                <c:pt idx="231">
                  <c:v>18.787923474959939</c:v>
                </c:pt>
                <c:pt idx="232">
                  <c:v>19.449543603424473</c:v>
                </c:pt>
                <c:pt idx="233">
                  <c:v>20.1179632753269</c:v>
                </c:pt>
                <c:pt idx="234">
                  <c:v>20.792880939500691</c:v>
                </c:pt>
                <c:pt idx="235">
                  <c:v>21.473993660086052</c:v>
                </c:pt>
                <c:pt idx="236">
                  <c:v>22.16099733749877</c:v>
                </c:pt>
                <c:pt idx="237">
                  <c:v>22.853586930227777</c:v>
                </c:pt>
                <c:pt idx="238">
                  <c:v>23.551456677191453</c:v>
                </c:pt>
                <c:pt idx="239">
                  <c:v>24.254300320372494</c:v>
                </c:pt>
                <c:pt idx="240">
                  <c:v>24.961811327445076</c:v>
                </c:pt>
                <c:pt idx="241">
                  <c:v>25.673683114100839</c:v>
                </c:pt>
                <c:pt idx="242">
                  <c:v>26.389609265772634</c:v>
                </c:pt>
                <c:pt idx="243">
                  <c:v>27.109283758451255</c:v>
                </c:pt>
                <c:pt idx="244">
                  <c:v>27.832401178283703</c:v>
                </c:pt>
                <c:pt idx="245">
                  <c:v>28.558656939638496</c:v>
                </c:pt>
                <c:pt idx="246">
                  <c:v>29.287747501319132</c:v>
                </c:pt>
                <c:pt idx="247">
                  <c:v>30.019370580606108</c:v>
                </c:pt>
                <c:pt idx="248">
                  <c:v>30.753225364803995</c:v>
                </c:pt>
                <c:pt idx="249">
                  <c:v>31.489012719971782</c:v>
                </c:pt>
                <c:pt idx="250">
                  <c:v>32.226435396514404</c:v>
                </c:pt>
                <c:pt idx="251">
                  <c:v>32.965198231313906</c:v>
                </c:pt>
                <c:pt idx="252">
                  <c:v>33.705008346083702</c:v>
                </c:pt>
                <c:pt idx="253">
                  <c:v>34.4455753416307</c:v>
                </c:pt>
                <c:pt idx="254">
                  <c:v>35.18661148771676</c:v>
                </c:pt>
                <c:pt idx="255">
                  <c:v>35.927831908216035</c:v>
                </c:pt>
                <c:pt idx="256">
                  <c:v>36.66895476127246</c:v>
                </c:pt>
                <c:pt idx="257">
                  <c:v>37.409701414169803</c:v>
                </c:pt>
                <c:pt idx="258">
                  <c:v>38.149796612636067</c:v>
                </c:pt>
                <c:pt idx="259">
                  <c:v>38.888968644314673</c:v>
                </c:pt>
                <c:pt idx="260">
                  <c:v>39.626949496147063</c:v>
                </c:pt>
                <c:pt idx="261">
                  <c:v>40.363475005422941</c:v>
                </c:pt>
                <c:pt idx="262">
                  <c:v>41.098285004269087</c:v>
                </c:pt>
                <c:pt idx="263">
                  <c:v>41.831123457362281</c:v>
                </c:pt>
                <c:pt idx="264">
                  <c:v>42.561738592666984</c:v>
                </c:pt>
                <c:pt idx="265">
                  <c:v>43.289883025014774</c:v>
                </c:pt>
                <c:pt idx="266">
                  <c:v>44.015313872361077</c:v>
                </c:pt>
                <c:pt idx="267">
                  <c:v>44.737792864570537</c:v>
                </c:pt>
                <c:pt idx="268">
                  <c:v>45.457086444602879</c:v>
                </c:pt>
                <c:pt idx="269">
                  <c:v>46.172965861988928</c:v>
                </c:pt>
                <c:pt idx="270">
                  <c:v>46.885207258506114</c:v>
                </c:pt>
                <c:pt idx="271">
                  <c:v>47.593591745983787</c:v>
                </c:pt>
                <c:pt idx="272">
                  <c:v>48.297905476186457</c:v>
                </c:pt>
                <c:pt idx="273">
                  <c:v>48.997939702746152</c:v>
                </c:pt>
                <c:pt idx="274">
                  <c:v>49.693490835132877</c:v>
                </c:pt>
                <c:pt idx="275">
                  <c:v>50.384360484674147</c:v>
                </c:pt>
                <c:pt idx="276">
                  <c:v>51.070355502653968</c:v>
                </c:pt>
                <c:pt idx="277">
                  <c:v>51.751288010541288</c:v>
                </c:pt>
                <c:pt idx="278">
                  <c:v>52.426975422418394</c:v>
                </c:pt>
                <c:pt idx="279">
                  <c:v>53.09724045969773</c:v>
                </c:pt>
                <c:pt idx="280">
                  <c:v>53.761911158235193</c:v>
                </c:pt>
                <c:pt idx="281">
                  <c:v>54.420820867965432</c:v>
                </c:pt>
                <c:pt idx="282">
                  <c:v>55.07380824520169</c:v>
                </c:pt>
                <c:pt idx="283">
                  <c:v>55.720717237760425</c:v>
                </c:pt>
                <c:pt idx="284">
                  <c:v>56.361397063085434</c:v>
                </c:pt>
                <c:pt idx="285">
                  <c:v>56.995702179561221</c:v>
                </c:pt>
                <c:pt idx="286">
                  <c:v>57.623492251220483</c:v>
                </c:pt>
                <c:pt idx="287">
                  <c:v>58.244632106061488</c:v>
                </c:pt>
                <c:pt idx="288">
                  <c:v>58.858991688204441</c:v>
                </c:pt>
                <c:pt idx="289">
                  <c:v>59.466446004126453</c:v>
                </c:pt>
                <c:pt idx="290">
                  <c:v>60.066875063223847</c:v>
                </c:pt>
                <c:pt idx="291">
                  <c:v>60.66016381295924</c:v>
                </c:pt>
                <c:pt idx="292">
                  <c:v>61.246202068859219</c:v>
                </c:pt>
                <c:pt idx="293">
                  <c:v>61.824884439632996</c:v>
                </c:pt>
                <c:pt idx="294">
                  <c:v>62.396110247689279</c:v>
                </c:pt>
                <c:pt idx="295">
                  <c:v>62.959783445331425</c:v>
                </c:pt>
                <c:pt idx="296">
                  <c:v>63.515812526914601</c:v>
                </c:pt>
                <c:pt idx="297">
                  <c:v>64.064110437250349</c:v>
                </c:pt>
                <c:pt idx="298">
                  <c:v>64.60459447654415</c:v>
                </c:pt>
                <c:pt idx="299">
                  <c:v>65.137186202152691</c:v>
                </c:pt>
                <c:pt idx="300">
                  <c:v>65.661811327445093</c:v>
                </c:pt>
                <c:pt idx="301">
                  <c:v>66.178399618050918</c:v>
                </c:pt>
                <c:pt idx="302">
                  <c:v>66.686884785774339</c:v>
                </c:pt>
                <c:pt idx="303">
                  <c:v>67.187204380450993</c:v>
                </c:pt>
                <c:pt idx="304">
                  <c:v>67.679299680017579</c:v>
                </c:pt>
                <c:pt idx="305">
                  <c:v>68.163115579061213</c:v>
                </c:pt>
                <c:pt idx="306">
                  <c:v>68.638600476108024</c:v>
                </c:pt>
                <c:pt idx="307">
                  <c:v>69.105706159903662</c:v>
                </c:pt>
                <c:pt idx="308">
                  <c:v>69.56438769493306</c:v>
                </c:pt>
                <c:pt idx="309">
                  <c:v>70.014603306416717</c:v>
                </c:pt>
                <c:pt idx="310">
                  <c:v>70.45631426501518</c:v>
                </c:pt>
                <c:pt idx="311">
                  <c:v>70.889484771462463</c:v>
                </c:pt>
                <c:pt idx="312">
                  <c:v>71.314081841342698</c:v>
                </c:pt>
                <c:pt idx="313">
                  <c:v>71.730075190214137</c:v>
                </c:pt>
                <c:pt idx="314">
                  <c:v>72.137437119275319</c:v>
                </c:pt>
                <c:pt idx="315">
                  <c:v>72.536142401759577</c:v>
                </c:pt>
                <c:pt idx="316">
                  <c:v>72.926168170234092</c:v>
                </c:pt>
                <c:pt idx="317">
                  <c:v>73.307493804970818</c:v>
                </c:pt>
                <c:pt idx="318">
                  <c:v>73.680100823546553</c:v>
                </c:pt>
                <c:pt idx="319">
                  <c:v>74.043972771820393</c:v>
                </c:pt>
                <c:pt idx="320">
                  <c:v>74.399095116427617</c:v>
                </c:pt>
                <c:pt idx="321">
                  <c:v>74.745455138919425</c:v>
                </c:pt>
                <c:pt idx="322">
                  <c:v>75.083041831669561</c:v>
                </c:pt>
                <c:pt idx="323">
                  <c:v>75.411845795659502</c:v>
                </c:pt>
                <c:pt idx="324">
                  <c:v>75.731859140245604</c:v>
                </c:pt>
                <c:pt idx="325">
                  <c:v>76.043075385003135</c:v>
                </c:pt>
                <c:pt idx="326">
                  <c:v>76.345489363734174</c:v>
                </c:pt>
                <c:pt idx="327">
                  <c:v>76.63909713071854</c:v>
                </c:pt>
                <c:pt idx="328">
                  <c:v>76.923895869279221</c:v>
                </c:pt>
                <c:pt idx="329">
                  <c:v>77.1998838027273</c:v>
                </c:pt>
                <c:pt idx="330">
                  <c:v>77.467060107743123</c:v>
                </c:pt>
                <c:pt idx="331">
                  <c:v>77.725424830246567</c:v>
                </c:pt>
                <c:pt idx="332">
                  <c:v>77.974978803799814</c:v>
                </c:pt>
                <c:pt idx="333">
                  <c:v>78.215723570583378</c:v>
                </c:pt>
                <c:pt idx="334">
                  <c:v>78.447661304978709</c:v>
                </c:pt>
                <c:pt idx="335">
                  <c:v>78.670794739786544</c:v>
                </c:pt>
                <c:pt idx="336">
                  <c:v>78.885127095105332</c:v>
                </c:pt>
                <c:pt idx="337">
                  <c:v>79.090662009889627</c:v>
                </c:pt>
                <c:pt idx="338">
                  <c:v>79.287403476204759</c:v>
                </c:pt>
                <c:pt idx="339">
                  <c:v>79.475355776189588</c:v>
                </c:pt>
                <c:pt idx="340">
                  <c:v>79.654523421737281</c:v>
                </c:pt>
                <c:pt idx="341">
                  <c:v>79.824911096899314</c:v>
                </c:pt>
                <c:pt idx="342">
                  <c:v>79.986523603017389</c:v>
                </c:pt>
                <c:pt idx="343">
                  <c:v>80.139365806583044</c:v>
                </c:pt>
                <c:pt idx="344">
                  <c:v>80.283442589825484</c:v>
                </c:pt>
                <c:pt idx="345">
                  <c:v>80.418758804024378</c:v>
                </c:pt>
                <c:pt idx="346">
                  <c:v>80.545319225543835</c:v>
                </c:pt>
                <c:pt idx="347">
                  <c:v>80.6631285145817</c:v>
                </c:pt>
                <c:pt idx="348">
                  <c:v>80.772191176629491</c:v>
                </c:pt>
                <c:pt idx="349">
                  <c:v>80.872511526634469</c:v>
                </c:pt>
                <c:pt idx="350">
                  <c:v>80.964093655857454</c:v>
                </c:pt>
                <c:pt idx="351">
                  <c:v>81.046941401418451</c:v>
                </c:pt>
                <c:pt idx="352">
                  <c:v>81.121058318522415</c:v>
                </c:pt>
                <c:pt idx="353">
                  <c:v>81.186447655357426</c:v>
                </c:pt>
                <c:pt idx="354">
                  <c:v>81.243112330657596</c:v>
                </c:pt>
                <c:pt idx="355">
                  <c:v>81.29105491392437</c:v>
                </c:pt>
                <c:pt idx="356">
                  <c:v>81.330277608299014</c:v>
                </c:pt>
                <c:pt idx="357">
                  <c:v>81.360782236080439</c:v>
                </c:pt>
                <c:pt idx="358">
                  <c:v>81.382570226884042</c:v>
                </c:pt>
                <c:pt idx="359">
                  <c:v>81.39564260843585</c:v>
                </c:pt>
                <c:pt idx="360">
                  <c:v>81.400000000000006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D3-6E4A-BC78-4525EFEF4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Velocity</c:v>
          </c:tx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Calculations!$L$3:$L$363</c:f>
              <c:numCache>
                <c:formatCode>0.000</c:formatCode>
                <c:ptCount val="361"/>
                <c:pt idx="0">
                  <c:v>-1.4681737508412611E-15</c:v>
                </c:pt>
                <c:pt idx="1">
                  <c:v>-0.20915562304210397</c:v>
                </c:pt>
                <c:pt idx="2">
                  <c:v>-0.41832117007858149</c:v>
                </c:pt>
                <c:pt idx="3">
                  <c:v>-0.62750650202683977</c:v>
                </c:pt>
                <c:pt idx="4">
                  <c:v>-0.83672135362611277</c:v>
                </c:pt>
                <c:pt idx="5">
                  <c:v>-1.0459752702879697</c:v>
                </c:pt>
                <c:pt idx="6">
                  <c:v>-1.2552775448755291</c:v>
                </c:pt>
                <c:pt idx="7">
                  <c:v>-1.464637154389141</c:v>
                </c:pt>
                <c:pt idx="8">
                  <c:v>-1.674062696538114</c:v>
                </c:pt>
                <c:pt idx="9">
                  <c:v>-1.8835623261796455</c:v>
                </c:pt>
                <c:pt idx="10">
                  <c:v>-2.0931436916084829</c:v>
                </c:pt>
                <c:pt idx="11">
                  <c:v>-2.3028138706834689</c:v>
                </c:pt>
                <c:pt idx="12">
                  <c:v>-2.5125793067798816</c:v>
                </c:pt>
                <c:pt idx="13">
                  <c:v>-2.7224457445601153</c:v>
                </c:pt>
                <c:pt idx="14">
                  <c:v>-2.9324181655585901</c:v>
                </c:pt>
                <c:pt idx="15">
                  <c:v>-3.1425007235812052</c:v>
                </c:pt>
                <c:pt idx="16">
                  <c:v>-3.352696679923675</c:v>
                </c:pt>
                <c:pt idx="17">
                  <c:v>-3.5630083384182676</c:v>
                </c:pt>
                <c:pt idx="18">
                  <c:v>-3.7734369803231966</c:v>
                </c:pt>
                <c:pt idx="19">
                  <c:v>-3.9839827990746737</c:v>
                </c:pt>
                <c:pt idx="20">
                  <c:v>-4.1946448349273275</c:v>
                </c:pt>
                <c:pt idx="21">
                  <c:v>-4.4054209095147359</c:v>
                </c:pt>
                <c:pt idx="22">
                  <c:v>-4.6163075603685071</c:v>
                </c:pt>
                <c:pt idx="23">
                  <c:v>-4.8272999754407726</c:v>
                </c:pt>
                <c:pt idx="24">
                  <c:v>-5.038391927682385</c:v>
                </c:pt>
                <c:pt idx="25">
                  <c:v>-5.249575709736038</c:v>
                </c:pt>
                <c:pt idx="26">
                  <c:v>-5.4608420688114849</c:v>
                </c:pt>
                <c:pt idx="27">
                  <c:v>-5.6721801418175346</c:v>
                </c:pt>
                <c:pt idx="28">
                  <c:v>-5.883577390833703</c:v>
                </c:pt>
                <c:pt idx="29">
                  <c:v>-6.0950195390126414</c:v>
                </c:pt>
                <c:pt idx="30">
                  <c:v>-6.3064905070126018</c:v>
                </c:pt>
                <c:pt idx="31">
                  <c:v>-6.5179723500680575</c:v>
                </c:pt>
                <c:pt idx="32">
                  <c:v>-6.7294451958147237</c:v>
                </c:pt>
                <c:pt idx="33">
                  <c:v>-6.9408871829943317</c:v>
                </c:pt>
                <c:pt idx="34">
                  <c:v>-7.1522744011726997</c:v>
                </c:pt>
                <c:pt idx="35">
                  <c:v>-7.3635808316135831</c:v>
                </c:pt>
                <c:pt idx="36">
                  <c:v>-7.5747782894590943</c:v>
                </c:pt>
                <c:pt idx="37">
                  <c:v>-7.7858363673758451</c:v>
                </c:pt>
                <c:pt idx="38">
                  <c:v>-7.9967223808343624</c:v>
                </c:pt>
                <c:pt idx="39">
                  <c:v>-8.2074013151968881</c:v>
                </c:pt>
                <c:pt idx="40">
                  <c:v>-8.4178357747966306</c:v>
                </c:pt>
                <c:pt idx="41">
                  <c:v>-8.6279859341984704</c:v>
                </c:pt>
                <c:pt idx="42">
                  <c:v>-8.8378094918381702</c:v>
                </c:pt>
                <c:pt idx="43">
                  <c:v>-9.0472616262431398</c:v>
                </c:pt>
                <c:pt idx="44">
                  <c:v>-9.2562949550437388</c:v>
                </c:pt>
                <c:pt idx="45">
                  <c:v>-9.4648594969889697</c:v>
                </c:pt>
                <c:pt idx="46">
                  <c:v>-9.6729026371847002</c:v>
                </c:pt>
                <c:pt idx="47">
                  <c:v>-9.8803690957763095</c:v>
                </c:pt>
                <c:pt idx="48">
                  <c:v>-10.087200900299898</c:v>
                </c:pt>
                <c:pt idx="49">
                  <c:v>-10.293337361928243</c:v>
                </c:pt>
                <c:pt idx="50">
                  <c:v>-10.498715055838108</c:v>
                </c:pt>
                <c:pt idx="51">
                  <c:v>-10.703267805925366</c:v>
                </c:pt>
                <c:pt idx="52">
                  <c:v>-10.906926674092482</c:v>
                </c:pt>
                <c:pt idx="53">
                  <c:v>-11.109619954330624</c:v>
                </c:pt>
                <c:pt idx="54">
                  <c:v>-11.311273171814204</c:v>
                </c:pt>
                <c:pt idx="55">
                  <c:v>-11.511809087220636</c:v>
                </c:pt>
                <c:pt idx="56">
                  <c:v>-11.711147706481329</c:v>
                </c:pt>
                <c:pt idx="57">
                  <c:v>-11.909206296161781</c:v>
                </c:pt>
                <c:pt idx="58">
                  <c:v>-12.105899404659352</c:v>
                </c:pt>
                <c:pt idx="59">
                  <c:v>-12.301138889396155</c:v>
                </c:pt>
                <c:pt idx="60">
                  <c:v>-12.494833950172344</c:v>
                </c:pt>
                <c:pt idx="61">
                  <c:v>-12.686891168831083</c:v>
                </c:pt>
                <c:pt idx="62">
                  <c:v>-12.877214555371436</c:v>
                </c:pt>
                <c:pt idx="63">
                  <c:v>-13.065705600628535</c:v>
                </c:pt>
                <c:pt idx="64">
                  <c:v>-13.252263335622562</c:v>
                </c:pt>
                <c:pt idx="65">
                  <c:v>-13.436784397658696</c:v>
                </c:pt>
                <c:pt idx="66">
                  <c:v>-13.619163103239357</c:v>
                </c:pt>
                <c:pt idx="67">
                  <c:v>-13.799291527828656</c:v>
                </c:pt>
                <c:pt idx="68">
                  <c:v>-13.977059592485679</c:v>
                </c:pt>
                <c:pt idx="69">
                  <c:v>-14.152355157359555</c:v>
                </c:pt>
                <c:pt idx="70">
                  <c:v>-14.325064122014441</c:v>
                </c:pt>
                <c:pt idx="71">
                  <c:v>-14.495070532526885</c:v>
                </c:pt>
                <c:pt idx="72">
                  <c:v>-14.66225669527193</c:v>
                </c:pt>
                <c:pt idx="73">
                  <c:v>-14.826503297287671</c:v>
                </c:pt>
                <c:pt idx="74">
                  <c:v>-14.987689533080809</c:v>
                </c:pt>
                <c:pt idx="75">
                  <c:v>-15.145693237708796</c:v>
                </c:pt>
                <c:pt idx="76">
                  <c:v>-15.300391025946764</c:v>
                </c:pt>
                <c:pt idx="77">
                  <c:v>-15.451658437320615</c:v>
                </c:pt>
                <c:pt idx="78">
                  <c:v>-15.599370086760867</c:v>
                </c:pt>
                <c:pt idx="79">
                  <c:v>-15.7433998206059</c:v>
                </c:pt>
                <c:pt idx="80">
                  <c:v>-15.883620877657719</c:v>
                </c:pt>
                <c:pt idx="81">
                  <c:v>-16.019906054969006</c:v>
                </c:pt>
                <c:pt idx="82">
                  <c:v>-16.152127878016767</c:v>
                </c:pt>
                <c:pt idx="83">
                  <c:v>-16.280158774895781</c:v>
                </c:pt>
                <c:pt idx="84">
                  <c:v>-16.403871254144462</c:v>
                </c:pt>
                <c:pt idx="85">
                  <c:v>-16.523138085796376</c:v>
                </c:pt>
                <c:pt idx="86">
                  <c:v>-16.637832485233549</c:v>
                </c:pt>
                <c:pt idx="87">
                  <c:v>-16.747828299402084</c:v>
                </c:pt>
                <c:pt idx="88">
                  <c:v>-16.85300019493701</c:v>
                </c:pt>
                <c:pt idx="89">
                  <c:v>-16.95322384773204</c:v>
                </c:pt>
                <c:pt idx="90">
                  <c:v>-17.048376133480616</c:v>
                </c:pt>
                <c:pt idx="91">
                  <c:v>-17.1383353187076</c:v>
                </c:pt>
                <c:pt idx="92">
                  <c:v>-17.222981251806594</c:v>
                </c:pt>
                <c:pt idx="93">
                  <c:v>-17.302195553595361</c:v>
                </c:pt>
                <c:pt idx="94">
                  <c:v>-17.37586180690213</c:v>
                </c:pt>
                <c:pt idx="95">
                  <c:v>-17.443865744698101</c:v>
                </c:pt>
                <c:pt idx="96">
                  <c:v>-17.506095436296285</c:v>
                </c:pt>
                <c:pt idx="97">
                  <c:v>-17.562441471144105</c:v>
                </c:pt>
                <c:pt idx="98">
                  <c:v>-17.612797139746689</c:v>
                </c:pt>
                <c:pt idx="99">
                  <c:v>-17.657058611269427</c:v>
                </c:pt>
                <c:pt idx="100">
                  <c:v>-17.695125107382271</c:v>
                </c:pt>
                <c:pt idx="101">
                  <c:v>-17.726899071923999</c:v>
                </c:pt>
                <c:pt idx="102">
                  <c:v>-17.752286335982205</c:v>
                </c:pt>
                <c:pt idx="103">
                  <c:v>-17.771196278004506</c:v>
                </c:pt>
                <c:pt idx="104">
                  <c:v>-17.783541978577102</c:v>
                </c:pt>
                <c:pt idx="105">
                  <c:v>-17.789240369529388</c:v>
                </c:pt>
                <c:pt idx="106">
                  <c:v>-17.788212377047056</c:v>
                </c:pt>
                <c:pt idx="107">
                  <c:v>-17.78038305850076</c:v>
                </c:pt>
                <c:pt idx="108">
                  <c:v>-17.765681732723088</c:v>
                </c:pt>
                <c:pt idx="109">
                  <c:v>-17.744042103493065</c:v>
                </c:pt>
                <c:pt idx="110">
                  <c:v>-17.715402376014215</c:v>
                </c:pt>
                <c:pt idx="111">
                  <c:v>-17.679705366199538</c:v>
                </c:pt>
                <c:pt idx="112">
                  <c:v>-17.636898602604276</c:v>
                </c:pt>
                <c:pt idx="113">
                  <c:v>-17.586934420874645</c:v>
                </c:pt>
                <c:pt idx="114">
                  <c:v>-17.529770050608121</c:v>
                </c:pt>
                <c:pt idx="115">
                  <c:v>-17.465367694547808</c:v>
                </c:pt>
                <c:pt idx="116">
                  <c:v>-17.39369460005981</c:v>
                </c:pt>
                <c:pt idx="117">
                  <c:v>-17.314723122868443</c:v>
                </c:pt>
                <c:pt idx="118">
                  <c:v>-17.228430783049134</c:v>
                </c:pt>
                <c:pt idx="119">
                  <c:v>-17.134800313303071</c:v>
                </c:pt>
                <c:pt idx="120">
                  <c:v>-17.033819699560723</c:v>
                </c:pt>
                <c:pt idx="121">
                  <c:v>-16.925482213983624</c:v>
                </c:pt>
                <c:pt idx="122">
                  <c:v>-16.809786440454417</c:v>
                </c:pt>
                <c:pt idx="123">
                  <c:v>-16.686736292665014</c:v>
                </c:pt>
                <c:pt idx="124">
                  <c:v>-16.556341024930823</c:v>
                </c:pt>
                <c:pt idx="125">
                  <c:v>-16.418615235875965</c:v>
                </c:pt>
                <c:pt idx="126">
                  <c:v>-16.273578865149943</c:v>
                </c:pt>
                <c:pt idx="127">
                  <c:v>-16.121257183350139</c:v>
                </c:pt>
                <c:pt idx="128">
                  <c:v>-15.961680775337339</c:v>
                </c:pt>
                <c:pt idx="129">
                  <c:v>-15.794885517142365</c:v>
                </c:pt>
                <c:pt idx="130">
                  <c:v>-15.620912546671951</c:v>
                </c:pt>
                <c:pt idx="131">
                  <c:v>-15.439808228429914</c:v>
                </c:pt>
                <c:pt idx="132">
                  <c:v>-15.251624112476945</c:v>
                </c:pt>
                <c:pt idx="133">
                  <c:v>-15.056416887857624</c:v>
                </c:pt>
                <c:pt idx="134">
                  <c:v>-14.854248330727634</c:v>
                </c:pt>
                <c:pt idx="135">
                  <c:v>-14.6451852474171</c:v>
                </c:pt>
                <c:pt idx="136">
                  <c:v>-14.429299412667662</c:v>
                </c:pt>
                <c:pt idx="137">
                  <c:v>-14.206667503281697</c:v>
                </c:pt>
                <c:pt idx="138">
                  <c:v>-13.97737102742137</c:v>
                </c:pt>
                <c:pt idx="139">
                  <c:v>-13.741496249793986</c:v>
                </c:pt>
                <c:pt idx="140">
                  <c:v>-13.499134112957464</c:v>
                </c:pt>
                <c:pt idx="141">
                  <c:v>-13.250380154976579</c:v>
                </c:pt>
                <c:pt idx="142">
                  <c:v>-12.99533442365647</c:v>
                </c:pt>
                <c:pt idx="143">
                  <c:v>-12.734101387575079</c:v>
                </c:pt>
                <c:pt idx="144">
                  <c:v>-12.466789844130668</c:v>
                </c:pt>
                <c:pt idx="145">
                  <c:v>-12.193512824814482</c:v>
                </c:pt>
                <c:pt idx="146">
                  <c:v>-11.914387497912118</c:v>
                </c:pt>
                <c:pt idx="147">
                  <c:v>-11.629535068829869</c:v>
                </c:pt>
                <c:pt idx="148">
                  <c:v>-11.339080678235229</c:v>
                </c:pt>
                <c:pt idx="149">
                  <c:v>-11.04315329819268</c:v>
                </c:pt>
                <c:pt idx="150">
                  <c:v>-10.741885626468006</c:v>
                </c:pt>
                <c:pt idx="151">
                  <c:v>-10.435413979166265</c:v>
                </c:pt>
                <c:pt idx="152">
                  <c:v>-10.123878181859945</c:v>
                </c:pt>
                <c:pt idx="153">
                  <c:v>-9.8074214593557176</c:v>
                </c:pt>
                <c:pt idx="154">
                  <c:v>-9.486190324239379</c:v>
                </c:pt>
                <c:pt idx="155">
                  <c:v>-9.1603344643303686</c:v>
                </c:pt>
                <c:pt idx="156">
                  <c:v>-8.8300066291686079</c:v>
                </c:pt>
                <c:pt idx="157">
                  <c:v>-8.4953625156481891</c:v>
                </c:pt>
                <c:pt idx="158">
                  <c:v>-8.1565606529041155</c:v>
                </c:pt>
                <c:pt idx="159">
                  <c:v>-7.813762286550225</c:v>
                </c:pt>
                <c:pt idx="160">
                  <c:v>-7.4671312623585715</c:v>
                </c:pt>
                <c:pt idx="161">
                  <c:v>-7.1168339094627653</c:v>
                </c:pt>
                <c:pt idx="162">
                  <c:v>-6.7630389231603356</c:v>
                </c:pt>
                <c:pt idx="163">
                  <c:v>-6.4059172473820229</c:v>
                </c:pt>
                <c:pt idx="164">
                  <c:v>-6.0456419568887885</c:v>
                </c:pt>
                <c:pt idx="165">
                  <c:v>-5.6823881392509108</c:v>
                </c:pt>
                <c:pt idx="166">
                  <c:v>-5.3163327766569353</c:v>
                </c:pt>
                <c:pt idx="167">
                  <c:v>-4.9476546275943836</c:v>
                </c:pt>
                <c:pt idx="168">
                  <c:v>-4.5765341084382944</c:v>
                </c:pt>
                <c:pt idx="169">
                  <c:v>-4.2031531749783317</c:v>
                </c:pt>
                <c:pt idx="170">
                  <c:v>-3.8276952039101082</c:v>
                </c:pt>
                <c:pt idx="171">
                  <c:v>-3.450344874311714</c:v>
                </c:pt>
                <c:pt idx="172">
                  <c:v>-3.0712880491220189</c:v>
                </c:pt>
                <c:pt idx="173">
                  <c:v>-2.6907116566333982</c:v>
                </c:pt>
                <c:pt idx="174">
                  <c:v>-2.3088035720078097</c:v>
                </c:pt>
                <c:pt idx="175">
                  <c:v>-1.9257524988219334</c:v>
                </c:pt>
                <c:pt idx="176">
                  <c:v>-1.5417478506441156</c:v>
                </c:pt>
                <c:pt idx="177">
                  <c:v>-1.1569796326433384</c:v>
                </c:pt>
                <c:pt idx="178">
                  <c:v>-0.77163832322822634</c:v>
                </c:pt>
                <c:pt idx="179">
                  <c:v>-0.3859147557122703</c:v>
                </c:pt>
                <c:pt idx="180">
                  <c:v>0</c:v>
                </c:pt>
                <c:pt idx="181">
                  <c:v>0.3859147557122703</c:v>
                </c:pt>
                <c:pt idx="182">
                  <c:v>0.77163832322822634</c:v>
                </c:pt>
                <c:pt idx="183">
                  <c:v>1.1569796326433384</c:v>
                </c:pt>
                <c:pt idx="184">
                  <c:v>1.5417478506441156</c:v>
                </c:pt>
                <c:pt idx="185">
                  <c:v>1.9257524988219334</c:v>
                </c:pt>
                <c:pt idx="186">
                  <c:v>2.3088035720078097</c:v>
                </c:pt>
                <c:pt idx="187">
                  <c:v>2.6907116566333982</c:v>
                </c:pt>
                <c:pt idx="188">
                  <c:v>3.0712880491220189</c:v>
                </c:pt>
                <c:pt idx="189">
                  <c:v>3.450344874311714</c:v>
                </c:pt>
                <c:pt idx="190">
                  <c:v>3.8276952039101082</c:v>
                </c:pt>
                <c:pt idx="191">
                  <c:v>4.2031531749783317</c:v>
                </c:pt>
                <c:pt idx="192">
                  <c:v>4.5765341084382944</c:v>
                </c:pt>
                <c:pt idx="193">
                  <c:v>4.9476546275943836</c:v>
                </c:pt>
                <c:pt idx="194">
                  <c:v>5.3163327766569353</c:v>
                </c:pt>
                <c:pt idx="195">
                  <c:v>5.6823881392509108</c:v>
                </c:pt>
                <c:pt idx="196">
                  <c:v>6.0456419568887885</c:v>
                </c:pt>
                <c:pt idx="197">
                  <c:v>6.4059172473820229</c:v>
                </c:pt>
                <c:pt idx="198">
                  <c:v>6.7630389231603356</c:v>
                </c:pt>
                <c:pt idx="199">
                  <c:v>7.1168339094627653</c:v>
                </c:pt>
                <c:pt idx="200">
                  <c:v>7.4671312623585715</c:v>
                </c:pt>
                <c:pt idx="201">
                  <c:v>7.813762286550225</c:v>
                </c:pt>
                <c:pt idx="202">
                  <c:v>8.1565606529041155</c:v>
                </c:pt>
                <c:pt idx="203">
                  <c:v>8.4953625156481891</c:v>
                </c:pt>
                <c:pt idx="204">
                  <c:v>8.8300066291686079</c:v>
                </c:pt>
                <c:pt idx="205">
                  <c:v>9.1603344643303686</c:v>
                </c:pt>
                <c:pt idx="206">
                  <c:v>9.486190324239379</c:v>
                </c:pt>
                <c:pt idx="207">
                  <c:v>9.8074214593557176</c:v>
                </c:pt>
                <c:pt idx="208">
                  <c:v>10.123878181859945</c:v>
                </c:pt>
                <c:pt idx="209">
                  <c:v>10.435413979166265</c:v>
                </c:pt>
                <c:pt idx="210">
                  <c:v>10.741885626468006</c:v>
                </c:pt>
                <c:pt idx="211">
                  <c:v>11.04315329819268</c:v>
                </c:pt>
                <c:pt idx="212">
                  <c:v>11.339080678235229</c:v>
                </c:pt>
                <c:pt idx="213">
                  <c:v>11.629535068829869</c:v>
                </c:pt>
                <c:pt idx="214">
                  <c:v>11.914387497912118</c:v>
                </c:pt>
                <c:pt idx="215">
                  <c:v>12.193512824814482</c:v>
                </c:pt>
                <c:pt idx="216">
                  <c:v>12.466789844130668</c:v>
                </c:pt>
                <c:pt idx="217">
                  <c:v>12.734101387575079</c:v>
                </c:pt>
                <c:pt idx="218">
                  <c:v>12.99533442365647</c:v>
                </c:pt>
                <c:pt idx="219">
                  <c:v>13.250380154976579</c:v>
                </c:pt>
                <c:pt idx="220">
                  <c:v>13.499134112957464</c:v>
                </c:pt>
                <c:pt idx="221">
                  <c:v>13.741496249793986</c:v>
                </c:pt>
                <c:pt idx="222">
                  <c:v>13.97737102742137</c:v>
                </c:pt>
                <c:pt idx="223">
                  <c:v>14.206667503281697</c:v>
                </c:pt>
                <c:pt idx="224">
                  <c:v>14.429299412667662</c:v>
                </c:pt>
                <c:pt idx="225">
                  <c:v>14.6451852474171</c:v>
                </c:pt>
                <c:pt idx="226">
                  <c:v>14.854248330727634</c:v>
                </c:pt>
                <c:pt idx="227">
                  <c:v>15.056416887857624</c:v>
                </c:pt>
                <c:pt idx="228">
                  <c:v>15.251624112476945</c:v>
                </c:pt>
                <c:pt idx="229">
                  <c:v>15.439808228429914</c:v>
                </c:pt>
                <c:pt idx="230">
                  <c:v>15.620912546671951</c:v>
                </c:pt>
                <c:pt idx="231">
                  <c:v>15.794885517142365</c:v>
                </c:pt>
                <c:pt idx="232">
                  <c:v>15.961680775337339</c:v>
                </c:pt>
                <c:pt idx="233">
                  <c:v>16.121257183350139</c:v>
                </c:pt>
                <c:pt idx="234">
                  <c:v>16.273578865149943</c:v>
                </c:pt>
                <c:pt idx="235">
                  <c:v>16.418615235875965</c:v>
                </c:pt>
                <c:pt idx="236">
                  <c:v>16.556341024930823</c:v>
                </c:pt>
                <c:pt idx="237">
                  <c:v>16.686736292665014</c:v>
                </c:pt>
                <c:pt idx="238">
                  <c:v>16.809786440454417</c:v>
                </c:pt>
                <c:pt idx="239">
                  <c:v>16.925482213983624</c:v>
                </c:pt>
                <c:pt idx="240">
                  <c:v>17.033819699560723</c:v>
                </c:pt>
                <c:pt idx="241">
                  <c:v>17.134800313303071</c:v>
                </c:pt>
                <c:pt idx="242">
                  <c:v>17.228430783049134</c:v>
                </c:pt>
                <c:pt idx="243">
                  <c:v>17.314723122868443</c:v>
                </c:pt>
                <c:pt idx="244">
                  <c:v>17.39369460005981</c:v>
                </c:pt>
                <c:pt idx="245">
                  <c:v>17.465367694547808</c:v>
                </c:pt>
                <c:pt idx="246">
                  <c:v>17.529770050608121</c:v>
                </c:pt>
                <c:pt idx="247">
                  <c:v>17.586934420874645</c:v>
                </c:pt>
                <c:pt idx="248">
                  <c:v>17.636898602604276</c:v>
                </c:pt>
                <c:pt idx="249">
                  <c:v>17.679705366199538</c:v>
                </c:pt>
                <c:pt idx="250">
                  <c:v>17.715402376014215</c:v>
                </c:pt>
                <c:pt idx="251">
                  <c:v>17.744042103493065</c:v>
                </c:pt>
                <c:pt idx="252">
                  <c:v>17.765681732723088</c:v>
                </c:pt>
                <c:pt idx="253">
                  <c:v>17.78038305850076</c:v>
                </c:pt>
                <c:pt idx="254">
                  <c:v>17.788212377047056</c:v>
                </c:pt>
                <c:pt idx="255">
                  <c:v>17.789240369529388</c:v>
                </c:pt>
                <c:pt idx="256">
                  <c:v>17.783541978577102</c:v>
                </c:pt>
                <c:pt idx="257">
                  <c:v>17.771196278004506</c:v>
                </c:pt>
                <c:pt idx="258">
                  <c:v>17.752286335982205</c:v>
                </c:pt>
                <c:pt idx="259">
                  <c:v>17.726899071923999</c:v>
                </c:pt>
                <c:pt idx="260">
                  <c:v>17.695125107382271</c:v>
                </c:pt>
                <c:pt idx="261">
                  <c:v>17.657058611269427</c:v>
                </c:pt>
                <c:pt idx="262">
                  <c:v>17.612797139746689</c:v>
                </c:pt>
                <c:pt idx="263">
                  <c:v>17.562441471144105</c:v>
                </c:pt>
                <c:pt idx="264">
                  <c:v>17.506095436296285</c:v>
                </c:pt>
                <c:pt idx="265">
                  <c:v>17.443865744698101</c:v>
                </c:pt>
                <c:pt idx="266">
                  <c:v>17.37586180690213</c:v>
                </c:pt>
                <c:pt idx="267">
                  <c:v>17.302195553595361</c:v>
                </c:pt>
                <c:pt idx="268">
                  <c:v>17.222981251806594</c:v>
                </c:pt>
                <c:pt idx="269">
                  <c:v>17.1383353187076</c:v>
                </c:pt>
                <c:pt idx="270">
                  <c:v>17.048376133480616</c:v>
                </c:pt>
                <c:pt idx="271">
                  <c:v>16.95322384773204</c:v>
                </c:pt>
                <c:pt idx="272">
                  <c:v>16.85300019493701</c:v>
                </c:pt>
                <c:pt idx="273">
                  <c:v>16.747828299402084</c:v>
                </c:pt>
                <c:pt idx="274">
                  <c:v>16.637832485233549</c:v>
                </c:pt>
                <c:pt idx="275">
                  <c:v>16.523138085796376</c:v>
                </c:pt>
                <c:pt idx="276">
                  <c:v>16.403871254144462</c:v>
                </c:pt>
                <c:pt idx="277">
                  <c:v>16.280158774895781</c:v>
                </c:pt>
                <c:pt idx="278">
                  <c:v>16.152127878016767</c:v>
                </c:pt>
                <c:pt idx="279">
                  <c:v>16.019906054969006</c:v>
                </c:pt>
                <c:pt idx="280">
                  <c:v>15.883620877657719</c:v>
                </c:pt>
                <c:pt idx="281">
                  <c:v>15.7433998206059</c:v>
                </c:pt>
                <c:pt idx="282">
                  <c:v>15.599370086760867</c:v>
                </c:pt>
                <c:pt idx="283">
                  <c:v>15.451658437320615</c:v>
                </c:pt>
                <c:pt idx="284">
                  <c:v>15.300391025946764</c:v>
                </c:pt>
                <c:pt idx="285">
                  <c:v>15.145693237708796</c:v>
                </c:pt>
                <c:pt idx="286">
                  <c:v>14.987689533080809</c:v>
                </c:pt>
                <c:pt idx="287">
                  <c:v>14.826503297287671</c:v>
                </c:pt>
                <c:pt idx="288">
                  <c:v>14.66225669527193</c:v>
                </c:pt>
                <c:pt idx="289">
                  <c:v>14.495070532526885</c:v>
                </c:pt>
                <c:pt idx="290">
                  <c:v>14.325064122014441</c:v>
                </c:pt>
                <c:pt idx="291">
                  <c:v>14.152355157359555</c:v>
                </c:pt>
                <c:pt idx="292">
                  <c:v>13.977059592485679</c:v>
                </c:pt>
                <c:pt idx="293">
                  <c:v>13.799291527828656</c:v>
                </c:pt>
                <c:pt idx="294">
                  <c:v>13.619163103239357</c:v>
                </c:pt>
                <c:pt idx="295">
                  <c:v>13.436784397658696</c:v>
                </c:pt>
                <c:pt idx="296">
                  <c:v>13.252263335622562</c:v>
                </c:pt>
                <c:pt idx="297">
                  <c:v>13.065705600628535</c:v>
                </c:pt>
                <c:pt idx="298">
                  <c:v>12.877214555371436</c:v>
                </c:pt>
                <c:pt idx="299">
                  <c:v>12.686891168831083</c:v>
                </c:pt>
                <c:pt idx="300">
                  <c:v>12.494833950172344</c:v>
                </c:pt>
                <c:pt idx="301">
                  <c:v>12.301138889396155</c:v>
                </c:pt>
                <c:pt idx="302">
                  <c:v>12.105899404659352</c:v>
                </c:pt>
                <c:pt idx="303">
                  <c:v>11.909206296161781</c:v>
                </c:pt>
                <c:pt idx="304">
                  <c:v>11.711147706481329</c:v>
                </c:pt>
                <c:pt idx="305">
                  <c:v>11.511809087220636</c:v>
                </c:pt>
                <c:pt idx="306">
                  <c:v>11.311273171814204</c:v>
                </c:pt>
                <c:pt idx="307">
                  <c:v>11.109619954330624</c:v>
                </c:pt>
                <c:pt idx="308">
                  <c:v>10.906926674092482</c:v>
                </c:pt>
                <c:pt idx="309">
                  <c:v>10.703267805925366</c:v>
                </c:pt>
                <c:pt idx="310">
                  <c:v>10.498715055838108</c:v>
                </c:pt>
                <c:pt idx="311">
                  <c:v>10.293337361928243</c:v>
                </c:pt>
                <c:pt idx="312">
                  <c:v>10.087200900299898</c:v>
                </c:pt>
                <c:pt idx="313">
                  <c:v>9.8803690957763095</c:v>
                </c:pt>
                <c:pt idx="314">
                  <c:v>9.6729026371847002</c:v>
                </c:pt>
                <c:pt idx="315">
                  <c:v>9.4648594969889697</c:v>
                </c:pt>
                <c:pt idx="316">
                  <c:v>9.2562949550437388</c:v>
                </c:pt>
                <c:pt idx="317">
                  <c:v>9.0472616262431398</c:v>
                </c:pt>
                <c:pt idx="318">
                  <c:v>8.8378094918381702</c:v>
                </c:pt>
                <c:pt idx="319">
                  <c:v>8.6279859341984704</c:v>
                </c:pt>
                <c:pt idx="320">
                  <c:v>8.4178357747966306</c:v>
                </c:pt>
                <c:pt idx="321">
                  <c:v>8.2074013151968881</c:v>
                </c:pt>
                <c:pt idx="322">
                  <c:v>7.9967223808343624</c:v>
                </c:pt>
                <c:pt idx="323">
                  <c:v>7.7858363673758451</c:v>
                </c:pt>
                <c:pt idx="324">
                  <c:v>7.5747782894590943</c:v>
                </c:pt>
                <c:pt idx="325">
                  <c:v>7.3635808316135831</c:v>
                </c:pt>
                <c:pt idx="326">
                  <c:v>7.1522744011726997</c:v>
                </c:pt>
                <c:pt idx="327">
                  <c:v>6.9408871829943317</c:v>
                </c:pt>
                <c:pt idx="328">
                  <c:v>6.7294451958147237</c:v>
                </c:pt>
                <c:pt idx="329">
                  <c:v>6.5179723500680575</c:v>
                </c:pt>
                <c:pt idx="330">
                  <c:v>6.3064905070126018</c:v>
                </c:pt>
                <c:pt idx="331">
                  <c:v>6.0950195390126414</c:v>
                </c:pt>
                <c:pt idx="332">
                  <c:v>5.883577390833703</c:v>
                </c:pt>
                <c:pt idx="333">
                  <c:v>5.6721801418175346</c:v>
                </c:pt>
                <c:pt idx="334">
                  <c:v>5.4608420688114849</c:v>
                </c:pt>
                <c:pt idx="335">
                  <c:v>5.249575709736038</c:v>
                </c:pt>
                <c:pt idx="336">
                  <c:v>5.038391927682385</c:v>
                </c:pt>
                <c:pt idx="337">
                  <c:v>4.8272999754407726</c:v>
                </c:pt>
                <c:pt idx="338">
                  <c:v>4.6163075603685071</c:v>
                </c:pt>
                <c:pt idx="339">
                  <c:v>4.4054209095147359</c:v>
                </c:pt>
                <c:pt idx="340">
                  <c:v>4.1946448349273275</c:v>
                </c:pt>
                <c:pt idx="341">
                  <c:v>3.9839827990746737</c:v>
                </c:pt>
                <c:pt idx="342">
                  <c:v>3.7734369803231966</c:v>
                </c:pt>
                <c:pt idx="343">
                  <c:v>3.5630083384182676</c:v>
                </c:pt>
                <c:pt idx="344">
                  <c:v>3.352696679923675</c:v>
                </c:pt>
                <c:pt idx="345">
                  <c:v>3.1425007235812052</c:v>
                </c:pt>
                <c:pt idx="346">
                  <c:v>2.9324181655585901</c:v>
                </c:pt>
                <c:pt idx="347">
                  <c:v>2.7224457445601153</c:v>
                </c:pt>
                <c:pt idx="348">
                  <c:v>2.5125793067798816</c:v>
                </c:pt>
                <c:pt idx="349">
                  <c:v>2.3028138706834689</c:v>
                </c:pt>
                <c:pt idx="350">
                  <c:v>2.0931436916084829</c:v>
                </c:pt>
                <c:pt idx="351">
                  <c:v>1.8835623261796455</c:v>
                </c:pt>
                <c:pt idx="352">
                  <c:v>1.674062696538114</c:v>
                </c:pt>
                <c:pt idx="353">
                  <c:v>1.464637154389141</c:v>
                </c:pt>
                <c:pt idx="354">
                  <c:v>1.2552775448755291</c:v>
                </c:pt>
                <c:pt idx="355">
                  <c:v>1.0459752702879697</c:v>
                </c:pt>
                <c:pt idx="356">
                  <c:v>0.83672135362611277</c:v>
                </c:pt>
                <c:pt idx="357">
                  <c:v>0.62750650202683977</c:v>
                </c:pt>
                <c:pt idx="358">
                  <c:v>0.41832117007858149</c:v>
                </c:pt>
                <c:pt idx="359">
                  <c:v>0.20915562304210397</c:v>
                </c:pt>
                <c:pt idx="360">
                  <c:v>1.4681737508412611E-15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D3-6E4A-BC78-4525EFEF4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81.400000000000006</c:v>
                </c:pt>
                <c:pt idx="1">
                  <c:v>81.39564260843585</c:v>
                </c:pt>
                <c:pt idx="2">
                  <c:v>81.382570226884042</c:v>
                </c:pt>
                <c:pt idx="3">
                  <c:v>81.360782236080439</c:v>
                </c:pt>
                <c:pt idx="4">
                  <c:v>81.330277608299014</c:v>
                </c:pt>
                <c:pt idx="5">
                  <c:v>81.29105491392437</c:v>
                </c:pt>
                <c:pt idx="6">
                  <c:v>81.243112330657596</c:v>
                </c:pt>
                <c:pt idx="7">
                  <c:v>81.186447655357426</c:v>
                </c:pt>
                <c:pt idx="8">
                  <c:v>81.121058318522415</c:v>
                </c:pt>
                <c:pt idx="9">
                  <c:v>81.046941401418451</c:v>
                </c:pt>
                <c:pt idx="10">
                  <c:v>80.964093655857454</c:v>
                </c:pt>
                <c:pt idx="11">
                  <c:v>80.872511526634469</c:v>
                </c:pt>
                <c:pt idx="12">
                  <c:v>80.772191176629491</c:v>
                </c:pt>
                <c:pt idx="13">
                  <c:v>80.6631285145817</c:v>
                </c:pt>
                <c:pt idx="14">
                  <c:v>80.545319225543835</c:v>
                </c:pt>
                <c:pt idx="15">
                  <c:v>80.418758804024378</c:v>
                </c:pt>
                <c:pt idx="16">
                  <c:v>80.283442589825484</c:v>
                </c:pt>
                <c:pt idx="17">
                  <c:v>80.139365806583044</c:v>
                </c:pt>
                <c:pt idx="18">
                  <c:v>79.986523603017389</c:v>
                </c:pt>
                <c:pt idx="19">
                  <c:v>79.824911096899314</c:v>
                </c:pt>
                <c:pt idx="20">
                  <c:v>79.654523421737281</c:v>
                </c:pt>
                <c:pt idx="21">
                  <c:v>79.475355776189588</c:v>
                </c:pt>
                <c:pt idx="22">
                  <c:v>79.287403476204759</c:v>
                </c:pt>
                <c:pt idx="23">
                  <c:v>79.090662009889627</c:v>
                </c:pt>
                <c:pt idx="24">
                  <c:v>78.885127095105332</c:v>
                </c:pt>
                <c:pt idx="25">
                  <c:v>78.670794739786544</c:v>
                </c:pt>
                <c:pt idx="26">
                  <c:v>78.447661304978709</c:v>
                </c:pt>
                <c:pt idx="27">
                  <c:v>78.215723570583378</c:v>
                </c:pt>
                <c:pt idx="28">
                  <c:v>77.974978803799814</c:v>
                </c:pt>
                <c:pt idx="29">
                  <c:v>77.725424830246567</c:v>
                </c:pt>
                <c:pt idx="30">
                  <c:v>77.467060107743123</c:v>
                </c:pt>
                <c:pt idx="31">
                  <c:v>77.1998838027273</c:v>
                </c:pt>
                <c:pt idx="32">
                  <c:v>76.923895869279221</c:v>
                </c:pt>
                <c:pt idx="33">
                  <c:v>76.63909713071854</c:v>
                </c:pt>
                <c:pt idx="34">
                  <c:v>76.345489363734174</c:v>
                </c:pt>
                <c:pt idx="35">
                  <c:v>76.043075385003135</c:v>
                </c:pt>
                <c:pt idx="36">
                  <c:v>75.731859140245604</c:v>
                </c:pt>
                <c:pt idx="37">
                  <c:v>75.411845795659502</c:v>
                </c:pt>
                <c:pt idx="38">
                  <c:v>75.083041831669561</c:v>
                </c:pt>
                <c:pt idx="39">
                  <c:v>74.745455138919425</c:v>
                </c:pt>
                <c:pt idx="40">
                  <c:v>74.399095116427617</c:v>
                </c:pt>
                <c:pt idx="41">
                  <c:v>74.043972771820393</c:v>
                </c:pt>
                <c:pt idx="42">
                  <c:v>73.680100823546553</c:v>
                </c:pt>
                <c:pt idx="43">
                  <c:v>73.307493804970818</c:v>
                </c:pt>
                <c:pt idx="44">
                  <c:v>72.926168170234092</c:v>
                </c:pt>
                <c:pt idx="45">
                  <c:v>72.536142401759577</c:v>
                </c:pt>
                <c:pt idx="46">
                  <c:v>72.137437119275319</c:v>
                </c:pt>
                <c:pt idx="47">
                  <c:v>71.730075190214137</c:v>
                </c:pt>
                <c:pt idx="48">
                  <c:v>71.314081841342698</c:v>
                </c:pt>
                <c:pt idx="49">
                  <c:v>70.889484771462463</c:v>
                </c:pt>
                <c:pt idx="50">
                  <c:v>70.45631426501518</c:v>
                </c:pt>
                <c:pt idx="51">
                  <c:v>70.014603306416717</c:v>
                </c:pt>
                <c:pt idx="52">
                  <c:v>69.56438769493306</c:v>
                </c:pt>
                <c:pt idx="53">
                  <c:v>69.105706159903662</c:v>
                </c:pt>
                <c:pt idx="54">
                  <c:v>68.638600476108024</c:v>
                </c:pt>
                <c:pt idx="55">
                  <c:v>68.163115579061213</c:v>
                </c:pt>
                <c:pt idx="56">
                  <c:v>67.679299680017579</c:v>
                </c:pt>
                <c:pt idx="57">
                  <c:v>67.187204380450993</c:v>
                </c:pt>
                <c:pt idx="58">
                  <c:v>66.686884785774339</c:v>
                </c:pt>
                <c:pt idx="59">
                  <c:v>66.178399618050918</c:v>
                </c:pt>
                <c:pt idx="60">
                  <c:v>65.661811327445093</c:v>
                </c:pt>
                <c:pt idx="61">
                  <c:v>65.137186202152691</c:v>
                </c:pt>
                <c:pt idx="62">
                  <c:v>64.60459447654415</c:v>
                </c:pt>
                <c:pt idx="63">
                  <c:v>64.064110437250349</c:v>
                </c:pt>
                <c:pt idx="64">
                  <c:v>63.515812526914601</c:v>
                </c:pt>
                <c:pt idx="65">
                  <c:v>62.959783445331425</c:v>
                </c:pt>
                <c:pt idx="66">
                  <c:v>62.396110247689279</c:v>
                </c:pt>
                <c:pt idx="67">
                  <c:v>61.824884439632996</c:v>
                </c:pt>
                <c:pt idx="68">
                  <c:v>61.246202068859219</c:v>
                </c:pt>
                <c:pt idx="69">
                  <c:v>60.66016381295924</c:v>
                </c:pt>
                <c:pt idx="70">
                  <c:v>60.066875063223847</c:v>
                </c:pt>
                <c:pt idx="71">
                  <c:v>59.466446004126453</c:v>
                </c:pt>
                <c:pt idx="72">
                  <c:v>58.858991688204441</c:v>
                </c:pt>
                <c:pt idx="73">
                  <c:v>58.244632106061488</c:v>
                </c:pt>
                <c:pt idx="74">
                  <c:v>57.623492251220483</c:v>
                </c:pt>
                <c:pt idx="75">
                  <c:v>56.995702179561221</c:v>
                </c:pt>
                <c:pt idx="76">
                  <c:v>56.361397063085434</c:v>
                </c:pt>
                <c:pt idx="77">
                  <c:v>55.720717237760425</c:v>
                </c:pt>
                <c:pt idx="78">
                  <c:v>55.07380824520169</c:v>
                </c:pt>
                <c:pt idx="79">
                  <c:v>54.420820867965432</c:v>
                </c:pt>
                <c:pt idx="80">
                  <c:v>53.761911158235193</c:v>
                </c:pt>
                <c:pt idx="81">
                  <c:v>53.09724045969773</c:v>
                </c:pt>
                <c:pt idx="82">
                  <c:v>52.426975422418394</c:v>
                </c:pt>
                <c:pt idx="83">
                  <c:v>51.751288010541288</c:v>
                </c:pt>
                <c:pt idx="84">
                  <c:v>51.070355502653968</c:v>
                </c:pt>
                <c:pt idx="85">
                  <c:v>50.384360484674147</c:v>
                </c:pt>
                <c:pt idx="86">
                  <c:v>49.693490835132877</c:v>
                </c:pt>
                <c:pt idx="87">
                  <c:v>48.997939702746152</c:v>
                </c:pt>
                <c:pt idx="88">
                  <c:v>48.297905476186457</c:v>
                </c:pt>
                <c:pt idx="89">
                  <c:v>47.593591745983787</c:v>
                </c:pt>
                <c:pt idx="90">
                  <c:v>46.885207258506114</c:v>
                </c:pt>
                <c:pt idx="91">
                  <c:v>46.172965861988928</c:v>
                </c:pt>
                <c:pt idx="92">
                  <c:v>45.457086444602879</c:v>
                </c:pt>
                <c:pt idx="93">
                  <c:v>44.737792864570537</c:v>
                </c:pt>
                <c:pt idx="94">
                  <c:v>44.015313872361077</c:v>
                </c:pt>
                <c:pt idx="95">
                  <c:v>43.289883025014774</c:v>
                </c:pt>
                <c:pt idx="96">
                  <c:v>42.561738592666984</c:v>
                </c:pt>
                <c:pt idx="97">
                  <c:v>41.831123457362281</c:v>
                </c:pt>
                <c:pt idx="98">
                  <c:v>41.098285004269087</c:v>
                </c:pt>
                <c:pt idx="99">
                  <c:v>40.363475005422941</c:v>
                </c:pt>
                <c:pt idx="100">
                  <c:v>39.626949496147063</c:v>
                </c:pt>
                <c:pt idx="101">
                  <c:v>38.888968644314673</c:v>
                </c:pt>
                <c:pt idx="102">
                  <c:v>38.149796612636067</c:v>
                </c:pt>
                <c:pt idx="103">
                  <c:v>37.409701414169803</c:v>
                </c:pt>
                <c:pt idx="104">
                  <c:v>36.66895476127246</c:v>
                </c:pt>
                <c:pt idx="105">
                  <c:v>35.927831908216035</c:v>
                </c:pt>
                <c:pt idx="106">
                  <c:v>35.18661148771676</c:v>
                </c:pt>
                <c:pt idx="107">
                  <c:v>34.4455753416307</c:v>
                </c:pt>
                <c:pt idx="108">
                  <c:v>33.705008346083702</c:v>
                </c:pt>
                <c:pt idx="109">
                  <c:v>32.965198231313906</c:v>
                </c:pt>
                <c:pt idx="110">
                  <c:v>32.226435396514404</c:v>
                </c:pt>
                <c:pt idx="111">
                  <c:v>31.489012719971782</c:v>
                </c:pt>
                <c:pt idx="112">
                  <c:v>30.753225364803995</c:v>
                </c:pt>
                <c:pt idx="113">
                  <c:v>30.019370580606108</c:v>
                </c:pt>
                <c:pt idx="114">
                  <c:v>29.287747501319132</c:v>
                </c:pt>
                <c:pt idx="115">
                  <c:v>28.558656939638496</c:v>
                </c:pt>
                <c:pt idx="116">
                  <c:v>27.832401178283703</c:v>
                </c:pt>
                <c:pt idx="117">
                  <c:v>27.109283758451255</c:v>
                </c:pt>
                <c:pt idx="118">
                  <c:v>26.389609265772634</c:v>
                </c:pt>
                <c:pt idx="119">
                  <c:v>25.673683114100839</c:v>
                </c:pt>
                <c:pt idx="120">
                  <c:v>24.961811327445076</c:v>
                </c:pt>
                <c:pt idx="121">
                  <c:v>24.254300320372494</c:v>
                </c:pt>
                <c:pt idx="122">
                  <c:v>23.551456677191453</c:v>
                </c:pt>
                <c:pt idx="123">
                  <c:v>22.853586930227777</c:v>
                </c:pt>
                <c:pt idx="124">
                  <c:v>22.16099733749877</c:v>
                </c:pt>
                <c:pt idx="125">
                  <c:v>21.473993660086052</c:v>
                </c:pt>
                <c:pt idx="126">
                  <c:v>20.792880939500691</c:v>
                </c:pt>
                <c:pt idx="127">
                  <c:v>20.1179632753269</c:v>
                </c:pt>
                <c:pt idx="128">
                  <c:v>19.449543603424473</c:v>
                </c:pt>
                <c:pt idx="129">
                  <c:v>18.787923474959939</c:v>
                </c:pt>
                <c:pt idx="130">
                  <c:v>18.133402836530877</c:v>
                </c:pt>
                <c:pt idx="131">
                  <c:v>17.486279811635143</c:v>
                </c:pt>
                <c:pt idx="132">
                  <c:v>16.846850483731629</c:v>
                </c:pt>
                <c:pt idx="133">
                  <c:v>16.215408681126746</c:v>
                </c:pt>
                <c:pt idx="134">
                  <c:v>15.592245763912928</c:v>
                </c:pt>
                <c:pt idx="135">
                  <c:v>14.977650413174615</c:v>
                </c:pt>
                <c:pt idx="136">
                  <c:v>14.3719084226679</c:v>
                </c:pt>
                <c:pt idx="137">
                  <c:v>13.775302493170358</c:v>
                </c:pt>
                <c:pt idx="138">
                  <c:v>13.188112029686636</c:v>
                </c:pt>
                <c:pt idx="139">
                  <c:v>12.610612941686753</c:v>
                </c:pt>
                <c:pt idx="140">
                  <c:v>12.043077446542782</c:v>
                </c:pt>
                <c:pt idx="141">
                  <c:v>11.485773876321986</c:v>
                </c:pt>
                <c:pt idx="142">
                  <c:v>10.9389664880824</c:v>
                </c:pt>
                <c:pt idx="143">
                  <c:v>10.402915277809882</c:v>
                </c:pt>
                <c:pt idx="144">
                  <c:v>9.8778757981248759</c:v>
                </c:pt>
                <c:pt idx="145">
                  <c:v>9.3640989798791736</c:v>
                </c:pt>
                <c:pt idx="146">
                  <c:v>8.8618309577537673</c:v>
                </c:pt>
                <c:pt idx="147">
                  <c:v>8.3713128999609978</c:v>
                </c:pt>
                <c:pt idx="148">
                  <c:v>7.8927808421461521</c:v>
                </c:pt>
                <c:pt idx="149">
                  <c:v>7.4264655255753667</c:v>
                </c:pt>
                <c:pt idx="150">
                  <c:v>6.972592239689817</c:v>
                </c:pt>
                <c:pt idx="151">
                  <c:v>6.5313806690997467</c:v>
                </c:pt>
                <c:pt idx="152">
                  <c:v>6.1030447450831389</c:v>
                </c:pt>
                <c:pt idx="153">
                  <c:v>5.6877925016502218</c:v>
                </c:pt>
                <c:pt idx="154">
                  <c:v>5.2858259362265017</c:v>
                </c:pt>
                <c:pt idx="155">
                  <c:v>4.8973408750032377</c:v>
                </c:pt>
                <c:pt idx="156">
                  <c:v>4.5225268429975927</c:v>
                </c:pt>
                <c:pt idx="157">
                  <c:v>4.1615669388610002</c:v>
                </c:pt>
                <c:pt idx="158">
                  <c:v>3.8146377144682617</c:v>
                </c:pt>
                <c:pt idx="159">
                  <c:v>3.4819090593173598</c:v>
                </c:pt>
                <c:pt idx="160">
                  <c:v>3.163544089764315</c:v>
                </c:pt>
                <c:pt idx="161">
                  <c:v>2.8596990431149436</c:v>
                </c:pt>
                <c:pt idx="162">
                  <c:v>2.5705231765919052</c:v>
                </c:pt>
                <c:pt idx="163">
                  <c:v>2.2961586711919324</c:v>
                </c:pt>
                <c:pt idx="164">
                  <c:v>2.036740540446317</c:v>
                </c:pt>
                <c:pt idx="165">
                  <c:v>1.7923965440942311</c:v>
                </c:pt>
                <c:pt idx="166">
                  <c:v>1.5632471066777214</c:v>
                </c:pt>
                <c:pt idx="167">
                  <c:v>1.3494052410635504</c:v>
                </c:pt>
                <c:pt idx="168">
                  <c:v>1.1509764768977107</c:v>
                </c:pt>
                <c:pt idx="169">
                  <c:v>0.96805879399462924</c:v>
                </c:pt>
                <c:pt idx="170">
                  <c:v>0.80074256066370708</c:v>
                </c:pt>
                <c:pt idx="171">
                  <c:v>0.64911047697424351</c:v>
                </c:pt>
                <c:pt idx="172">
                  <c:v>0.51323752295860459</c:v>
                </c:pt>
                <c:pt idx="173">
                  <c:v>0.39319091175380549</c:v>
                </c:pt>
                <c:pt idx="174">
                  <c:v>0.28903004768014284</c:v>
                </c:pt>
                <c:pt idx="175">
                  <c:v>0.20080648925627997</c:v>
                </c:pt>
                <c:pt idx="176">
                  <c:v>0.12856391714930737</c:v>
                </c:pt>
                <c:pt idx="177">
                  <c:v>7.2338107058129708E-2</c:v>
                </c:pt>
                <c:pt idx="178">
                  <c:v>3.2156907529667933E-2</c:v>
                </c:pt>
                <c:pt idx="179">
                  <c:v>8.0402227056026732E-3</c:v>
                </c:pt>
                <c:pt idx="180">
                  <c:v>0</c:v>
                </c:pt>
                <c:pt idx="181">
                  <c:v>8.0402227056026732E-3</c:v>
                </c:pt>
                <c:pt idx="182">
                  <c:v>3.2156907529667933E-2</c:v>
                </c:pt>
                <c:pt idx="183">
                  <c:v>7.2338107058129708E-2</c:v>
                </c:pt>
                <c:pt idx="184">
                  <c:v>0.12856391714930737</c:v>
                </c:pt>
                <c:pt idx="185">
                  <c:v>0.20080648925627997</c:v>
                </c:pt>
                <c:pt idx="186">
                  <c:v>0.28903004768014284</c:v>
                </c:pt>
                <c:pt idx="187">
                  <c:v>0.39319091175380549</c:v>
                </c:pt>
                <c:pt idx="188">
                  <c:v>0.51323752295860459</c:v>
                </c:pt>
                <c:pt idx="189">
                  <c:v>0.64911047697424351</c:v>
                </c:pt>
                <c:pt idx="190">
                  <c:v>0.80074256066370708</c:v>
                </c:pt>
                <c:pt idx="191">
                  <c:v>0.96805879399462924</c:v>
                </c:pt>
                <c:pt idx="192">
                  <c:v>1.1509764768977107</c:v>
                </c:pt>
                <c:pt idx="193">
                  <c:v>1.3494052410635504</c:v>
                </c:pt>
                <c:pt idx="194">
                  <c:v>1.5632471066777214</c:v>
                </c:pt>
                <c:pt idx="195">
                  <c:v>1.7923965440942311</c:v>
                </c:pt>
                <c:pt idx="196">
                  <c:v>2.036740540446317</c:v>
                </c:pt>
                <c:pt idx="197">
                  <c:v>2.2961586711919324</c:v>
                </c:pt>
                <c:pt idx="198">
                  <c:v>2.5705231765919052</c:v>
                </c:pt>
                <c:pt idx="199">
                  <c:v>2.8596990431149436</c:v>
                </c:pt>
                <c:pt idx="200">
                  <c:v>3.163544089764315</c:v>
                </c:pt>
                <c:pt idx="201">
                  <c:v>3.4819090593173598</c:v>
                </c:pt>
                <c:pt idx="202">
                  <c:v>3.8146377144682617</c:v>
                </c:pt>
                <c:pt idx="203">
                  <c:v>4.1615669388610002</c:v>
                </c:pt>
                <c:pt idx="204">
                  <c:v>4.5225268429975927</c:v>
                </c:pt>
                <c:pt idx="205">
                  <c:v>4.8973408750032377</c:v>
                </c:pt>
                <c:pt idx="206">
                  <c:v>5.2858259362265017</c:v>
                </c:pt>
                <c:pt idx="207">
                  <c:v>5.6877925016502218</c:v>
                </c:pt>
                <c:pt idx="208">
                  <c:v>6.1030447450831389</c:v>
                </c:pt>
                <c:pt idx="209">
                  <c:v>6.5313806690997467</c:v>
                </c:pt>
                <c:pt idx="210">
                  <c:v>6.972592239689817</c:v>
                </c:pt>
                <c:pt idx="211">
                  <c:v>7.4264655255753667</c:v>
                </c:pt>
                <c:pt idx="212">
                  <c:v>7.8927808421461521</c:v>
                </c:pt>
                <c:pt idx="213">
                  <c:v>8.3713128999609978</c:v>
                </c:pt>
                <c:pt idx="214">
                  <c:v>8.8618309577537673</c:v>
                </c:pt>
                <c:pt idx="215">
                  <c:v>9.3640989798791736</c:v>
                </c:pt>
                <c:pt idx="216">
                  <c:v>9.8778757981248759</c:v>
                </c:pt>
                <c:pt idx="217">
                  <c:v>10.402915277809882</c:v>
                </c:pt>
                <c:pt idx="218">
                  <c:v>10.9389664880824</c:v>
                </c:pt>
                <c:pt idx="219">
                  <c:v>11.485773876321986</c:v>
                </c:pt>
                <c:pt idx="220">
                  <c:v>12.043077446542782</c:v>
                </c:pt>
                <c:pt idx="221">
                  <c:v>12.610612941686753</c:v>
                </c:pt>
                <c:pt idx="222">
                  <c:v>13.188112029686636</c:v>
                </c:pt>
                <c:pt idx="223">
                  <c:v>13.775302493170358</c:v>
                </c:pt>
                <c:pt idx="224">
                  <c:v>14.3719084226679</c:v>
                </c:pt>
                <c:pt idx="225">
                  <c:v>14.977650413174615</c:v>
                </c:pt>
                <c:pt idx="226">
                  <c:v>15.592245763912928</c:v>
                </c:pt>
                <c:pt idx="227">
                  <c:v>16.215408681126746</c:v>
                </c:pt>
                <c:pt idx="228">
                  <c:v>16.846850483731629</c:v>
                </c:pt>
                <c:pt idx="229">
                  <c:v>17.486279811635143</c:v>
                </c:pt>
                <c:pt idx="230">
                  <c:v>18.133402836530877</c:v>
                </c:pt>
                <c:pt idx="231">
                  <c:v>18.787923474959939</c:v>
                </c:pt>
                <c:pt idx="232">
                  <c:v>19.449543603424473</c:v>
                </c:pt>
                <c:pt idx="233">
                  <c:v>20.1179632753269</c:v>
                </c:pt>
                <c:pt idx="234">
                  <c:v>20.792880939500691</c:v>
                </c:pt>
                <c:pt idx="235">
                  <c:v>21.473993660086052</c:v>
                </c:pt>
                <c:pt idx="236">
                  <c:v>22.16099733749877</c:v>
                </c:pt>
                <c:pt idx="237">
                  <c:v>22.853586930227777</c:v>
                </c:pt>
                <c:pt idx="238">
                  <c:v>23.551456677191453</c:v>
                </c:pt>
                <c:pt idx="239">
                  <c:v>24.254300320372494</c:v>
                </c:pt>
                <c:pt idx="240">
                  <c:v>24.961811327445076</c:v>
                </c:pt>
                <c:pt idx="241">
                  <c:v>25.673683114100839</c:v>
                </c:pt>
                <c:pt idx="242">
                  <c:v>26.389609265772634</c:v>
                </c:pt>
                <c:pt idx="243">
                  <c:v>27.109283758451255</c:v>
                </c:pt>
                <c:pt idx="244">
                  <c:v>27.832401178283703</c:v>
                </c:pt>
                <c:pt idx="245">
                  <c:v>28.558656939638496</c:v>
                </c:pt>
                <c:pt idx="246">
                  <c:v>29.287747501319132</c:v>
                </c:pt>
                <c:pt idx="247">
                  <c:v>30.019370580606108</c:v>
                </c:pt>
                <c:pt idx="248">
                  <c:v>30.753225364803995</c:v>
                </c:pt>
                <c:pt idx="249">
                  <c:v>31.489012719971782</c:v>
                </c:pt>
                <c:pt idx="250">
                  <c:v>32.226435396514404</c:v>
                </c:pt>
                <c:pt idx="251">
                  <c:v>32.965198231313906</c:v>
                </c:pt>
                <c:pt idx="252">
                  <c:v>33.705008346083702</c:v>
                </c:pt>
                <c:pt idx="253">
                  <c:v>34.4455753416307</c:v>
                </c:pt>
                <c:pt idx="254">
                  <c:v>35.18661148771676</c:v>
                </c:pt>
                <c:pt idx="255">
                  <c:v>35.927831908216035</c:v>
                </c:pt>
                <c:pt idx="256">
                  <c:v>36.66895476127246</c:v>
                </c:pt>
                <c:pt idx="257">
                  <c:v>37.409701414169803</c:v>
                </c:pt>
                <c:pt idx="258">
                  <c:v>38.149796612636067</c:v>
                </c:pt>
                <c:pt idx="259">
                  <c:v>38.888968644314673</c:v>
                </c:pt>
                <c:pt idx="260">
                  <c:v>39.626949496147063</c:v>
                </c:pt>
                <c:pt idx="261">
                  <c:v>40.363475005422941</c:v>
                </c:pt>
                <c:pt idx="262">
                  <c:v>41.098285004269087</c:v>
                </c:pt>
                <c:pt idx="263">
                  <c:v>41.831123457362281</c:v>
                </c:pt>
                <c:pt idx="264">
                  <c:v>42.561738592666984</c:v>
                </c:pt>
                <c:pt idx="265">
                  <c:v>43.289883025014774</c:v>
                </c:pt>
                <c:pt idx="266">
                  <c:v>44.015313872361077</c:v>
                </c:pt>
                <c:pt idx="267">
                  <c:v>44.737792864570537</c:v>
                </c:pt>
                <c:pt idx="268">
                  <c:v>45.457086444602879</c:v>
                </c:pt>
                <c:pt idx="269">
                  <c:v>46.172965861988928</c:v>
                </c:pt>
                <c:pt idx="270">
                  <c:v>46.885207258506114</c:v>
                </c:pt>
                <c:pt idx="271">
                  <c:v>47.593591745983787</c:v>
                </c:pt>
                <c:pt idx="272">
                  <c:v>48.297905476186457</c:v>
                </c:pt>
                <c:pt idx="273">
                  <c:v>48.997939702746152</c:v>
                </c:pt>
                <c:pt idx="274">
                  <c:v>49.693490835132877</c:v>
                </c:pt>
                <c:pt idx="275">
                  <c:v>50.384360484674147</c:v>
                </c:pt>
                <c:pt idx="276">
                  <c:v>51.070355502653968</c:v>
                </c:pt>
                <c:pt idx="277">
                  <c:v>51.751288010541288</c:v>
                </c:pt>
                <c:pt idx="278">
                  <c:v>52.426975422418394</c:v>
                </c:pt>
                <c:pt idx="279">
                  <c:v>53.09724045969773</c:v>
                </c:pt>
                <c:pt idx="280">
                  <c:v>53.761911158235193</c:v>
                </c:pt>
                <c:pt idx="281">
                  <c:v>54.420820867965432</c:v>
                </c:pt>
                <c:pt idx="282">
                  <c:v>55.07380824520169</c:v>
                </c:pt>
                <c:pt idx="283">
                  <c:v>55.720717237760425</c:v>
                </c:pt>
                <c:pt idx="284">
                  <c:v>56.361397063085434</c:v>
                </c:pt>
                <c:pt idx="285">
                  <c:v>56.995702179561221</c:v>
                </c:pt>
                <c:pt idx="286">
                  <c:v>57.623492251220483</c:v>
                </c:pt>
                <c:pt idx="287">
                  <c:v>58.244632106061488</c:v>
                </c:pt>
                <c:pt idx="288">
                  <c:v>58.858991688204441</c:v>
                </c:pt>
                <c:pt idx="289">
                  <c:v>59.466446004126453</c:v>
                </c:pt>
                <c:pt idx="290">
                  <c:v>60.066875063223847</c:v>
                </c:pt>
                <c:pt idx="291">
                  <c:v>60.66016381295924</c:v>
                </c:pt>
                <c:pt idx="292">
                  <c:v>61.246202068859219</c:v>
                </c:pt>
                <c:pt idx="293">
                  <c:v>61.824884439632996</c:v>
                </c:pt>
                <c:pt idx="294">
                  <c:v>62.396110247689279</c:v>
                </c:pt>
                <c:pt idx="295">
                  <c:v>62.959783445331425</c:v>
                </c:pt>
                <c:pt idx="296">
                  <c:v>63.515812526914601</c:v>
                </c:pt>
                <c:pt idx="297">
                  <c:v>64.064110437250349</c:v>
                </c:pt>
                <c:pt idx="298">
                  <c:v>64.60459447654415</c:v>
                </c:pt>
                <c:pt idx="299">
                  <c:v>65.137186202152691</c:v>
                </c:pt>
                <c:pt idx="300">
                  <c:v>65.661811327445093</c:v>
                </c:pt>
                <c:pt idx="301">
                  <c:v>66.178399618050918</c:v>
                </c:pt>
                <c:pt idx="302">
                  <c:v>66.686884785774339</c:v>
                </c:pt>
                <c:pt idx="303">
                  <c:v>67.187204380450993</c:v>
                </c:pt>
                <c:pt idx="304">
                  <c:v>67.679299680017579</c:v>
                </c:pt>
                <c:pt idx="305">
                  <c:v>68.163115579061213</c:v>
                </c:pt>
                <c:pt idx="306">
                  <c:v>68.638600476108024</c:v>
                </c:pt>
                <c:pt idx="307">
                  <c:v>69.105706159903662</c:v>
                </c:pt>
                <c:pt idx="308">
                  <c:v>69.56438769493306</c:v>
                </c:pt>
                <c:pt idx="309">
                  <c:v>70.014603306416717</c:v>
                </c:pt>
                <c:pt idx="310">
                  <c:v>70.45631426501518</c:v>
                </c:pt>
                <c:pt idx="311">
                  <c:v>70.889484771462463</c:v>
                </c:pt>
                <c:pt idx="312">
                  <c:v>71.314081841342698</c:v>
                </c:pt>
                <c:pt idx="313">
                  <c:v>71.730075190214137</c:v>
                </c:pt>
                <c:pt idx="314">
                  <c:v>72.137437119275319</c:v>
                </c:pt>
                <c:pt idx="315">
                  <c:v>72.536142401759577</c:v>
                </c:pt>
                <c:pt idx="316">
                  <c:v>72.926168170234092</c:v>
                </c:pt>
                <c:pt idx="317">
                  <c:v>73.307493804970818</c:v>
                </c:pt>
                <c:pt idx="318">
                  <c:v>73.680100823546553</c:v>
                </c:pt>
                <c:pt idx="319">
                  <c:v>74.043972771820393</c:v>
                </c:pt>
                <c:pt idx="320">
                  <c:v>74.399095116427617</c:v>
                </c:pt>
                <c:pt idx="321">
                  <c:v>74.745455138919425</c:v>
                </c:pt>
                <c:pt idx="322">
                  <c:v>75.083041831669561</c:v>
                </c:pt>
                <c:pt idx="323">
                  <c:v>75.411845795659502</c:v>
                </c:pt>
                <c:pt idx="324">
                  <c:v>75.731859140245604</c:v>
                </c:pt>
                <c:pt idx="325">
                  <c:v>76.043075385003135</c:v>
                </c:pt>
                <c:pt idx="326">
                  <c:v>76.345489363734174</c:v>
                </c:pt>
                <c:pt idx="327">
                  <c:v>76.63909713071854</c:v>
                </c:pt>
                <c:pt idx="328">
                  <c:v>76.923895869279221</c:v>
                </c:pt>
                <c:pt idx="329">
                  <c:v>77.1998838027273</c:v>
                </c:pt>
                <c:pt idx="330">
                  <c:v>77.467060107743123</c:v>
                </c:pt>
                <c:pt idx="331">
                  <c:v>77.725424830246567</c:v>
                </c:pt>
                <c:pt idx="332">
                  <c:v>77.974978803799814</c:v>
                </c:pt>
                <c:pt idx="333">
                  <c:v>78.215723570583378</c:v>
                </c:pt>
                <c:pt idx="334">
                  <c:v>78.447661304978709</c:v>
                </c:pt>
                <c:pt idx="335">
                  <c:v>78.670794739786544</c:v>
                </c:pt>
                <c:pt idx="336">
                  <c:v>78.885127095105332</c:v>
                </c:pt>
                <c:pt idx="337">
                  <c:v>79.090662009889627</c:v>
                </c:pt>
                <c:pt idx="338">
                  <c:v>79.287403476204759</c:v>
                </c:pt>
                <c:pt idx="339">
                  <c:v>79.475355776189588</c:v>
                </c:pt>
                <c:pt idx="340">
                  <c:v>79.654523421737281</c:v>
                </c:pt>
                <c:pt idx="341">
                  <c:v>79.824911096899314</c:v>
                </c:pt>
                <c:pt idx="342">
                  <c:v>79.986523603017389</c:v>
                </c:pt>
                <c:pt idx="343">
                  <c:v>80.139365806583044</c:v>
                </c:pt>
                <c:pt idx="344">
                  <c:v>80.283442589825484</c:v>
                </c:pt>
                <c:pt idx="345">
                  <c:v>80.418758804024378</c:v>
                </c:pt>
                <c:pt idx="346">
                  <c:v>80.545319225543835</c:v>
                </c:pt>
                <c:pt idx="347">
                  <c:v>80.6631285145817</c:v>
                </c:pt>
                <c:pt idx="348">
                  <c:v>80.772191176629491</c:v>
                </c:pt>
                <c:pt idx="349">
                  <c:v>80.872511526634469</c:v>
                </c:pt>
                <c:pt idx="350">
                  <c:v>80.964093655857454</c:v>
                </c:pt>
                <c:pt idx="351">
                  <c:v>81.046941401418451</c:v>
                </c:pt>
                <c:pt idx="352">
                  <c:v>81.121058318522415</c:v>
                </c:pt>
                <c:pt idx="353">
                  <c:v>81.186447655357426</c:v>
                </c:pt>
                <c:pt idx="354">
                  <c:v>81.243112330657596</c:v>
                </c:pt>
                <c:pt idx="355">
                  <c:v>81.29105491392437</c:v>
                </c:pt>
                <c:pt idx="356">
                  <c:v>81.330277608299014</c:v>
                </c:pt>
                <c:pt idx="357">
                  <c:v>81.360782236080439</c:v>
                </c:pt>
                <c:pt idx="358">
                  <c:v>81.382570226884042</c:v>
                </c:pt>
                <c:pt idx="359">
                  <c:v>81.39564260843585</c:v>
                </c:pt>
                <c:pt idx="360">
                  <c:v>81.400000000000006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33F-7C4F-90BE-B1D8F206E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Acceleration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Calculations!$M$3:$M$363</c:f>
              <c:numCache>
                <c:formatCode>0.00E+00</c:formatCode>
                <c:ptCount val="36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3F-7C4F-90BE-B1D8F206E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Acceleration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="0"/>
              <a:t>Cylinder Volume (CC)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Calculations!$N$1</c:f>
              <c:strCache>
                <c:ptCount val="1"/>
                <c:pt idx="0">
                  <c:v>Volume (CC)</c:v>
                </c:pt>
              </c:strCache>
            </c:strRef>
          </c:tx>
          <c:marker>
            <c:symbol val="none"/>
          </c:marker>
          <c:xVal>
            <c:numRef>
              <c:f>Calculations!$H$2:$H$366</c:f>
              <c:numCache>
                <c:formatCode>General</c:formatCode>
                <c:ptCount val="365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Calculations!$N$2:$N$366</c:f>
              <c:numCache>
                <c:formatCode>0.000</c:formatCode>
                <c:ptCount val="365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BE-E049-85D4-FB9CA3E33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91264"/>
        <c:axId val="127091840"/>
      </c:scatterChart>
      <c:valAx>
        <c:axId val="127091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Crank Angle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7091840"/>
        <c:crosses val="autoZero"/>
        <c:crossBetween val="midCat"/>
      </c:valAx>
      <c:valAx>
        <c:axId val="1270918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Cylinder</a:t>
                </a:r>
                <a:r>
                  <a:rPr lang="en-GB" baseline="0"/>
                  <a:t> Volume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7091264"/>
        <c:crosses val="autoZero"/>
        <c:crossBetween val="midCat"/>
      </c:valAx>
    </c:plotArea>
    <c:plotVisOnly val="1"/>
    <c:dispBlanksAs val="gap"/>
    <c:showDLblsOverMax val="0"/>
  </c:char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EFD723-38DA-1444-B8B9-9E05122654D3}">
  <sheetPr/>
  <sheetViews>
    <sheetView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848C60A-0EC5-D849-AF22-3BDB134FFDC2}">
  <sheetPr/>
  <sheetViews>
    <sheetView zoomScale="113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BB080BF-2352-4043-9C2C-1CCEF0D46765}">
  <sheetPr/>
  <sheetViews>
    <sheetView zoomScale="113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11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366</xdr:row>
      <xdr:rowOff>9525</xdr:rowOff>
    </xdr:from>
    <xdr:to>
      <xdr:col>9</xdr:col>
      <xdr:colOff>928687</xdr:colOff>
      <xdr:row>387</xdr:row>
      <xdr:rowOff>80962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53CB56F-D0CE-C1D5-8CD6-48BC75A10B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1209675</xdr:colOff>
      <xdr:row>366</xdr:row>
      <xdr:rowOff>80961</xdr:rowOff>
    </xdr:from>
    <xdr:to>
      <xdr:col>11</xdr:col>
      <xdr:colOff>1952625</xdr:colOff>
      <xdr:row>387</xdr:row>
      <xdr:rowOff>47624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83AE51C-249C-828D-E0AB-5E425FF317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367</xdr:row>
      <xdr:rowOff>66675</xdr:rowOff>
    </xdr:from>
    <xdr:to>
      <xdr:col>15</xdr:col>
      <xdr:colOff>447675</xdr:colOff>
      <xdr:row>396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668D14-B7A1-3600-39A8-2C9667A5EA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7</xdr:col>
      <xdr:colOff>113577</xdr:colOff>
      <xdr:row>3</xdr:row>
      <xdr:rowOff>57149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D7D5EC52-B63E-4645-81D2-DDD2244B067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704492" y="304378"/>
          <a:ext cx="1800235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8</xdr:col>
      <xdr:colOff>543304</xdr:colOff>
      <xdr:row>58</xdr:row>
      <xdr:rowOff>103512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42466EEE-FF47-4AB2-A86F-9BFEB0702AB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4142643" y="13991804"/>
          <a:ext cx="1439386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485775</xdr:colOff>
      <xdr:row>66</xdr:row>
      <xdr:rowOff>52387</xdr:rowOff>
    </xdr:from>
    <xdr:to>
      <xdr:col>4</xdr:col>
      <xdr:colOff>1885950</xdr:colOff>
      <xdr:row>80</xdr:row>
      <xdr:rowOff>128587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EB5B3CF-8045-D63C-E099-1A4AD79CD1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1092573</xdr:colOff>
      <xdr:row>66</xdr:row>
      <xdr:rowOff>34739</xdr:rowOff>
    </xdr:from>
    <xdr:to>
      <xdr:col>12</xdr:col>
      <xdr:colOff>487456</xdr:colOff>
      <xdr:row>80</xdr:row>
      <xdr:rowOff>110939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F0DF6C3-90FD-5161-80C7-54042649D0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1A4E5F-3333-FF47-8ED9-451931F1891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0.69247</cdr:x>
      <cdr:y>0.07795</cdr:y>
    </cdr:from>
    <cdr:to>
      <cdr:x>0.69247</cdr:x>
      <cdr:y>0.95207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F2CA5D04-D077-DB4E-A2F7-6C0804604C0F}"/>
            </a:ext>
          </a:extLst>
        </cdr:cNvPr>
        <cdr:cNvCxnSpPr/>
      </cdr:nvCxnSpPr>
      <cdr:spPr>
        <a:xfrm xmlns:a="http://schemas.openxmlformats.org/drawingml/2006/main" flipV="1">
          <a:off x="6444041" y="473682"/>
          <a:ext cx="0" cy="531198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0.31684</cdr:x>
      <cdr:y>0.07638</cdr:y>
    </cdr:from>
    <cdr:to>
      <cdr:x>0.31776</cdr:x>
      <cdr:y>0.9505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A7241C2A-6FB9-D94B-9E8E-EAE94E8B73C3}"/>
            </a:ext>
          </a:extLst>
        </cdr:cNvPr>
        <cdr:cNvCxnSpPr/>
      </cdr:nvCxnSpPr>
      <cdr:spPr>
        <a:xfrm xmlns:a="http://schemas.openxmlformats.org/drawingml/2006/main">
          <a:off x="2948534" y="464157"/>
          <a:ext cx="8561" cy="531198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0B82E1-69A4-C54E-A76D-5E0959E2C4E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0.64268</cdr:x>
      <cdr:y>0.07525</cdr:y>
    </cdr:from>
    <cdr:to>
      <cdr:x>0.64434</cdr:x>
      <cdr:y>0.94894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8BF43681-1EC3-E344-9D1C-68193B42872B}"/>
            </a:ext>
          </a:extLst>
        </cdr:cNvPr>
        <cdr:cNvCxnSpPr/>
      </cdr:nvCxnSpPr>
      <cdr:spPr>
        <a:xfrm xmlns:a="http://schemas.openxmlformats.org/drawingml/2006/main" flipH="1">
          <a:off x="5578120" y="474361"/>
          <a:ext cx="14408" cy="550741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0.29087</cdr:x>
      <cdr:y>0.07638</cdr:y>
    </cdr:from>
    <cdr:to>
      <cdr:x>0.29179</cdr:x>
      <cdr:y>0.9505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F769F09E-106E-A845-8552-1F11F5FCFFA0}"/>
            </a:ext>
          </a:extLst>
        </cdr:cNvPr>
        <cdr:cNvCxnSpPr/>
      </cdr:nvCxnSpPr>
      <cdr:spPr>
        <a:xfrm xmlns:a="http://schemas.openxmlformats.org/drawingml/2006/main">
          <a:off x="2708926" y="464804"/>
          <a:ext cx="8569" cy="531938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CEDD20-9438-814C-B139-63CA1A2560C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0.63495</cdr:x>
      <cdr:y>0.07836</cdr:y>
    </cdr:from>
    <cdr:to>
      <cdr:x>0.63496</cdr:x>
      <cdr:y>0.96097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33715185-6A75-6343-9858-848201C976F9}"/>
            </a:ext>
          </a:extLst>
        </cdr:cNvPr>
        <cdr:cNvCxnSpPr/>
      </cdr:nvCxnSpPr>
      <cdr:spPr>
        <a:xfrm xmlns:a="http://schemas.openxmlformats.org/drawingml/2006/main" flipH="1">
          <a:off x="5511028" y="493952"/>
          <a:ext cx="87" cy="556364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0.28748</cdr:x>
      <cdr:y>0.07536</cdr:y>
    </cdr:from>
    <cdr:to>
      <cdr:x>0.28748</cdr:x>
      <cdr:y>0.95072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C319017F-7B86-F84E-9F47-21F6FE68E8D2}"/>
            </a:ext>
          </a:extLst>
        </cdr:cNvPr>
        <cdr:cNvCxnSpPr/>
      </cdr:nvCxnSpPr>
      <cdr:spPr>
        <a:xfrm xmlns:a="http://schemas.openxmlformats.org/drawingml/2006/main">
          <a:off x="2675901" y="457689"/>
          <a:ext cx="0" cy="531638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B340D6A1-5CDA-41BD-8B11-CF69CE6913DA}" userId="S::abi.summerfield@uwtsd.ac.uk::ca5258b9-f1a4-4ad2-af5d-1c126a171107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B340D6A1-5CDA-41BD-8B11-CF69CE6913DA}" id="{76512A28-2DFF-42AB-8764-013CD5A52BE1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3"/>
  <sheetViews>
    <sheetView topLeftCell="A267" zoomScaleNormal="100" workbookViewId="0">
      <selection activeCell="I394" sqref="I394"/>
    </sheetView>
  </sheetViews>
  <sheetFormatPr defaultColWidth="8.85546875" defaultRowHeight="15" x14ac:dyDescent="0.25"/>
  <cols>
    <col min="2" max="2" width="15.42578125" bestFit="1" customWidth="1"/>
    <col min="3" max="3" width="12.42578125" bestFit="1" customWidth="1"/>
    <col min="4" max="4" width="8.42578125" customWidth="1"/>
    <col min="5" max="5" width="12" hidden="1" customWidth="1"/>
    <col min="6" max="6" width="9.140625" hidden="1" customWidth="1"/>
    <col min="7" max="7" width="3.28515625" customWidth="1"/>
    <col min="8" max="8" width="11.42578125" style="12" bestFit="1" customWidth="1"/>
    <col min="9" max="9" width="39.140625" style="12" customWidth="1"/>
    <col min="10" max="10" width="54.42578125" style="12" customWidth="1"/>
    <col min="11" max="11" width="30.7109375" style="12" customWidth="1"/>
    <col min="12" max="12" width="33.5703125" style="12" customWidth="1"/>
    <col min="13" max="13" width="15.42578125" style="31" customWidth="1"/>
    <col min="14" max="14" width="12.140625" style="12" bestFit="1" customWidth="1"/>
    <col min="16" max="16" width="27.140625" customWidth="1"/>
  </cols>
  <sheetData>
    <row r="1" spans="1:16" x14ac:dyDescent="0.25">
      <c r="C1" s="14" t="s">
        <v>0</v>
      </c>
      <c r="H1" s="13" t="s">
        <v>1</v>
      </c>
      <c r="I1" s="13" t="s">
        <v>2</v>
      </c>
      <c r="J1" s="13" t="s">
        <v>3</v>
      </c>
      <c r="K1" s="13" t="s">
        <v>4</v>
      </c>
      <c r="L1" s="13" t="s">
        <v>3</v>
      </c>
      <c r="M1" s="30" t="s">
        <v>4</v>
      </c>
      <c r="N1" s="13" t="s">
        <v>5</v>
      </c>
      <c r="P1" s="13" t="s">
        <v>24</v>
      </c>
    </row>
    <row r="2" spans="1:16" ht="15.75" thickBot="1" x14ac:dyDescent="0.3">
      <c r="I2" s="12" t="s">
        <v>6</v>
      </c>
      <c r="J2" s="12" t="s">
        <v>7</v>
      </c>
      <c r="K2" s="12" t="s">
        <v>8</v>
      </c>
      <c r="L2" s="12" t="s">
        <v>9</v>
      </c>
      <c r="M2" s="31" t="s">
        <v>10</v>
      </c>
    </row>
    <row r="3" spans="1:16" x14ac:dyDescent="0.25">
      <c r="B3" s="1" t="s">
        <v>11</v>
      </c>
      <c r="C3" s="22">
        <v>11.16</v>
      </c>
      <c r="D3" s="6"/>
      <c r="E3" s="16" t="s">
        <v>12</v>
      </c>
      <c r="F3" s="8"/>
      <c r="G3" s="5"/>
      <c r="H3" s="12">
        <v>-180</v>
      </c>
      <c r="I3" s="20">
        <f>$B$14*(1-COS(RADIANS(H3))) + $C$8 - SQRT($C$8^2 - ($B$14*SIN(RADIANS(H3)))^2)</f>
        <v>81.400000000000006</v>
      </c>
      <c r="J3" s="20">
        <f>(B$14*SIN(RADIANS(H3)) + (B$14^2 * SIN(RADIANS(H3)) * COS(RADIANS(H3))) / SQRT(C$8^2 - ($B$14*SIN(RADIANS(H3)))^2)) * PI()/180</f>
        <v>-6.1173906285052544E-17</v>
      </c>
      <c r="K3" s="20"/>
      <c r="L3" s="20">
        <f>J3*($C$11*6)/1000</f>
        <v>-1.4681737508412611E-15</v>
      </c>
      <c r="N3" s="20"/>
      <c r="P3">
        <f>H3*(PI()/180)</f>
        <v>-3.1415926535897931</v>
      </c>
    </row>
    <row r="4" spans="1:16" x14ac:dyDescent="0.25">
      <c r="B4" s="2" t="s">
        <v>13</v>
      </c>
      <c r="C4" s="21">
        <v>79</v>
      </c>
      <c r="D4" s="7" t="s">
        <v>6</v>
      </c>
      <c r="E4" s="17">
        <f>C4/1000</f>
        <v>7.9000000000000001E-2</v>
      </c>
      <c r="F4" s="9" t="s">
        <v>14</v>
      </c>
      <c r="G4" s="5"/>
      <c r="H4" s="12">
        <v>-179</v>
      </c>
      <c r="I4" s="20">
        <f t="shared" ref="I4:I67" si="0">$B$14*(1-COS(RADIANS(H4))) + $C$8 - SQRT($C$8^2 - ($B$14*SIN(RADIANS(H4)))^2)</f>
        <v>81.39564260843585</v>
      </c>
      <c r="J4" s="20">
        <f t="shared" ref="J4:J67" si="1">(B$14*SIN(RADIANS(H4)) + (B$14^2 * SIN(RADIANS(H4)) * COS(RADIANS(H4))) / SQRT(C$8^2 - ($B$14*SIN(RADIANS(H4)))^2)) * PI()/180</f>
        <v>-8.7148176267543322E-3</v>
      </c>
      <c r="K4" s="20"/>
      <c r="L4" s="20">
        <f t="shared" ref="L4:L67" si="2">J4*($C$11*6)/1000</f>
        <v>-0.20915562304210397</v>
      </c>
      <c r="N4" s="20"/>
      <c r="P4">
        <f t="shared" ref="P4:P67" si="3">H4*(PI()/180)</f>
        <v>-3.12413936106985</v>
      </c>
    </row>
    <row r="5" spans="1:16" x14ac:dyDescent="0.25">
      <c r="B5" s="2" t="s">
        <v>15</v>
      </c>
      <c r="C5" s="21">
        <v>81.400000000000006</v>
      </c>
      <c r="D5" s="7" t="s">
        <v>6</v>
      </c>
      <c r="E5" s="17">
        <f>C5/1000</f>
        <v>8.14E-2</v>
      </c>
      <c r="F5" s="3" t="s">
        <v>14</v>
      </c>
      <c r="G5" s="5"/>
      <c r="H5" s="12">
        <v>-178</v>
      </c>
      <c r="I5" s="20">
        <f t="shared" si="0"/>
        <v>81.382570226884042</v>
      </c>
      <c r="J5" s="20">
        <f t="shared" si="1"/>
        <v>-1.7430048753274228E-2</v>
      </c>
      <c r="K5" s="20"/>
      <c r="L5" s="20">
        <f t="shared" si="2"/>
        <v>-0.41832117007858149</v>
      </c>
      <c r="N5" s="20"/>
      <c r="P5">
        <f t="shared" si="3"/>
        <v>-3.1066860685499065</v>
      </c>
    </row>
    <row r="6" spans="1:16" x14ac:dyDescent="0.25">
      <c r="B6" s="2" t="s">
        <v>16</v>
      </c>
      <c r="C6" s="21">
        <v>39.270000000000003</v>
      </c>
      <c r="D6" s="7" t="s">
        <v>17</v>
      </c>
      <c r="E6" s="18">
        <f>C6/1000000</f>
        <v>3.9270000000000002E-5</v>
      </c>
      <c r="F6" s="15" t="s">
        <v>18</v>
      </c>
      <c r="G6" s="5"/>
      <c r="H6" s="12">
        <v>-177</v>
      </c>
      <c r="I6" s="20">
        <f t="shared" si="0"/>
        <v>81.360782236080439</v>
      </c>
      <c r="J6" s="20">
        <f t="shared" si="1"/>
        <v>-2.6146104251118327E-2</v>
      </c>
      <c r="K6" s="20"/>
      <c r="L6" s="20">
        <f t="shared" si="2"/>
        <v>-0.62750650202683977</v>
      </c>
      <c r="N6" s="20"/>
      <c r="P6">
        <f t="shared" si="3"/>
        <v>-3.0892327760299634</v>
      </c>
    </row>
    <row r="7" spans="1:16" x14ac:dyDescent="0.25">
      <c r="B7" s="2" t="s">
        <v>19</v>
      </c>
      <c r="C7" s="21">
        <v>4</v>
      </c>
      <c r="D7" s="7"/>
      <c r="E7" s="18"/>
      <c r="F7" s="15"/>
      <c r="G7" s="5"/>
      <c r="H7" s="12">
        <v>-176</v>
      </c>
      <c r="I7" s="20">
        <f t="shared" si="0"/>
        <v>81.330277608299014</v>
      </c>
      <c r="J7" s="20">
        <f t="shared" si="1"/>
        <v>-3.4863389734421366E-2</v>
      </c>
      <c r="K7" s="20"/>
      <c r="L7" s="20">
        <f t="shared" si="2"/>
        <v>-0.83672135362611277</v>
      </c>
      <c r="N7" s="20"/>
      <c r="P7">
        <f t="shared" si="3"/>
        <v>-3.0717794835100198</v>
      </c>
    </row>
    <row r="8" spans="1:16" x14ac:dyDescent="0.25">
      <c r="B8" s="2" t="s">
        <v>20</v>
      </c>
      <c r="C8" s="23">
        <v>137</v>
      </c>
      <c r="D8" s="7" t="s">
        <v>6</v>
      </c>
      <c r="E8" s="18">
        <f>C8/1000</f>
        <v>0.13700000000000001</v>
      </c>
      <c r="F8" s="15" t="s">
        <v>14</v>
      </c>
      <c r="G8" s="5"/>
      <c r="H8" s="12">
        <v>-175</v>
      </c>
      <c r="I8" s="20">
        <f t="shared" si="0"/>
        <v>81.29105491392437</v>
      </c>
      <c r="J8" s="20">
        <f t="shared" si="1"/>
        <v>-4.3582302928665398E-2</v>
      </c>
      <c r="K8" s="20"/>
      <c r="L8" s="20">
        <f t="shared" si="2"/>
        <v>-1.0459752702879697</v>
      </c>
      <c r="N8" s="20"/>
      <c r="P8">
        <f t="shared" si="3"/>
        <v>-3.0543261909900767</v>
      </c>
    </row>
    <row r="9" spans="1:16" ht="15.75" thickBot="1" x14ac:dyDescent="0.3">
      <c r="B9" s="25" t="s">
        <v>21</v>
      </c>
      <c r="C9" s="29">
        <f>(((PI()*(0.5*E4)^2)*E5))*1000000*C7</f>
        <v>1595.9837317357872</v>
      </c>
      <c r="D9" s="26" t="s">
        <v>17</v>
      </c>
      <c r="E9" s="19">
        <f>C9/1000000</f>
        <v>1.5959837317357872E-3</v>
      </c>
      <c r="F9" s="10" t="s">
        <v>18</v>
      </c>
      <c r="G9" s="5"/>
      <c r="H9" s="12">
        <v>-174</v>
      </c>
      <c r="I9" s="20">
        <f t="shared" si="0"/>
        <v>81.243112330657596</v>
      </c>
      <c r="J9" s="20">
        <f t="shared" si="1"/>
        <v>-5.2303231036480387E-2</v>
      </c>
      <c r="K9" s="20"/>
      <c r="L9" s="20">
        <f t="shared" si="2"/>
        <v>-1.2552775448755291</v>
      </c>
      <c r="N9" s="20"/>
      <c r="P9">
        <f t="shared" si="3"/>
        <v>-3.0368728984701332</v>
      </c>
    </row>
    <row r="10" spans="1:16" x14ac:dyDescent="0.25">
      <c r="B10" s="27" t="s">
        <v>22</v>
      </c>
      <c r="C10" s="28" cm="1">
        <f t="array" ref="C10">AVERAGE(ABS(L3:L182))</f>
        <v>10.853057822401563</v>
      </c>
      <c r="D10" s="8" t="s">
        <v>9</v>
      </c>
      <c r="E10" s="24"/>
      <c r="F10" s="11"/>
      <c r="G10" s="5"/>
      <c r="H10" s="12">
        <v>-173</v>
      </c>
      <c r="I10" s="20">
        <f t="shared" si="0"/>
        <v>81.186447655357426</v>
      </c>
      <c r="J10" s="20">
        <f t="shared" si="1"/>
        <v>-6.1026548099547544E-2</v>
      </c>
      <c r="K10" s="20"/>
      <c r="L10" s="20">
        <f t="shared" si="2"/>
        <v>-1.464637154389141</v>
      </c>
      <c r="N10" s="20"/>
      <c r="P10">
        <f t="shared" si="3"/>
        <v>-3.0194196059501901</v>
      </c>
    </row>
    <row r="11" spans="1:16" ht="15.75" thickBot="1" x14ac:dyDescent="0.3">
      <c r="B11" s="4" t="s">
        <v>23</v>
      </c>
      <c r="C11" s="40">
        <v>4000</v>
      </c>
      <c r="D11" s="10"/>
      <c r="E11" s="39"/>
      <c r="F11" s="32"/>
      <c r="G11" s="5"/>
      <c r="H11" s="12">
        <v>-172</v>
      </c>
      <c r="I11" s="20">
        <f t="shared" si="0"/>
        <v>81.121058318522415</v>
      </c>
      <c r="J11" s="20">
        <f t="shared" si="1"/>
        <v>-6.9752612355754751E-2</v>
      </c>
      <c r="K11" s="20"/>
      <c r="L11" s="20">
        <f t="shared" si="2"/>
        <v>-1.674062696538114</v>
      </c>
      <c r="N11" s="20"/>
      <c r="P11">
        <f t="shared" si="3"/>
        <v>-3.001966313430247</v>
      </c>
    </row>
    <row r="12" spans="1:16" x14ac:dyDescent="0.25">
      <c r="B12" s="33"/>
      <c r="C12" s="33"/>
      <c r="D12" s="33"/>
      <c r="H12" s="12">
        <v>-171</v>
      </c>
      <c r="I12" s="20">
        <f t="shared" si="0"/>
        <v>81.046941401418451</v>
      </c>
      <c r="J12" s="20">
        <f t="shared" si="1"/>
        <v>-7.8481763590818557E-2</v>
      </c>
      <c r="K12" s="20"/>
      <c r="L12" s="20">
        <f t="shared" si="2"/>
        <v>-1.8835623261796455</v>
      </c>
      <c r="N12" s="20"/>
      <c r="P12">
        <f t="shared" si="3"/>
        <v>-2.9845130209103035</v>
      </c>
    </row>
    <row r="13" spans="1:16" x14ac:dyDescent="0.25">
      <c r="B13" s="33"/>
      <c r="C13" s="33"/>
      <c r="D13" s="33"/>
      <c r="H13" s="12">
        <v>-170</v>
      </c>
      <c r="I13" s="20">
        <f t="shared" si="0"/>
        <v>80.964093655857454</v>
      </c>
      <c r="J13" s="20">
        <f t="shared" si="1"/>
        <v>-8.7214320483686797E-2</v>
      </c>
      <c r="K13" s="20"/>
      <c r="L13" s="20">
        <f t="shared" si="2"/>
        <v>-2.0931436916084829</v>
      </c>
      <c r="N13" s="20"/>
      <c r="P13">
        <f t="shared" si="3"/>
        <v>-2.9670597283903604</v>
      </c>
    </row>
    <row r="14" spans="1:16" x14ac:dyDescent="0.25">
      <c r="A14" t="s">
        <v>25</v>
      </c>
      <c r="B14" s="33">
        <f>C5/2</f>
        <v>40.700000000000003</v>
      </c>
      <c r="C14" s="33"/>
      <c r="D14" s="33"/>
      <c r="H14" s="12">
        <v>-169</v>
      </c>
      <c r="I14" s="20">
        <f t="shared" si="0"/>
        <v>80.872511526634469</v>
      </c>
      <c r="J14" s="20">
        <f t="shared" si="1"/>
        <v>-9.5950577945144527E-2</v>
      </c>
      <c r="K14" s="20"/>
      <c r="L14" s="20">
        <f t="shared" si="2"/>
        <v>-2.3028138706834689</v>
      </c>
      <c r="N14" s="20"/>
      <c r="P14">
        <f t="shared" si="3"/>
        <v>-2.9496064358704168</v>
      </c>
    </row>
    <row r="15" spans="1:16" x14ac:dyDescent="0.25">
      <c r="B15" s="33"/>
      <c r="C15" s="33"/>
      <c r="D15" s="33"/>
      <c r="H15" s="12">
        <v>-168</v>
      </c>
      <c r="I15" s="20">
        <f t="shared" si="0"/>
        <v>80.772191176629491</v>
      </c>
      <c r="J15" s="20">
        <f t="shared" si="1"/>
        <v>-0.10469080444916173</v>
      </c>
      <c r="K15" s="20"/>
      <c r="L15" s="20">
        <f t="shared" si="2"/>
        <v>-2.5125793067798816</v>
      </c>
      <c r="N15" s="20"/>
      <c r="P15">
        <f t="shared" si="3"/>
        <v>-2.9321531433504737</v>
      </c>
    </row>
    <row r="16" spans="1:16" x14ac:dyDescent="0.25">
      <c r="B16" s="33"/>
      <c r="C16" s="33"/>
      <c r="D16" s="33"/>
      <c r="H16" s="12">
        <v>-167</v>
      </c>
      <c r="I16" s="20">
        <f t="shared" si="0"/>
        <v>80.6631285145817</v>
      </c>
      <c r="J16" s="20">
        <f t="shared" si="1"/>
        <v>-0.11343523935667146</v>
      </c>
      <c r="K16" s="20"/>
      <c r="L16" s="20">
        <f t="shared" si="2"/>
        <v>-2.7224457445601153</v>
      </c>
      <c r="N16" s="20"/>
      <c r="P16">
        <f t="shared" si="3"/>
        <v>-2.9146998508305302</v>
      </c>
    </row>
    <row r="17" spans="2:16" x14ac:dyDescent="0.25">
      <c r="B17" s="33"/>
      <c r="C17" s="33"/>
      <c r="D17" s="33"/>
      <c r="H17" s="12">
        <v>-166</v>
      </c>
      <c r="I17" s="20">
        <f t="shared" si="0"/>
        <v>80.545319225543835</v>
      </c>
      <c r="J17" s="20">
        <f t="shared" si="1"/>
        <v>-0.12218409023160794</v>
      </c>
      <c r="K17" s="20"/>
      <c r="L17" s="20">
        <f t="shared" si="2"/>
        <v>-2.9324181655585901</v>
      </c>
      <c r="N17" s="20"/>
      <c r="P17">
        <f t="shared" si="3"/>
        <v>-2.8972465583105871</v>
      </c>
    </row>
    <row r="18" spans="2:16" x14ac:dyDescent="0.25">
      <c r="B18" s="33"/>
      <c r="C18" s="33"/>
      <c r="D18" s="33"/>
      <c r="H18" s="12">
        <v>-165</v>
      </c>
      <c r="I18" s="20">
        <f t="shared" si="0"/>
        <v>80.418758804024378</v>
      </c>
      <c r="J18" s="20">
        <f t="shared" si="1"/>
        <v>-0.13093753014921689</v>
      </c>
      <c r="K18" s="20"/>
      <c r="L18" s="20">
        <f t="shared" si="2"/>
        <v>-3.1425007235812052</v>
      </c>
      <c r="N18" s="20"/>
      <c r="P18">
        <f t="shared" si="3"/>
        <v>-2.8797932657906435</v>
      </c>
    </row>
    <row r="19" spans="2:16" x14ac:dyDescent="0.25">
      <c r="B19" s="33"/>
      <c r="C19" s="36"/>
      <c r="D19" s="33"/>
      <c r="H19" s="12">
        <v>-164</v>
      </c>
      <c r="I19" s="20">
        <f t="shared" si="0"/>
        <v>80.283442589825484</v>
      </c>
      <c r="J19" s="20">
        <f t="shared" si="1"/>
        <v>-0.1396956949968198</v>
      </c>
      <c r="K19" s="20"/>
      <c r="L19" s="20">
        <f t="shared" si="2"/>
        <v>-3.352696679923675</v>
      </c>
      <c r="N19" s="20"/>
      <c r="P19">
        <f t="shared" si="3"/>
        <v>-2.8623399732707004</v>
      </c>
    </row>
    <row r="20" spans="2:16" x14ac:dyDescent="0.25">
      <c r="B20" s="33"/>
      <c r="C20" s="33"/>
      <c r="D20" s="33"/>
      <c r="H20" s="12">
        <v>-163</v>
      </c>
      <c r="I20" s="20">
        <f t="shared" si="0"/>
        <v>80.139365806583044</v>
      </c>
      <c r="J20" s="20">
        <f t="shared" si="1"/>
        <v>-0.14845868076742783</v>
      </c>
      <c r="K20" s="20"/>
      <c r="L20" s="20">
        <f t="shared" si="2"/>
        <v>-3.5630083384182676</v>
      </c>
      <c r="N20" s="20"/>
      <c r="P20">
        <f t="shared" si="3"/>
        <v>-2.8448866807507573</v>
      </c>
    </row>
    <row r="21" spans="2:16" x14ac:dyDescent="0.25">
      <c r="B21" s="33"/>
      <c r="C21" s="36"/>
      <c r="D21" s="33"/>
      <c r="H21" s="12">
        <v>-162</v>
      </c>
      <c r="I21" s="20">
        <f t="shared" si="0"/>
        <v>79.986523603017389</v>
      </c>
      <c r="J21" s="20">
        <f t="shared" si="1"/>
        <v>-0.15722654084679985</v>
      </c>
      <c r="K21" s="20"/>
      <c r="L21" s="20">
        <f t="shared" si="2"/>
        <v>-3.7734369803231966</v>
      </c>
      <c r="N21" s="20"/>
      <c r="P21">
        <f t="shared" si="3"/>
        <v>-2.8274333882308138</v>
      </c>
    </row>
    <row r="22" spans="2:16" x14ac:dyDescent="0.25">
      <c r="B22" s="33"/>
      <c r="C22" s="33"/>
      <c r="D22" s="33"/>
      <c r="H22" s="12">
        <v>-161</v>
      </c>
      <c r="I22" s="20">
        <f t="shared" si="0"/>
        <v>79.824911096899314</v>
      </c>
      <c r="J22" s="20">
        <f t="shared" si="1"/>
        <v>-0.16599928329477806</v>
      </c>
      <c r="K22" s="20"/>
      <c r="L22" s="20">
        <f t="shared" si="2"/>
        <v>-3.9839827990746737</v>
      </c>
      <c r="N22" s="20"/>
      <c r="P22">
        <f t="shared" si="3"/>
        <v>-2.8099800957108707</v>
      </c>
    </row>
    <row r="23" spans="2:16" x14ac:dyDescent="0.25">
      <c r="B23" s="33"/>
      <c r="C23" s="36"/>
      <c r="D23" s="33"/>
      <c r="H23" s="12">
        <v>-160</v>
      </c>
      <c r="I23" s="20">
        <f t="shared" si="0"/>
        <v>79.654523421737281</v>
      </c>
      <c r="J23" s="20">
        <f t="shared" si="1"/>
        <v>-0.17477686812197199</v>
      </c>
      <c r="K23" s="20"/>
      <c r="L23" s="20">
        <f t="shared" si="2"/>
        <v>-4.1946448349273275</v>
      </c>
      <c r="N23" s="20"/>
      <c r="P23">
        <f t="shared" si="3"/>
        <v>-2.7925268031909272</v>
      </c>
    </row>
    <row r="24" spans="2:16" x14ac:dyDescent="0.25">
      <c r="B24" s="33"/>
      <c r="C24" s="36"/>
      <c r="D24" s="33"/>
      <c r="H24" s="12">
        <v>-159</v>
      </c>
      <c r="I24" s="20">
        <f t="shared" si="0"/>
        <v>79.475355776189588</v>
      </c>
      <c r="J24" s="20">
        <f t="shared" si="1"/>
        <v>-0.183559204563114</v>
      </c>
      <c r="K24" s="20"/>
      <c r="L24" s="20">
        <f t="shared" si="2"/>
        <v>-4.4054209095147359</v>
      </c>
      <c r="N24" s="20"/>
      <c r="P24">
        <f t="shared" si="3"/>
        <v>-2.7750735106709841</v>
      </c>
    </row>
    <row r="25" spans="2:16" x14ac:dyDescent="0.25">
      <c r="B25" s="33"/>
      <c r="C25" s="37"/>
      <c r="D25" s="33"/>
      <c r="H25" s="12">
        <v>-158</v>
      </c>
      <c r="I25" s="20">
        <f t="shared" si="0"/>
        <v>79.287403476204759</v>
      </c>
      <c r="J25" s="20">
        <f t="shared" si="1"/>
        <v>-0.1923461483486878</v>
      </c>
      <c r="K25" s="20"/>
      <c r="L25" s="20">
        <f t="shared" si="2"/>
        <v>-4.6163075603685071</v>
      </c>
      <c r="N25" s="20"/>
      <c r="P25">
        <f t="shared" si="3"/>
        <v>-2.7576202181510405</v>
      </c>
    </row>
    <row r="26" spans="2:16" x14ac:dyDescent="0.25">
      <c r="B26" s="33"/>
      <c r="C26" s="33"/>
      <c r="D26" s="33"/>
      <c r="H26" s="12">
        <v>-157</v>
      </c>
      <c r="I26" s="20">
        <f t="shared" si="0"/>
        <v>79.090662009889627</v>
      </c>
      <c r="J26" s="20">
        <f t="shared" si="1"/>
        <v>-0.20113749897669889</v>
      </c>
      <c r="K26" s="20"/>
      <c r="L26" s="20">
        <f t="shared" si="2"/>
        <v>-4.8272999754407726</v>
      </c>
      <c r="N26" s="20"/>
      <c r="P26">
        <f t="shared" si="3"/>
        <v>-2.7401669256310974</v>
      </c>
    </row>
    <row r="27" spans="2:16" x14ac:dyDescent="0.25">
      <c r="B27" s="33"/>
      <c r="C27" s="33"/>
      <c r="D27" s="33"/>
      <c r="H27" s="12">
        <v>-156</v>
      </c>
      <c r="I27" s="20">
        <f t="shared" si="0"/>
        <v>78.885127095105332</v>
      </c>
      <c r="J27" s="20">
        <f t="shared" si="1"/>
        <v>-0.20993299698676604</v>
      </c>
      <c r="K27" s="20"/>
      <c r="L27" s="20">
        <f t="shared" si="2"/>
        <v>-5.038391927682385</v>
      </c>
      <c r="N27" s="20"/>
      <c r="P27">
        <f t="shared" si="3"/>
        <v>-2.7227136331111539</v>
      </c>
    </row>
    <row r="28" spans="2:16" x14ac:dyDescent="0.25">
      <c r="B28" s="33"/>
      <c r="C28" s="33"/>
      <c r="D28" s="33"/>
      <c r="H28" s="12">
        <v>-155</v>
      </c>
      <c r="I28" s="20">
        <f t="shared" si="0"/>
        <v>78.670794739786544</v>
      </c>
      <c r="J28" s="20">
        <f t="shared" si="1"/>
        <v>-0.2187323212390016</v>
      </c>
      <c r="K28" s="20"/>
      <c r="L28" s="20">
        <f t="shared" si="2"/>
        <v>-5.249575709736038</v>
      </c>
      <c r="N28" s="20"/>
      <c r="P28">
        <f t="shared" si="3"/>
        <v>-2.7052603405912108</v>
      </c>
    </row>
    <row r="29" spans="2:16" x14ac:dyDescent="0.25">
      <c r="B29" s="33"/>
      <c r="C29" s="38"/>
      <c r="D29" s="33"/>
      <c r="H29" s="12">
        <v>-154</v>
      </c>
      <c r="I29" s="20">
        <f t="shared" si="0"/>
        <v>78.447661304978709</v>
      </c>
      <c r="J29" s="20">
        <f t="shared" si="1"/>
        <v>-0.22753508620047852</v>
      </c>
      <c r="K29" s="20"/>
      <c r="L29" s="20">
        <f t="shared" si="2"/>
        <v>-5.4608420688114849</v>
      </c>
      <c r="N29" s="20"/>
      <c r="P29">
        <f t="shared" si="3"/>
        <v>-2.6878070480712677</v>
      </c>
    </row>
    <row r="30" spans="2:16" x14ac:dyDescent="0.25">
      <c r="B30" s="33"/>
      <c r="C30" s="38"/>
      <c r="D30" s="33"/>
      <c r="H30" s="12">
        <v>-153</v>
      </c>
      <c r="I30" s="20">
        <f t="shared" si="0"/>
        <v>78.215723570583378</v>
      </c>
      <c r="J30" s="20">
        <f t="shared" si="1"/>
        <v>-0.23634083924239727</v>
      </c>
      <c r="K30" s="20"/>
      <c r="L30" s="20">
        <f t="shared" si="2"/>
        <v>-5.6721801418175346</v>
      </c>
      <c r="N30" s="20"/>
      <c r="P30">
        <f t="shared" si="3"/>
        <v>-2.6703537555513241</v>
      </c>
    </row>
    <row r="31" spans="2:16" x14ac:dyDescent="0.25">
      <c r="B31" s="33"/>
      <c r="C31" s="38"/>
      <c r="D31" s="33"/>
      <c r="H31" s="12">
        <v>-152</v>
      </c>
      <c r="I31" s="20">
        <f t="shared" si="0"/>
        <v>77.974978803799814</v>
      </c>
      <c r="J31" s="20">
        <f t="shared" si="1"/>
        <v>-0.24514905795140432</v>
      </c>
      <c r="K31" s="20"/>
      <c r="L31" s="20">
        <f t="shared" si="2"/>
        <v>-5.883577390833703</v>
      </c>
      <c r="N31" s="20"/>
      <c r="P31">
        <f t="shared" si="3"/>
        <v>-2.6529004630313811</v>
      </c>
    </row>
    <row r="32" spans="2:16" x14ac:dyDescent="0.25">
      <c r="D32" s="34"/>
      <c r="H32" s="12">
        <v>-151</v>
      </c>
      <c r="I32" s="20">
        <f t="shared" si="0"/>
        <v>77.725424830246567</v>
      </c>
      <c r="J32" s="20">
        <f t="shared" si="1"/>
        <v>-0.25395914745886006</v>
      </c>
      <c r="K32" s="20"/>
      <c r="L32" s="20">
        <f t="shared" si="2"/>
        <v>-6.0950195390126414</v>
      </c>
      <c r="N32" s="20"/>
      <c r="P32">
        <f t="shared" si="3"/>
        <v>-2.6354471705114375</v>
      </c>
    </row>
    <row r="33" spans="2:16" x14ac:dyDescent="0.25">
      <c r="B33" s="33"/>
      <c r="C33" s="33"/>
      <c r="D33" s="33"/>
      <c r="H33" s="12">
        <v>-150</v>
      </c>
      <c r="I33" s="20">
        <f t="shared" si="0"/>
        <v>77.467060107743123</v>
      </c>
      <c r="J33" s="20">
        <f t="shared" si="1"/>
        <v>-0.26277043779219172</v>
      </c>
      <c r="K33" s="20"/>
      <c r="L33" s="20">
        <f t="shared" si="2"/>
        <v>-6.3064905070126018</v>
      </c>
      <c r="N33" s="20"/>
      <c r="P33">
        <f t="shared" si="3"/>
        <v>-2.6179938779914944</v>
      </c>
    </row>
    <row r="34" spans="2:16" x14ac:dyDescent="0.25">
      <c r="B34" s="33"/>
      <c r="C34" s="35"/>
      <c r="D34" s="33"/>
      <c r="H34" s="12">
        <v>-149</v>
      </c>
      <c r="I34" s="20">
        <f t="shared" si="0"/>
        <v>77.1998838027273</v>
      </c>
      <c r="J34" s="20">
        <f t="shared" si="1"/>
        <v>-0.27158218125283573</v>
      </c>
      <c r="K34" s="20"/>
      <c r="L34" s="20">
        <f t="shared" si="2"/>
        <v>-6.5179723500680575</v>
      </c>
      <c r="N34" s="20"/>
      <c r="P34">
        <f t="shared" si="3"/>
        <v>-2.6005405854715509</v>
      </c>
    </row>
    <row r="35" spans="2:16" x14ac:dyDescent="0.25">
      <c r="B35" s="33"/>
      <c r="C35" s="33"/>
      <c r="D35" s="33"/>
      <c r="H35" s="12">
        <v>-148</v>
      </c>
      <c r="I35" s="20">
        <f t="shared" si="0"/>
        <v>76.923895869279221</v>
      </c>
      <c r="J35" s="20">
        <f t="shared" si="1"/>
        <v>-0.28039354982561349</v>
      </c>
      <c r="K35" s="20"/>
      <c r="L35" s="20">
        <f t="shared" si="2"/>
        <v>-6.7294451958147237</v>
      </c>
      <c r="N35" s="20"/>
      <c r="P35">
        <f t="shared" si="3"/>
        <v>-2.5830872929516078</v>
      </c>
    </row>
    <row r="36" spans="2:16" x14ac:dyDescent="0.25">
      <c r="H36" s="12">
        <v>-147</v>
      </c>
      <c r="I36" s="20">
        <f t="shared" si="0"/>
        <v>76.63909713071854</v>
      </c>
      <c r="J36" s="20">
        <f t="shared" si="1"/>
        <v>-0.28920363262476384</v>
      </c>
      <c r="K36" s="20"/>
      <c r="L36" s="20">
        <f t="shared" si="2"/>
        <v>-6.9408871829943317</v>
      </c>
      <c r="N36" s="20"/>
      <c r="P36">
        <f t="shared" si="3"/>
        <v>-2.5656340004316642</v>
      </c>
    </row>
    <row r="37" spans="2:16" x14ac:dyDescent="0.25">
      <c r="H37" s="12">
        <v>-146</v>
      </c>
      <c r="I37" s="20">
        <f t="shared" si="0"/>
        <v>76.345489363734174</v>
      </c>
      <c r="J37" s="20">
        <f t="shared" si="1"/>
        <v>-0.29801143338219582</v>
      </c>
      <c r="K37" s="20"/>
      <c r="L37" s="20">
        <f t="shared" si="2"/>
        <v>-7.1522744011726997</v>
      </c>
      <c r="N37" s="20"/>
      <c r="P37">
        <f t="shared" si="3"/>
        <v>-2.5481807079117211</v>
      </c>
    </row>
    <row r="38" spans="2:16" x14ac:dyDescent="0.25">
      <c r="H38" s="12">
        <v>-145</v>
      </c>
      <c r="I38" s="20">
        <f t="shared" si="0"/>
        <v>76.043075385003135</v>
      </c>
      <c r="J38" s="20">
        <f t="shared" si="1"/>
        <v>-0.30681586798389932</v>
      </c>
      <c r="K38" s="20"/>
      <c r="L38" s="20">
        <f t="shared" si="2"/>
        <v>-7.3635808316135831</v>
      </c>
      <c r="N38" s="20"/>
      <c r="P38">
        <f t="shared" si="3"/>
        <v>-2.530727415391778</v>
      </c>
    </row>
    <row r="39" spans="2:16" x14ac:dyDescent="0.25">
      <c r="H39" s="12">
        <v>-144</v>
      </c>
      <c r="I39" s="20">
        <f t="shared" si="0"/>
        <v>75.731859140245604</v>
      </c>
      <c r="J39" s="20">
        <f t="shared" si="1"/>
        <v>-0.31561576206079561</v>
      </c>
      <c r="K39" s="20"/>
      <c r="L39" s="20">
        <f t="shared" si="2"/>
        <v>-7.5747782894590943</v>
      </c>
      <c r="N39" s="20"/>
      <c r="P39">
        <f t="shared" si="3"/>
        <v>-2.5132741228718345</v>
      </c>
    </row>
    <row r="40" spans="2:16" x14ac:dyDescent="0.25">
      <c r="H40" s="12">
        <v>-143</v>
      </c>
      <c r="I40" s="20">
        <f t="shared" si="0"/>
        <v>75.411845795659502</v>
      </c>
      <c r="J40" s="20">
        <f t="shared" si="1"/>
        <v>-0.32440984864066019</v>
      </c>
      <c r="K40" s="20"/>
      <c r="L40" s="20">
        <f t="shared" si="2"/>
        <v>-7.7858363673758451</v>
      </c>
      <c r="N40" s="20"/>
      <c r="P40">
        <f t="shared" si="3"/>
        <v>-2.4958208303518914</v>
      </c>
    </row>
    <row r="41" spans="2:16" x14ac:dyDescent="0.25">
      <c r="H41" s="12">
        <v>-142</v>
      </c>
      <c r="I41" s="20">
        <f t="shared" si="0"/>
        <v>75.083041831669561</v>
      </c>
      <c r="J41" s="20">
        <f t="shared" si="1"/>
        <v>-0.33319676586809843</v>
      </c>
      <c r="K41" s="20"/>
      <c r="L41" s="20">
        <f t="shared" si="2"/>
        <v>-7.9967223808343624</v>
      </c>
      <c r="N41" s="20"/>
      <c r="P41">
        <f t="shared" si="3"/>
        <v>-2.4783675378319479</v>
      </c>
    </row>
    <row r="42" spans="2:16" x14ac:dyDescent="0.25">
      <c r="H42" s="12">
        <v>-141</v>
      </c>
      <c r="I42" s="20">
        <f t="shared" si="0"/>
        <v>74.745455138919425</v>
      </c>
      <c r="J42" s="20">
        <f t="shared" si="1"/>
        <v>-0.34197505479987034</v>
      </c>
      <c r="K42" s="20"/>
      <c r="L42" s="20">
        <f t="shared" si="2"/>
        <v>-8.2074013151968881</v>
      </c>
      <c r="N42" s="20"/>
      <c r="P42">
        <f t="shared" si="3"/>
        <v>-2.4609142453120048</v>
      </c>
    </row>
    <row r="43" spans="2:16" x14ac:dyDescent="0.25">
      <c r="H43" s="12">
        <v>-140</v>
      </c>
      <c r="I43" s="20">
        <f t="shared" si="0"/>
        <v>74.399095116427617</v>
      </c>
      <c r="J43" s="20">
        <f t="shared" si="1"/>
        <v>-0.35074315728319294</v>
      </c>
      <c r="K43" s="20"/>
      <c r="L43" s="20">
        <f t="shared" si="2"/>
        <v>-8.4178357747966306</v>
      </c>
      <c r="N43" s="20"/>
      <c r="P43">
        <f t="shared" si="3"/>
        <v>-2.4434609527920612</v>
      </c>
    </row>
    <row r="44" spans="2:16" x14ac:dyDescent="0.25">
      <c r="H44" s="12">
        <v>-139</v>
      </c>
      <c r="I44" s="20">
        <f t="shared" si="0"/>
        <v>74.043972771820393</v>
      </c>
      <c r="J44" s="20">
        <f t="shared" si="1"/>
        <v>-0.35949941392493623</v>
      </c>
      <c r="K44" s="20"/>
      <c r="L44" s="20">
        <f t="shared" si="2"/>
        <v>-8.6279859341984704</v>
      </c>
      <c r="N44" s="20"/>
      <c r="P44">
        <f t="shared" si="3"/>
        <v>-2.4260076602721181</v>
      </c>
    </row>
    <row r="45" spans="2:16" x14ac:dyDescent="0.25">
      <c r="H45" s="12">
        <v>-138</v>
      </c>
      <c r="I45" s="20">
        <f t="shared" si="0"/>
        <v>73.680100823546553</v>
      </c>
      <c r="J45" s="20">
        <f t="shared" si="1"/>
        <v>-0.36824206215992378</v>
      </c>
      <c r="K45" s="20"/>
      <c r="L45" s="20">
        <f t="shared" si="2"/>
        <v>-8.8378094918381702</v>
      </c>
      <c r="N45" s="20"/>
      <c r="P45">
        <f t="shared" si="3"/>
        <v>-2.4085543677521746</v>
      </c>
    </row>
    <row r="46" spans="2:16" x14ac:dyDescent="0.25">
      <c r="H46" s="12">
        <v>-137</v>
      </c>
      <c r="I46" s="20">
        <f t="shared" si="0"/>
        <v>73.307493804970818</v>
      </c>
      <c r="J46" s="20">
        <f t="shared" si="1"/>
        <v>-0.37696923442679747</v>
      </c>
      <c r="K46" s="20"/>
      <c r="L46" s="20">
        <f t="shared" si="2"/>
        <v>-9.0472616262431398</v>
      </c>
      <c r="N46" s="20"/>
      <c r="P46">
        <f t="shared" si="3"/>
        <v>-2.3911010752322315</v>
      </c>
    </row>
    <row r="47" spans="2:16" x14ac:dyDescent="0.25">
      <c r="H47" s="12">
        <v>-136</v>
      </c>
      <c r="I47" s="20">
        <f t="shared" si="0"/>
        <v>72.926168170234092</v>
      </c>
      <c r="J47" s="20">
        <f t="shared" si="1"/>
        <v>-0.38567895646015582</v>
      </c>
      <c r="K47" s="20"/>
      <c r="L47" s="20">
        <f t="shared" si="2"/>
        <v>-9.2562949550437388</v>
      </c>
      <c r="N47" s="20"/>
      <c r="P47">
        <f t="shared" si="3"/>
        <v>-2.3736477827122884</v>
      </c>
    </row>
    <row r="48" spans="2:16" x14ac:dyDescent="0.25">
      <c r="H48" s="12">
        <v>-135</v>
      </c>
      <c r="I48" s="20">
        <f t="shared" si="0"/>
        <v>72.536142401759577</v>
      </c>
      <c r="J48" s="20">
        <f t="shared" si="1"/>
        <v>-0.39436914570787374</v>
      </c>
      <c r="K48" s="20"/>
      <c r="L48" s="20">
        <f t="shared" si="2"/>
        <v>-9.4648594969889697</v>
      </c>
      <c r="N48" s="20"/>
      <c r="P48">
        <f t="shared" si="3"/>
        <v>-2.3561944901923448</v>
      </c>
    </row>
    <row r="49" spans="8:16" x14ac:dyDescent="0.25">
      <c r="H49" s="12">
        <v>-134</v>
      </c>
      <c r="I49" s="20">
        <f t="shared" si="0"/>
        <v>72.137437119275319</v>
      </c>
      <c r="J49" s="20">
        <f t="shared" si="1"/>
        <v>-0.40303760988269582</v>
      </c>
      <c r="K49" s="20"/>
      <c r="L49" s="20">
        <f t="shared" si="2"/>
        <v>-9.6729026371847002</v>
      </c>
      <c r="N49" s="20"/>
      <c r="P49">
        <f t="shared" si="3"/>
        <v>-2.3387411976724017</v>
      </c>
    </row>
    <row r="50" spans="8:16" x14ac:dyDescent="0.25">
      <c r="H50" s="12">
        <v>-133</v>
      </c>
      <c r="I50" s="20">
        <f t="shared" si="0"/>
        <v>71.730075190214137</v>
      </c>
      <c r="J50" s="20">
        <f t="shared" si="1"/>
        <v>-0.41168204565734623</v>
      </c>
      <c r="K50" s="20"/>
      <c r="L50" s="20">
        <f t="shared" si="2"/>
        <v>-9.8803690957763095</v>
      </c>
      <c r="N50" s="20"/>
      <c r="P50">
        <f t="shared" si="3"/>
        <v>-2.3212879051524582</v>
      </c>
    </row>
    <row r="51" spans="8:16" x14ac:dyDescent="0.25">
      <c r="H51" s="12">
        <v>-132</v>
      </c>
      <c r="I51" s="20">
        <f t="shared" si="0"/>
        <v>71.314081841342698</v>
      </c>
      <c r="J51" s="20">
        <f t="shared" si="1"/>
        <v>-0.42030003751249578</v>
      </c>
      <c r="K51" s="20"/>
      <c r="L51" s="20">
        <f t="shared" si="2"/>
        <v>-10.087200900299898</v>
      </c>
      <c r="N51" s="20"/>
      <c r="P51">
        <f t="shared" si="3"/>
        <v>-2.3038346126325151</v>
      </c>
    </row>
    <row r="52" spans="8:16" x14ac:dyDescent="0.25">
      <c r="H52" s="12">
        <v>-131</v>
      </c>
      <c r="I52" s="20">
        <f t="shared" si="0"/>
        <v>70.889484771462463</v>
      </c>
      <c r="J52" s="20">
        <f t="shared" si="1"/>
        <v>-0.42888905674701011</v>
      </c>
      <c r="K52" s="20"/>
      <c r="L52" s="20">
        <f t="shared" si="2"/>
        <v>-10.293337361928243</v>
      </c>
      <c r="N52" s="20"/>
      <c r="P52">
        <f t="shared" si="3"/>
        <v>-2.2863813201125716</v>
      </c>
    </row>
    <row r="53" spans="8:16" x14ac:dyDescent="0.25">
      <c r="H53" s="12">
        <v>-130</v>
      </c>
      <c r="I53" s="20">
        <f t="shared" si="0"/>
        <v>70.45631426501518</v>
      </c>
      <c r="J53" s="20">
        <f t="shared" si="1"/>
        <v>-0.43744646065992121</v>
      </c>
      <c r="K53" s="20"/>
      <c r="L53" s="20">
        <f t="shared" si="2"/>
        <v>-10.498715055838108</v>
      </c>
      <c r="N53" s="20"/>
      <c r="P53">
        <f t="shared" si="3"/>
        <v>-2.2689280275926285</v>
      </c>
    </row>
    <row r="54" spans="8:16" x14ac:dyDescent="0.25">
      <c r="H54" s="12">
        <v>-129</v>
      </c>
      <c r="I54" s="20">
        <f t="shared" si="0"/>
        <v>70.014603306416717</v>
      </c>
      <c r="J54" s="20">
        <f t="shared" si="1"/>
        <v>-0.44596949191355695</v>
      </c>
      <c r="K54" s="20"/>
      <c r="L54" s="20">
        <f t="shared" si="2"/>
        <v>-10.703267805925366</v>
      </c>
      <c r="N54" s="20"/>
      <c r="P54">
        <f t="shared" si="3"/>
        <v>-2.2514747350726849</v>
      </c>
    </row>
    <row r="55" spans="8:16" x14ac:dyDescent="0.25">
      <c r="H55" s="12">
        <v>-128</v>
      </c>
      <c r="I55" s="20">
        <f t="shared" si="0"/>
        <v>69.56438769493306</v>
      </c>
      <c r="J55" s="20">
        <f t="shared" si="1"/>
        <v>-0.45445527808718672</v>
      </c>
      <c r="K55" s="20"/>
      <c r="L55" s="20">
        <f t="shared" si="2"/>
        <v>-10.906926674092482</v>
      </c>
      <c r="N55" s="20"/>
      <c r="P55">
        <f t="shared" si="3"/>
        <v>-2.2340214425527418</v>
      </c>
    </row>
    <row r="56" spans="8:16" x14ac:dyDescent="0.25">
      <c r="H56" s="12">
        <v>-127</v>
      </c>
      <c r="I56" s="20">
        <f t="shared" si="0"/>
        <v>69.105706159903662</v>
      </c>
      <c r="J56" s="20">
        <f t="shared" si="1"/>
        <v>-0.46290083143044264</v>
      </c>
      <c r="K56" s="20"/>
      <c r="L56" s="20">
        <f t="shared" si="2"/>
        <v>-11.109619954330624</v>
      </c>
      <c r="N56" s="20"/>
      <c r="P56">
        <f t="shared" si="3"/>
        <v>-2.2165681500327987</v>
      </c>
    </row>
    <row r="57" spans="8:16" x14ac:dyDescent="0.25">
      <c r="H57" s="12">
        <v>-126</v>
      </c>
      <c r="I57" s="20">
        <f t="shared" si="0"/>
        <v>68.638600476108024</v>
      </c>
      <c r="J57" s="20">
        <f t="shared" si="1"/>
        <v>-0.47130304882559182</v>
      </c>
      <c r="K57" s="20"/>
      <c r="L57" s="20">
        <f t="shared" si="2"/>
        <v>-11.311273171814204</v>
      </c>
      <c r="N57" s="20"/>
      <c r="P57">
        <f t="shared" si="3"/>
        <v>-2.1991148575128552</v>
      </c>
    </row>
    <row r="58" spans="8:16" x14ac:dyDescent="0.25">
      <c r="H58" s="12">
        <v>-125</v>
      </c>
      <c r="I58" s="20">
        <f t="shared" si="0"/>
        <v>68.163115579061213</v>
      </c>
      <c r="J58" s="20">
        <f t="shared" si="1"/>
        <v>-0.47965871196752652</v>
      </c>
      <c r="K58" s="20"/>
      <c r="L58" s="20">
        <f t="shared" si="2"/>
        <v>-11.511809087220636</v>
      </c>
      <c r="N58" s="20"/>
      <c r="P58">
        <f t="shared" si="3"/>
        <v>-2.1816615649929121</v>
      </c>
    </row>
    <row r="59" spans="8:16" x14ac:dyDescent="0.25">
      <c r="H59" s="12">
        <v>-124</v>
      </c>
      <c r="I59" s="20">
        <f t="shared" si="0"/>
        <v>67.679299680017579</v>
      </c>
      <c r="J59" s="20">
        <f t="shared" si="1"/>
        <v>-0.48796448777005541</v>
      </c>
      <c r="K59" s="20"/>
      <c r="L59" s="20">
        <f t="shared" si="2"/>
        <v>-11.711147706481329</v>
      </c>
      <c r="N59" s="20"/>
      <c r="P59">
        <f t="shared" si="3"/>
        <v>-2.1642082724729685</v>
      </c>
    </row>
    <row r="60" spans="8:16" x14ac:dyDescent="0.25">
      <c r="H60" s="12">
        <v>-123</v>
      </c>
      <c r="I60" s="20">
        <f t="shared" si="0"/>
        <v>67.187204380450993</v>
      </c>
      <c r="J60" s="20">
        <f t="shared" si="1"/>
        <v>-0.49621692900674091</v>
      </c>
      <c r="K60" s="20"/>
      <c r="L60" s="20">
        <f t="shared" si="2"/>
        <v>-11.909206296161781</v>
      </c>
      <c r="N60" s="20"/>
      <c r="P60">
        <f t="shared" si="3"/>
        <v>-2.1467549799530254</v>
      </c>
    </row>
    <row r="61" spans="8:16" x14ac:dyDescent="0.25">
      <c r="H61" s="12">
        <v>-122</v>
      </c>
      <c r="I61" s="20">
        <f t="shared" si="0"/>
        <v>66.686884785774339</v>
      </c>
      <c r="J61" s="20">
        <f t="shared" si="1"/>
        <v>-0.50441247519413968</v>
      </c>
      <c r="K61" s="20"/>
      <c r="L61" s="20">
        <f t="shared" si="2"/>
        <v>-12.105899404659352</v>
      </c>
      <c r="N61" s="20"/>
      <c r="P61">
        <f t="shared" si="3"/>
        <v>-2.1293016874330819</v>
      </c>
    </row>
    <row r="62" spans="8:16" x14ac:dyDescent="0.25">
      <c r="H62" s="12">
        <v>-121</v>
      </c>
      <c r="I62" s="20">
        <f t="shared" si="0"/>
        <v>66.178399618050918</v>
      </c>
      <c r="J62" s="20">
        <f t="shared" si="1"/>
        <v>-0.51254745372483979</v>
      </c>
      <c r="K62" s="20"/>
      <c r="L62" s="20">
        <f t="shared" si="2"/>
        <v>-12.301138889396155</v>
      </c>
      <c r="N62" s="20"/>
      <c r="P62">
        <f t="shared" si="3"/>
        <v>-2.1118483949131388</v>
      </c>
    </row>
    <row r="63" spans="8:16" x14ac:dyDescent="0.25">
      <c r="H63" s="12">
        <v>-120</v>
      </c>
      <c r="I63" s="20">
        <f t="shared" si="0"/>
        <v>65.661811327445093</v>
      </c>
      <c r="J63" s="20">
        <f t="shared" si="1"/>
        <v>-0.52061808125718101</v>
      </c>
      <c r="K63" s="20"/>
      <c r="L63" s="20">
        <f t="shared" si="2"/>
        <v>-12.494833950172344</v>
      </c>
      <c r="N63" s="20"/>
      <c r="P63">
        <f t="shared" si="3"/>
        <v>-2.0943951023931953</v>
      </c>
    </row>
    <row r="64" spans="8:16" x14ac:dyDescent="0.25">
      <c r="H64" s="12">
        <v>-119</v>
      </c>
      <c r="I64" s="20">
        <f t="shared" si="0"/>
        <v>65.137186202152691</v>
      </c>
      <c r="J64" s="20">
        <f t="shared" si="1"/>
        <v>-0.52862046536796181</v>
      </c>
      <c r="K64" s="20"/>
      <c r="L64" s="20">
        <f t="shared" si="2"/>
        <v>-12.686891168831083</v>
      </c>
      <c r="N64" s="20"/>
      <c r="P64">
        <f t="shared" si="3"/>
        <v>-2.0769418098732522</v>
      </c>
    </row>
    <row r="65" spans="8:16" x14ac:dyDescent="0.25">
      <c r="H65" s="12">
        <v>-118</v>
      </c>
      <c r="I65" s="20">
        <f t="shared" si="0"/>
        <v>64.60459447654415</v>
      </c>
      <c r="J65" s="20">
        <f t="shared" si="1"/>
        <v>-0.53655060647380981</v>
      </c>
      <c r="K65" s="20"/>
      <c r="L65" s="20">
        <f t="shared" si="2"/>
        <v>-12.877214555371436</v>
      </c>
      <c r="N65" s="20"/>
      <c r="P65">
        <f t="shared" si="3"/>
        <v>-2.0594885173533091</v>
      </c>
    </row>
    <row r="66" spans="8:16" x14ac:dyDescent="0.25">
      <c r="H66" s="12">
        <v>-117</v>
      </c>
      <c r="I66" s="20">
        <f t="shared" si="0"/>
        <v>64.064110437250349</v>
      </c>
      <c r="J66" s="20">
        <f t="shared" si="1"/>
        <v>-0.54440440002618895</v>
      </c>
      <c r="K66" s="20"/>
      <c r="L66" s="20">
        <f t="shared" si="2"/>
        <v>-13.065705600628535</v>
      </c>
      <c r="N66" s="20"/>
      <c r="P66">
        <f t="shared" si="3"/>
        <v>-2.0420352248333655</v>
      </c>
    </row>
    <row r="67" spans="8:16" x14ac:dyDescent="0.25">
      <c r="H67" s="12">
        <v>-116</v>
      </c>
      <c r="I67" s="20">
        <f t="shared" si="0"/>
        <v>63.515812526914601</v>
      </c>
      <c r="J67" s="20">
        <f t="shared" si="1"/>
        <v>-0.55217763898427341</v>
      </c>
      <c r="K67" s="20"/>
      <c r="L67" s="20">
        <f t="shared" si="2"/>
        <v>-13.252263335622562</v>
      </c>
      <c r="N67" s="20"/>
      <c r="P67">
        <f t="shared" si="3"/>
        <v>-2.0245819323134224</v>
      </c>
    </row>
    <row r="68" spans="8:16" x14ac:dyDescent="0.25">
      <c r="H68" s="12">
        <v>-115</v>
      </c>
      <c r="I68" s="20">
        <f t="shared" ref="I68:I131" si="4">$B$14*(1-COS(RADIANS(H68))) + $C$8 - SQRT($C$8^2 - ($B$14*SIN(RADIANS(H68)))^2)</f>
        <v>62.959783445331425</v>
      </c>
      <c r="J68" s="20">
        <f t="shared" ref="J68:J131" si="5">(B$14*SIN(RADIANS(H68)) + (B$14^2 * SIN(RADIANS(H68)) * COS(RADIANS(H68))) / SQRT(C$8^2 - ($B$14*SIN(RADIANS(H68)))^2)) * PI()/180</f>
        <v>-0.55986601656911239</v>
      </c>
      <c r="K68" s="20"/>
      <c r="L68" s="20">
        <f t="shared" ref="L68:L131" si="6">J68*($C$11*6)/1000</f>
        <v>-13.436784397658696</v>
      </c>
      <c r="N68" s="20"/>
      <c r="P68">
        <f t="shared" ref="P68:P131" si="7">H68*(PI()/180)</f>
        <v>-2.0071286397934789</v>
      </c>
    </row>
    <row r="69" spans="8:16" x14ac:dyDescent="0.25">
      <c r="H69" s="12">
        <v>-114</v>
      </c>
      <c r="I69" s="20">
        <f t="shared" si="4"/>
        <v>62.396110247689279</v>
      </c>
      <c r="J69" s="20">
        <f t="shared" si="5"/>
        <v>-0.56746512930163984</v>
      </c>
      <c r="K69" s="20"/>
      <c r="L69" s="20">
        <f t="shared" si="6"/>
        <v>-13.619163103239357</v>
      </c>
      <c r="N69" s="20"/>
      <c r="P69">
        <f t="shared" si="7"/>
        <v>-1.9896753472735358</v>
      </c>
    </row>
    <row r="70" spans="8:16" x14ac:dyDescent="0.25">
      <c r="H70" s="12">
        <v>-113</v>
      </c>
      <c r="I70" s="20">
        <f t="shared" si="4"/>
        <v>61.824884439632996</v>
      </c>
      <c r="J70" s="20">
        <f t="shared" si="5"/>
        <v>-0.57497048032619402</v>
      </c>
      <c r="K70" s="20"/>
      <c r="L70" s="20">
        <f t="shared" si="6"/>
        <v>-13.799291527828656</v>
      </c>
      <c r="N70" s="20"/>
      <c r="P70">
        <f t="shared" si="7"/>
        <v>-1.9722220547535925</v>
      </c>
    </row>
    <row r="71" spans="8:16" x14ac:dyDescent="0.25">
      <c r="H71" s="12">
        <v>-112</v>
      </c>
      <c r="I71" s="20">
        <f t="shared" si="4"/>
        <v>61.246202068859219</v>
      </c>
      <c r="J71" s="20">
        <f t="shared" si="5"/>
        <v>-0.58237748302023662</v>
      </c>
      <c r="K71" s="20"/>
      <c r="L71" s="20">
        <f t="shared" si="6"/>
        <v>-13.977059592485679</v>
      </c>
      <c r="N71" s="20"/>
      <c r="P71">
        <f t="shared" si="7"/>
        <v>-1.9547687622336491</v>
      </c>
    </row>
    <row r="72" spans="8:16" x14ac:dyDescent="0.25">
      <c r="H72" s="12">
        <v>-111</v>
      </c>
      <c r="I72" s="20">
        <f t="shared" si="4"/>
        <v>60.66016381295924</v>
      </c>
      <c r="J72" s="20">
        <f t="shared" si="5"/>
        <v>-0.58968146488998141</v>
      </c>
      <c r="K72" s="20"/>
      <c r="L72" s="20">
        <f t="shared" si="6"/>
        <v>-14.152355157359555</v>
      </c>
      <c r="N72" s="20"/>
      <c r="P72">
        <f t="shared" si="7"/>
        <v>-1.9373154697137058</v>
      </c>
    </row>
    <row r="73" spans="8:16" x14ac:dyDescent="0.25">
      <c r="H73" s="12">
        <v>-110</v>
      </c>
      <c r="I73" s="20">
        <f t="shared" si="4"/>
        <v>60.066875063223847</v>
      </c>
      <c r="J73" s="20">
        <f t="shared" si="5"/>
        <v>-0.59687767175060169</v>
      </c>
      <c r="K73" s="20"/>
      <c r="L73" s="20">
        <f t="shared" si="6"/>
        <v>-14.325064122014441</v>
      </c>
      <c r="N73" s="20"/>
      <c r="P73">
        <f t="shared" si="7"/>
        <v>-1.9198621771937625</v>
      </c>
    </row>
    <row r="74" spans="8:16" x14ac:dyDescent="0.25">
      <c r="H74" s="12">
        <v>-109</v>
      </c>
      <c r="I74" s="20">
        <f t="shared" si="4"/>
        <v>59.466446004126453</v>
      </c>
      <c r="J74" s="20">
        <f t="shared" si="5"/>
        <v>-0.60396127218862017</v>
      </c>
      <c r="K74" s="20"/>
      <c r="L74" s="20">
        <f t="shared" si="6"/>
        <v>-14.495070532526885</v>
      </c>
      <c r="N74" s="20"/>
      <c r="P74">
        <f t="shared" si="7"/>
        <v>-1.9024088846738192</v>
      </c>
    </row>
    <row r="75" spans="8:16" x14ac:dyDescent="0.25">
      <c r="H75" s="12">
        <v>-108</v>
      </c>
      <c r="I75" s="20">
        <f t="shared" si="4"/>
        <v>58.858991688204441</v>
      </c>
      <c r="J75" s="20">
        <f t="shared" si="5"/>
        <v>-0.61092736230299705</v>
      </c>
      <c r="K75" s="20"/>
      <c r="L75" s="20">
        <f t="shared" si="6"/>
        <v>-14.66225669527193</v>
      </c>
      <c r="N75" s="20"/>
      <c r="P75">
        <f t="shared" si="7"/>
        <v>-1.8849555921538759</v>
      </c>
    </row>
    <row r="76" spans="8:16" x14ac:dyDescent="0.25">
      <c r="H76" s="12">
        <v>-107</v>
      </c>
      <c r="I76" s="20">
        <f t="shared" si="4"/>
        <v>58.244632106061488</v>
      </c>
      <c r="J76" s="20">
        <f t="shared" si="5"/>
        <v>-0.61777097072031961</v>
      </c>
      <c r="K76" s="20"/>
      <c r="L76" s="20">
        <f t="shared" si="6"/>
        <v>-14.826503297287671</v>
      </c>
      <c r="N76" s="20"/>
      <c r="P76">
        <f t="shared" si="7"/>
        <v>-1.8675022996339325</v>
      </c>
    </row>
    <row r="77" spans="8:16" x14ac:dyDescent="0.25">
      <c r="H77" s="12">
        <v>-106</v>
      </c>
      <c r="I77" s="20">
        <f t="shared" si="4"/>
        <v>57.623492251220483</v>
      </c>
      <c r="J77" s="20">
        <f t="shared" si="5"/>
        <v>-0.62448706387836705</v>
      </c>
      <c r="K77" s="20"/>
      <c r="L77" s="20">
        <f t="shared" si="6"/>
        <v>-14.987689533080809</v>
      </c>
      <c r="N77" s="20"/>
      <c r="P77">
        <f t="shared" si="7"/>
        <v>-1.8500490071139892</v>
      </c>
    </row>
    <row r="78" spans="8:16" x14ac:dyDescent="0.25">
      <c r="H78" s="12">
        <v>-105</v>
      </c>
      <c r="I78" s="20">
        <f t="shared" si="4"/>
        <v>56.995702179561221</v>
      </c>
      <c r="J78" s="20">
        <f t="shared" si="5"/>
        <v>-0.63107055157119984</v>
      </c>
      <c r="K78" s="20"/>
      <c r="L78" s="20">
        <f t="shared" si="6"/>
        <v>-15.145693237708796</v>
      </c>
      <c r="N78" s="20"/>
      <c r="P78">
        <f t="shared" si="7"/>
        <v>-1.8325957145940461</v>
      </c>
    </row>
    <row r="79" spans="8:16" x14ac:dyDescent="0.25">
      <c r="H79" s="12">
        <v>-104</v>
      </c>
      <c r="I79" s="20">
        <f t="shared" si="4"/>
        <v>56.361397063085434</v>
      </c>
      <c r="J79" s="20">
        <f t="shared" si="5"/>
        <v>-0.63751629274778188</v>
      </c>
      <c r="K79" s="20"/>
      <c r="L79" s="20">
        <f t="shared" si="6"/>
        <v>-15.300391025946764</v>
      </c>
      <c r="N79" s="20"/>
      <c r="P79">
        <f t="shared" si="7"/>
        <v>-1.8151424220741028</v>
      </c>
    </row>
    <row r="80" spans="8:16" x14ac:dyDescent="0.25">
      <c r="H80" s="12">
        <v>-103</v>
      </c>
      <c r="I80" s="20">
        <f t="shared" si="4"/>
        <v>55.720717237760425</v>
      </c>
      <c r="J80" s="20">
        <f t="shared" si="5"/>
        <v>-0.64381910155502564</v>
      </c>
      <c r="K80" s="20"/>
      <c r="L80" s="20">
        <f t="shared" si="6"/>
        <v>-15.451658437320615</v>
      </c>
      <c r="N80" s="20"/>
      <c r="P80">
        <f t="shared" si="7"/>
        <v>-1.7976891295541595</v>
      </c>
    </row>
    <row r="81" spans="8:16" x14ac:dyDescent="0.25">
      <c r="H81" s="12">
        <v>-102</v>
      </c>
      <c r="I81" s="20">
        <f t="shared" si="4"/>
        <v>55.07380824520169</v>
      </c>
      <c r="J81" s="20">
        <f t="shared" si="5"/>
        <v>-0.64997375361503618</v>
      </c>
      <c r="K81" s="20"/>
      <c r="L81" s="20">
        <f t="shared" si="6"/>
        <v>-15.599370086760867</v>
      </c>
      <c r="N81" s="20"/>
      <c r="P81">
        <f t="shared" si="7"/>
        <v>-1.7802358370342162</v>
      </c>
    </row>
    <row r="82" spans="8:16" x14ac:dyDescent="0.25">
      <c r="H82" s="12">
        <v>-101</v>
      </c>
      <c r="I82" s="20">
        <f t="shared" si="4"/>
        <v>54.420820867965432</v>
      </c>
      <c r="J82" s="20">
        <f t="shared" si="5"/>
        <v>-0.65597499252524583</v>
      </c>
      <c r="K82" s="20"/>
      <c r="L82" s="20">
        <f t="shared" si="6"/>
        <v>-15.7433998206059</v>
      </c>
      <c r="N82" s="20"/>
      <c r="P82">
        <f t="shared" si="7"/>
        <v>-1.7627825445142729</v>
      </c>
    </row>
    <row r="83" spans="8:16" x14ac:dyDescent="0.25">
      <c r="H83" s="12">
        <v>-100</v>
      </c>
      <c r="I83" s="20">
        <f t="shared" si="4"/>
        <v>53.761911158235193</v>
      </c>
      <c r="J83" s="20">
        <f t="shared" si="5"/>
        <v>-0.66181753656907161</v>
      </c>
      <c r="K83" s="20"/>
      <c r="L83" s="20">
        <f t="shared" si="6"/>
        <v>-15.883620877657719</v>
      </c>
      <c r="N83" s="20"/>
      <c r="P83">
        <f t="shared" si="7"/>
        <v>-1.7453292519943295</v>
      </c>
    </row>
    <row r="84" spans="8:16" x14ac:dyDescent="0.25">
      <c r="H84" s="12">
        <v>-99</v>
      </c>
      <c r="I84" s="20">
        <f t="shared" si="4"/>
        <v>53.09724045969773</v>
      </c>
      <c r="J84" s="20">
        <f t="shared" si="5"/>
        <v>-0.66749608562370866</v>
      </c>
      <c r="K84" s="20"/>
      <c r="L84" s="20">
        <f t="shared" si="6"/>
        <v>-16.019906054969006</v>
      </c>
      <c r="N84" s="20"/>
      <c r="P84">
        <f t="shared" si="7"/>
        <v>-1.7278759594743862</v>
      </c>
    </row>
    <row r="85" spans="8:16" x14ac:dyDescent="0.25">
      <c r="H85" s="12">
        <v>-98</v>
      </c>
      <c r="I85" s="20">
        <f t="shared" si="4"/>
        <v>52.426975422418394</v>
      </c>
      <c r="J85" s="20">
        <f t="shared" si="5"/>
        <v>-0.67300532825069859</v>
      </c>
      <c r="K85" s="20"/>
      <c r="L85" s="20">
        <f t="shared" si="6"/>
        <v>-16.152127878016767</v>
      </c>
      <c r="N85" s="20"/>
      <c r="P85">
        <f t="shared" si="7"/>
        <v>-1.7104226669544429</v>
      </c>
    </row>
    <row r="86" spans="8:16" x14ac:dyDescent="0.25">
      <c r="H86" s="12">
        <v>-97</v>
      </c>
      <c r="I86" s="20">
        <f t="shared" si="4"/>
        <v>51.751288010541288</v>
      </c>
      <c r="J86" s="20">
        <f t="shared" si="5"/>
        <v>-0.67833994895399086</v>
      </c>
      <c r="K86" s="20"/>
      <c r="L86" s="20">
        <f t="shared" si="6"/>
        <v>-16.280158774895781</v>
      </c>
      <c r="N86" s="20"/>
      <c r="P86">
        <f t="shared" si="7"/>
        <v>-1.6929693744344996</v>
      </c>
    </row>
    <row r="87" spans="8:16" x14ac:dyDescent="0.25">
      <c r="H87" s="12">
        <v>-96</v>
      </c>
      <c r="I87" s="20">
        <f t="shared" si="4"/>
        <v>51.070355502653968</v>
      </c>
      <c r="J87" s="20">
        <f t="shared" si="5"/>
        <v>-0.68349463558935264</v>
      </c>
      <c r="K87" s="20"/>
      <c r="L87" s="20">
        <f t="shared" si="6"/>
        <v>-16.403871254144462</v>
      </c>
      <c r="N87" s="20"/>
      <c r="P87">
        <f t="shared" si="7"/>
        <v>-1.6755160819145565</v>
      </c>
    </row>
    <row r="88" spans="8:16" x14ac:dyDescent="0.25">
      <c r="H88" s="12">
        <v>-95</v>
      </c>
      <c r="I88" s="20">
        <f t="shared" si="4"/>
        <v>50.384360484674147</v>
      </c>
      <c r="J88" s="20">
        <f t="shared" si="5"/>
        <v>-0.68846408690818228</v>
      </c>
      <c r="K88" s="20"/>
      <c r="L88" s="20">
        <f t="shared" si="6"/>
        <v>-16.523138085796376</v>
      </c>
      <c r="N88" s="20"/>
      <c r="P88">
        <f t="shared" si="7"/>
        <v>-1.6580627893946132</v>
      </c>
    </row>
    <row r="89" spans="8:16" x14ac:dyDescent="0.25">
      <c r="H89" s="12">
        <v>-94</v>
      </c>
      <c r="I89" s="20">
        <f t="shared" si="4"/>
        <v>49.693490835132877</v>
      </c>
      <c r="J89" s="20">
        <f t="shared" si="5"/>
        <v>-0.69324302021806461</v>
      </c>
      <c r="K89" s="20"/>
      <c r="L89" s="20">
        <f t="shared" si="6"/>
        <v>-16.637832485233549</v>
      </c>
      <c r="N89" s="20"/>
      <c r="P89">
        <f t="shared" si="7"/>
        <v>-1.6406094968746698</v>
      </c>
    </row>
    <row r="90" spans="8:16" x14ac:dyDescent="0.25">
      <c r="H90" s="12">
        <v>-93</v>
      </c>
      <c r="I90" s="20">
        <f t="shared" si="4"/>
        <v>48.997939702746152</v>
      </c>
      <c r="J90" s="20">
        <f t="shared" si="5"/>
        <v>-0.69782617914175349</v>
      </c>
      <c r="K90" s="20"/>
      <c r="L90" s="20">
        <f t="shared" si="6"/>
        <v>-16.747828299402084</v>
      </c>
      <c r="N90" s="20"/>
      <c r="P90">
        <f t="shared" si="7"/>
        <v>-1.6231562043547265</v>
      </c>
    </row>
    <row r="91" spans="8:16" x14ac:dyDescent="0.25">
      <c r="H91" s="12">
        <v>-92</v>
      </c>
      <c r="I91" s="20">
        <f t="shared" si="4"/>
        <v>48.297905476186457</v>
      </c>
      <c r="J91" s="20">
        <f t="shared" si="5"/>
        <v>-0.70220834145570865</v>
      </c>
      <c r="K91" s="20"/>
      <c r="L91" s="20">
        <f t="shared" si="6"/>
        <v>-16.85300019493701</v>
      </c>
      <c r="N91" s="20"/>
      <c r="P91">
        <f t="shared" si="7"/>
        <v>-1.6057029118347832</v>
      </c>
    </row>
    <row r="92" spans="8:16" x14ac:dyDescent="0.25">
      <c r="H92" s="12">
        <v>-91</v>
      </c>
      <c r="I92" s="20">
        <f t="shared" si="4"/>
        <v>47.593591745983787</v>
      </c>
      <c r="J92" s="20">
        <f t="shared" si="5"/>
        <v>-0.70638432698883502</v>
      </c>
      <c r="K92" s="20"/>
      <c r="L92" s="20">
        <f t="shared" si="6"/>
        <v>-16.95322384773204</v>
      </c>
      <c r="N92" s="20"/>
      <c r="P92">
        <f t="shared" si="7"/>
        <v>-1.5882496193148399</v>
      </c>
    </row>
    <row r="93" spans="8:16" x14ac:dyDescent="0.25">
      <c r="H93" s="12">
        <v>-90</v>
      </c>
      <c r="I93" s="20">
        <f t="shared" si="4"/>
        <v>46.885207258506114</v>
      </c>
      <c r="J93" s="20">
        <f t="shared" si="5"/>
        <v>-0.71034900556169223</v>
      </c>
      <c r="K93" s="20"/>
      <c r="L93" s="20">
        <f t="shared" si="6"/>
        <v>-17.048376133480616</v>
      </c>
      <c r="N93" s="20"/>
      <c r="P93">
        <f t="shared" si="7"/>
        <v>-1.5707963267948966</v>
      </c>
    </row>
    <row r="94" spans="8:16" x14ac:dyDescent="0.25">
      <c r="H94" s="12">
        <v>-89</v>
      </c>
      <c r="I94" s="20">
        <f t="shared" si="4"/>
        <v>46.172965861988928</v>
      </c>
      <c r="J94" s="20">
        <f t="shared" si="5"/>
        <v>-0.71409730494614998</v>
      </c>
      <c r="K94" s="20"/>
      <c r="L94" s="20">
        <f t="shared" si="6"/>
        <v>-17.1383353187076</v>
      </c>
      <c r="N94" s="20"/>
      <c r="P94">
        <f t="shared" si="7"/>
        <v>-1.5533430342749532</v>
      </c>
    </row>
    <row r="95" spans="8:16" x14ac:dyDescent="0.25">
      <c r="H95" s="12">
        <v>-88</v>
      </c>
      <c r="I95" s="20">
        <f t="shared" si="4"/>
        <v>45.457086444602879</v>
      </c>
      <c r="J95" s="20">
        <f t="shared" si="5"/>
        <v>-0.71762421882527483</v>
      </c>
      <c r="K95" s="20"/>
      <c r="L95" s="20">
        <f t="shared" si="6"/>
        <v>-17.222981251806594</v>
      </c>
      <c r="N95" s="20"/>
      <c r="P95">
        <f t="shared" si="7"/>
        <v>-1.5358897417550099</v>
      </c>
    </row>
    <row r="96" spans="8:16" x14ac:dyDescent="0.25">
      <c r="H96" s="12">
        <v>-87</v>
      </c>
      <c r="I96" s="20">
        <f t="shared" si="4"/>
        <v>44.737792864570537</v>
      </c>
      <c r="J96" s="20">
        <f t="shared" si="5"/>
        <v>-0.72092481473313996</v>
      </c>
      <c r="K96" s="20"/>
      <c r="L96" s="20">
        <f t="shared" si="6"/>
        <v>-17.302195553595361</v>
      </c>
      <c r="N96" s="20"/>
      <c r="P96">
        <f t="shared" si="7"/>
        <v>-1.5184364492350666</v>
      </c>
    </row>
    <row r="97" spans="8:16" x14ac:dyDescent="0.25">
      <c r="H97" s="12">
        <v>-86</v>
      </c>
      <c r="I97" s="20">
        <f t="shared" si="4"/>
        <v>44.015313872361077</v>
      </c>
      <c r="J97" s="20">
        <f t="shared" si="5"/>
        <v>-0.72399424195425532</v>
      </c>
      <c r="K97" s="20"/>
      <c r="L97" s="20">
        <f t="shared" si="6"/>
        <v>-17.37586180690213</v>
      </c>
      <c r="N97" s="20"/>
      <c r="P97">
        <f t="shared" si="7"/>
        <v>-1.5009831567151235</v>
      </c>
    </row>
    <row r="98" spans="8:16" x14ac:dyDescent="0.25">
      <c r="H98" s="12">
        <v>-85</v>
      </c>
      <c r="I98" s="20">
        <f t="shared" si="4"/>
        <v>43.289883025014774</v>
      </c>
      <c r="J98" s="20">
        <f t="shared" si="5"/>
        <v>-0.72682773936242095</v>
      </c>
      <c r="K98" s="20"/>
      <c r="L98" s="20">
        <f t="shared" si="6"/>
        <v>-17.443865744698101</v>
      </c>
      <c r="N98" s="20"/>
      <c r="P98">
        <f t="shared" si="7"/>
        <v>-1.4835298641951802</v>
      </c>
    </row>
    <row r="99" spans="8:16" x14ac:dyDescent="0.25">
      <c r="H99" s="12">
        <v>-84</v>
      </c>
      <c r="I99" s="20">
        <f t="shared" si="4"/>
        <v>42.561738592666984</v>
      </c>
      <c r="J99" s="20">
        <f t="shared" si="5"/>
        <v>-0.7294206431790119</v>
      </c>
      <c r="K99" s="20"/>
      <c r="L99" s="20">
        <f t="shared" si="6"/>
        <v>-17.506095436296285</v>
      </c>
      <c r="N99" s="20"/>
      <c r="P99">
        <f t="shared" si="7"/>
        <v>-1.4660765716752369</v>
      </c>
    </row>
    <row r="100" spans="8:16" x14ac:dyDescent="0.25">
      <c r="H100" s="12">
        <v>-83</v>
      </c>
      <c r="I100" s="20">
        <f t="shared" si="4"/>
        <v>41.831123457362281</v>
      </c>
      <c r="J100" s="20">
        <f t="shared" si="5"/>
        <v>-0.7317683946310044</v>
      </c>
      <c r="K100" s="20"/>
      <c r="L100" s="20">
        <f t="shared" si="6"/>
        <v>-17.562441471144105</v>
      </c>
      <c r="N100" s="20"/>
      <c r="P100">
        <f t="shared" si="7"/>
        <v>-1.4486232791552935</v>
      </c>
    </row>
    <row r="101" spans="8:16" x14ac:dyDescent="0.25">
      <c r="H101" s="12">
        <v>-82</v>
      </c>
      <c r="I101" s="20">
        <f t="shared" si="4"/>
        <v>41.098285004269087</v>
      </c>
      <c r="J101" s="20">
        <f t="shared" si="5"/>
        <v>-0.73386654748944546</v>
      </c>
      <c r="K101" s="20"/>
      <c r="L101" s="20">
        <f t="shared" si="6"/>
        <v>-17.612797139746689</v>
      </c>
      <c r="N101" s="20"/>
      <c r="P101">
        <f t="shared" si="7"/>
        <v>-1.4311699866353502</v>
      </c>
    </row>
    <row r="102" spans="8:16" x14ac:dyDescent="0.25">
      <c r="H102" s="12">
        <v>-81</v>
      </c>
      <c r="I102" s="20">
        <f t="shared" si="4"/>
        <v>40.363475005422941</v>
      </c>
      <c r="J102" s="20">
        <f t="shared" si="5"/>
        <v>-0.73571077546955932</v>
      </c>
      <c r="K102" s="20"/>
      <c r="L102" s="20">
        <f t="shared" si="6"/>
        <v>-17.657058611269427</v>
      </c>
      <c r="N102" s="20"/>
      <c r="P102">
        <f t="shared" si="7"/>
        <v>-1.4137166941154069</v>
      </c>
    </row>
    <row r="103" spans="8:16" x14ac:dyDescent="0.25">
      <c r="H103" s="12">
        <v>-80</v>
      </c>
      <c r="I103" s="20">
        <f t="shared" si="4"/>
        <v>39.626949496147063</v>
      </c>
      <c r="J103" s="20">
        <f t="shared" si="5"/>
        <v>-0.73729687947426137</v>
      </c>
      <c r="K103" s="20"/>
      <c r="L103" s="20">
        <f t="shared" si="6"/>
        <v>-17.695125107382271</v>
      </c>
      <c r="N103" s="20"/>
      <c r="P103">
        <f t="shared" si="7"/>
        <v>-1.3962634015954636</v>
      </c>
    </row>
    <row r="104" spans="8:16" x14ac:dyDescent="0.25">
      <c r="H104" s="12">
        <v>-79</v>
      </c>
      <c r="I104" s="20">
        <f t="shared" si="4"/>
        <v>38.888968644314673</v>
      </c>
      <c r="J104" s="20">
        <f t="shared" si="5"/>
        <v>-0.73862079466349995</v>
      </c>
      <c r="K104" s="20"/>
      <c r="L104" s="20">
        <f t="shared" si="6"/>
        <v>-17.726899071923999</v>
      </c>
      <c r="N104" s="20"/>
      <c r="P104">
        <f t="shared" si="7"/>
        <v>-1.3788101090755203</v>
      </c>
    </row>
    <row r="105" spans="8:16" x14ac:dyDescent="0.25">
      <c r="H105" s="12">
        <v>-78</v>
      </c>
      <c r="I105" s="20">
        <f t="shared" si="4"/>
        <v>38.149796612636067</v>
      </c>
      <c r="J105" s="20">
        <f t="shared" si="5"/>
        <v>-0.73967859733259178</v>
      </c>
      <c r="K105" s="20"/>
      <c r="L105" s="20">
        <f t="shared" si="6"/>
        <v>-17.752286335982205</v>
      </c>
      <c r="N105" s="20"/>
      <c r="P105">
        <f t="shared" si="7"/>
        <v>-1.3613568165555769</v>
      </c>
    </row>
    <row r="106" spans="8:16" x14ac:dyDescent="0.25">
      <c r="H106" s="12">
        <v>-77</v>
      </c>
      <c r="I106" s="20">
        <f t="shared" si="4"/>
        <v>37.409701414169803</v>
      </c>
      <c r="J106" s="20">
        <f t="shared" si="5"/>
        <v>-0.74046651158352117</v>
      </c>
      <c r="K106" s="20"/>
      <c r="L106" s="20">
        <f t="shared" si="6"/>
        <v>-17.771196278004506</v>
      </c>
      <c r="N106" s="20"/>
      <c r="P106">
        <f t="shared" si="7"/>
        <v>-1.3439035240356338</v>
      </c>
    </row>
    <row r="107" spans="8:16" x14ac:dyDescent="0.25">
      <c r="H107" s="12">
        <v>-76</v>
      </c>
      <c r="I107" s="20">
        <f t="shared" si="4"/>
        <v>36.66895476127246</v>
      </c>
      <c r="J107" s="20">
        <f t="shared" si="5"/>
        <v>-0.7409809157740459</v>
      </c>
      <c r="K107" s="20"/>
      <c r="L107" s="20">
        <f t="shared" si="6"/>
        <v>-17.783541978577102</v>
      </c>
      <c r="N107" s="20"/>
      <c r="P107">
        <f t="shared" si="7"/>
        <v>-1.3264502315156905</v>
      </c>
    </row>
    <row r="108" spans="8:16" x14ac:dyDescent="0.25">
      <c r="H108" s="12">
        <v>-75</v>
      </c>
      <c r="I108" s="20">
        <f t="shared" si="4"/>
        <v>35.927831908216035</v>
      </c>
      <c r="J108" s="20">
        <f t="shared" si="5"/>
        <v>-0.74121834873039105</v>
      </c>
      <c r="K108" s="20"/>
      <c r="L108" s="20">
        <f t="shared" si="6"/>
        <v>-17.789240369529388</v>
      </c>
      <c r="N108" s="20"/>
      <c r="P108">
        <f t="shared" si="7"/>
        <v>-1.3089969389957472</v>
      </c>
    </row>
    <row r="109" spans="8:16" x14ac:dyDescent="0.25">
      <c r="H109" s="12">
        <v>-74</v>
      </c>
      <c r="I109" s="20">
        <f t="shared" si="4"/>
        <v>35.18661148771676</v>
      </c>
      <c r="J109" s="20">
        <f t="shared" si="5"/>
        <v>-0.74117551571029405</v>
      </c>
      <c r="K109" s="20"/>
      <c r="L109" s="20">
        <f t="shared" si="6"/>
        <v>-17.788212377047056</v>
      </c>
      <c r="N109" s="20"/>
      <c r="P109">
        <f t="shared" si="7"/>
        <v>-1.2915436464758039</v>
      </c>
    </row>
    <row r="110" spans="8:16" x14ac:dyDescent="0.25">
      <c r="H110" s="12">
        <v>-73</v>
      </c>
      <c r="I110" s="20">
        <f t="shared" si="4"/>
        <v>34.4455753416307</v>
      </c>
      <c r="J110" s="20">
        <f t="shared" si="5"/>
        <v>-0.74084929410419831</v>
      </c>
      <c r="K110" s="20"/>
      <c r="L110" s="20">
        <f t="shared" si="6"/>
        <v>-17.78038305850076</v>
      </c>
      <c r="N110" s="20"/>
      <c r="P110">
        <f t="shared" si="7"/>
        <v>-1.2740903539558606</v>
      </c>
    </row>
    <row r="111" spans="8:16" x14ac:dyDescent="0.25">
      <c r="H111" s="12">
        <v>-72</v>
      </c>
      <c r="I111" s="20">
        <f t="shared" si="4"/>
        <v>33.705008346083702</v>
      </c>
      <c r="J111" s="20">
        <f t="shared" si="5"/>
        <v>-0.74023673886346208</v>
      </c>
      <c r="K111" s="20"/>
      <c r="L111" s="20">
        <f t="shared" si="6"/>
        <v>-17.765681732723088</v>
      </c>
      <c r="N111" s="20"/>
      <c r="P111">
        <f t="shared" si="7"/>
        <v>-1.2566370614359172</v>
      </c>
    </row>
    <row r="112" spans="8:16" x14ac:dyDescent="0.25">
      <c r="H112" s="12">
        <v>-71</v>
      </c>
      <c r="I112" s="20">
        <f t="shared" si="4"/>
        <v>32.965198231313906</v>
      </c>
      <c r="J112" s="20">
        <f t="shared" si="5"/>
        <v>-0.73933508764554445</v>
      </c>
      <c r="K112" s="20"/>
      <c r="L112" s="20">
        <f t="shared" si="6"/>
        <v>-17.744042103493065</v>
      </c>
      <c r="N112" s="20"/>
      <c r="P112">
        <f t="shared" si="7"/>
        <v>-1.2391837689159739</v>
      </c>
    </row>
    <row r="113" spans="8:16" x14ac:dyDescent="0.25">
      <c r="H113" s="12">
        <v>-70</v>
      </c>
      <c r="I113" s="20">
        <f t="shared" si="4"/>
        <v>32.226435396514404</v>
      </c>
      <c r="J113" s="20">
        <f t="shared" si="5"/>
        <v>-0.73814176566725898</v>
      </c>
      <c r="K113" s="20"/>
      <c r="L113" s="20">
        <f t="shared" si="6"/>
        <v>-17.715402376014215</v>
      </c>
      <c r="N113" s="20"/>
      <c r="P113">
        <f t="shared" si="7"/>
        <v>-1.2217304763960306</v>
      </c>
    </row>
    <row r="114" spans="8:16" x14ac:dyDescent="0.25">
      <c r="H114" s="12">
        <v>-69</v>
      </c>
      <c r="I114" s="20">
        <f t="shared" si="4"/>
        <v>31.489012719971782</v>
      </c>
      <c r="J114" s="20">
        <f t="shared" si="5"/>
        <v>-0.73665439025831403</v>
      </c>
      <c r="K114" s="20"/>
      <c r="L114" s="20">
        <f t="shared" si="6"/>
        <v>-17.679705366199538</v>
      </c>
      <c r="N114" s="20"/>
      <c r="P114">
        <f t="shared" si="7"/>
        <v>-1.2042771838760873</v>
      </c>
    </row>
    <row r="115" spans="8:16" x14ac:dyDescent="0.25">
      <c r="H115" s="12">
        <v>-68</v>
      </c>
      <c r="I115" s="20">
        <f t="shared" si="4"/>
        <v>30.753225364803995</v>
      </c>
      <c r="J115" s="20">
        <f t="shared" si="5"/>
        <v>-0.73487077510851151</v>
      </c>
      <c r="K115" s="20"/>
      <c r="L115" s="20">
        <f t="shared" si="6"/>
        <v>-17.636898602604276</v>
      </c>
      <c r="N115" s="20"/>
      <c r="P115">
        <f t="shared" si="7"/>
        <v>-1.1868238913561442</v>
      </c>
    </row>
    <row r="116" spans="8:16" x14ac:dyDescent="0.25">
      <c r="H116" s="12">
        <v>-67</v>
      </c>
      <c r="I116" s="20">
        <f t="shared" si="4"/>
        <v>30.019370580606108</v>
      </c>
      <c r="J116" s="20">
        <f t="shared" si="5"/>
        <v>-0.7327889342031102</v>
      </c>
      <c r="K116" s="20"/>
      <c r="L116" s="20">
        <f t="shared" si="6"/>
        <v>-17.586934420874645</v>
      </c>
      <c r="N116" s="20"/>
      <c r="P116">
        <f t="shared" si="7"/>
        <v>-1.1693705988362009</v>
      </c>
    </row>
    <row r="117" spans="8:16" x14ac:dyDescent="0.25">
      <c r="H117" s="12">
        <v>-66</v>
      </c>
      <c r="I117" s="20">
        <f t="shared" si="4"/>
        <v>29.287747501319132</v>
      </c>
      <c r="J117" s="20">
        <f t="shared" si="5"/>
        <v>-0.73040708544200506</v>
      </c>
      <c r="K117" s="20"/>
      <c r="L117" s="20">
        <f t="shared" si="6"/>
        <v>-17.529770050608121</v>
      </c>
      <c r="N117" s="20"/>
      <c r="P117">
        <f t="shared" si="7"/>
        <v>-1.1519173063162575</v>
      </c>
    </row>
    <row r="118" spans="8:16" x14ac:dyDescent="0.25">
      <c r="H118" s="12">
        <v>-65</v>
      </c>
      <c r="I118" s="20">
        <f t="shared" si="4"/>
        <v>28.558656939638496</v>
      </c>
      <c r="J118" s="20">
        <f t="shared" si="5"/>
        <v>-0.72772365393949201</v>
      </c>
      <c r="K118" s="20"/>
      <c r="L118" s="20">
        <f t="shared" si="6"/>
        <v>-17.465367694547808</v>
      </c>
      <c r="N118" s="20"/>
      <c r="P118">
        <f t="shared" si="7"/>
        <v>-1.1344640137963142</v>
      </c>
    </row>
    <row r="119" spans="8:16" x14ac:dyDescent="0.25">
      <c r="H119" s="12">
        <v>-64</v>
      </c>
      <c r="I119" s="20">
        <f t="shared" si="4"/>
        <v>27.832401178283703</v>
      </c>
      <c r="J119" s="20">
        <f t="shared" si="5"/>
        <v>-0.72473727500249208</v>
      </c>
      <c r="K119" s="20"/>
      <c r="L119" s="20">
        <f t="shared" si="6"/>
        <v>-17.39369460005981</v>
      </c>
      <c r="N119" s="20"/>
      <c r="P119">
        <f t="shared" si="7"/>
        <v>-1.1170107212763709</v>
      </c>
    </row>
    <row r="120" spans="8:16" x14ac:dyDescent="0.25">
      <c r="H120" s="12">
        <v>-63</v>
      </c>
      <c r="I120" s="20">
        <f t="shared" si="4"/>
        <v>27.109283758451255</v>
      </c>
      <c r="J120" s="20">
        <f t="shared" si="5"/>
        <v>-0.72144679678618506</v>
      </c>
      <c r="K120" s="20"/>
      <c r="L120" s="20">
        <f t="shared" si="6"/>
        <v>-17.314723122868443</v>
      </c>
      <c r="N120" s="20"/>
      <c r="P120">
        <f t="shared" si="7"/>
        <v>-1.0995574287564276</v>
      </c>
    </row>
    <row r="121" spans="8:16" x14ac:dyDescent="0.25">
      <c r="H121" s="12">
        <v>-62</v>
      </c>
      <c r="I121" s="20">
        <f t="shared" si="4"/>
        <v>26.389609265772634</v>
      </c>
      <c r="J121" s="20">
        <f t="shared" si="5"/>
        <v>-0.71785128262704723</v>
      </c>
      <c r="K121" s="20"/>
      <c r="L121" s="20">
        <f t="shared" si="6"/>
        <v>-17.228430783049134</v>
      </c>
      <c r="N121" s="20"/>
      <c r="P121">
        <f t="shared" si="7"/>
        <v>-1.0821041362364843</v>
      </c>
    </row>
    <row r="122" spans="8:16" x14ac:dyDescent="0.25">
      <c r="H122" s="12">
        <v>-61</v>
      </c>
      <c r="I122" s="20">
        <f t="shared" si="4"/>
        <v>25.673683114100839</v>
      </c>
      <c r="J122" s="20">
        <f t="shared" si="5"/>
        <v>-0.71395001305429462</v>
      </c>
      <c r="K122" s="20"/>
      <c r="L122" s="20">
        <f t="shared" si="6"/>
        <v>-17.134800313303071</v>
      </c>
      <c r="N122" s="20"/>
      <c r="P122">
        <f t="shared" si="7"/>
        <v>-1.064650843716541</v>
      </c>
    </row>
    <row r="123" spans="8:16" x14ac:dyDescent="0.25">
      <c r="H123" s="12">
        <v>-60</v>
      </c>
      <c r="I123" s="20">
        <f t="shared" si="4"/>
        <v>24.961811327445076</v>
      </c>
      <c r="J123" s="20">
        <f t="shared" si="5"/>
        <v>-0.70974248748169688</v>
      </c>
      <c r="K123" s="20"/>
      <c r="L123" s="20">
        <f t="shared" si="6"/>
        <v>-17.033819699560723</v>
      </c>
      <c r="N123" s="20"/>
      <c r="P123">
        <f t="shared" si="7"/>
        <v>-1.0471975511965976</v>
      </c>
    </row>
    <row r="124" spans="8:16" x14ac:dyDescent="0.25">
      <c r="H124" s="12">
        <v>-59</v>
      </c>
      <c r="I124" s="20">
        <f t="shared" si="4"/>
        <v>24.254300320372494</v>
      </c>
      <c r="J124" s="20">
        <f t="shared" si="5"/>
        <v>-0.70522842558265098</v>
      </c>
      <c r="K124" s="20"/>
      <c r="L124" s="20">
        <f t="shared" si="6"/>
        <v>-16.925482213983624</v>
      </c>
      <c r="N124" s="20"/>
      <c r="P124">
        <f t="shared" si="7"/>
        <v>-1.0297442586766545</v>
      </c>
    </row>
    <row r="125" spans="8:16" x14ac:dyDescent="0.25">
      <c r="H125" s="12">
        <v>-58</v>
      </c>
      <c r="I125" s="20">
        <f t="shared" si="4"/>
        <v>23.551456677191453</v>
      </c>
      <c r="J125" s="20">
        <f t="shared" si="5"/>
        <v>-0.70040776835226737</v>
      </c>
      <c r="K125" s="20"/>
      <c r="L125" s="20">
        <f t="shared" si="6"/>
        <v>-16.809786440454417</v>
      </c>
      <c r="N125" s="20"/>
      <c r="P125">
        <f t="shared" si="7"/>
        <v>-1.0122909661567112</v>
      </c>
    </row>
    <row r="126" spans="8:16" x14ac:dyDescent="0.25">
      <c r="H126" s="12">
        <v>-57</v>
      </c>
      <c r="I126" s="20">
        <f t="shared" si="4"/>
        <v>22.853586930227777</v>
      </c>
      <c r="J126" s="20">
        <f t="shared" si="5"/>
        <v>-0.69528067886104228</v>
      </c>
      <c r="K126" s="20"/>
      <c r="L126" s="20">
        <f t="shared" si="6"/>
        <v>-16.686736292665014</v>
      </c>
      <c r="N126" s="20"/>
      <c r="P126">
        <f t="shared" si="7"/>
        <v>-0.99483767363676789</v>
      </c>
    </row>
    <row r="127" spans="8:16" x14ac:dyDescent="0.25">
      <c r="H127" s="12">
        <v>-56</v>
      </c>
      <c r="I127" s="20">
        <f t="shared" si="4"/>
        <v>22.16099733749877</v>
      </c>
      <c r="J127" s="20">
        <f t="shared" si="5"/>
        <v>-0.6898475427054509</v>
      </c>
      <c r="K127" s="20"/>
      <c r="L127" s="20">
        <f t="shared" si="6"/>
        <v>-16.556341024930823</v>
      </c>
      <c r="N127" s="20"/>
      <c r="P127">
        <f t="shared" si="7"/>
        <v>-0.97738438111682457</v>
      </c>
    </row>
    <row r="128" spans="8:16" x14ac:dyDescent="0.25">
      <c r="H128" s="12">
        <v>-55</v>
      </c>
      <c r="I128" s="20">
        <f t="shared" si="4"/>
        <v>21.473993660086052</v>
      </c>
      <c r="J128" s="20">
        <f t="shared" si="5"/>
        <v>-0.68410896816149858</v>
      </c>
      <c r="K128" s="20"/>
      <c r="L128" s="20">
        <f t="shared" si="6"/>
        <v>-16.418615235875965</v>
      </c>
      <c r="N128" s="20"/>
      <c r="P128">
        <f t="shared" si="7"/>
        <v>-0.95993108859688125</v>
      </c>
    </row>
    <row r="129" spans="8:16" x14ac:dyDescent="0.25">
      <c r="H129" s="12">
        <v>-54</v>
      </c>
      <c r="I129" s="20">
        <f t="shared" si="4"/>
        <v>20.792880939500691</v>
      </c>
      <c r="J129" s="20">
        <f t="shared" si="5"/>
        <v>-0.67806578604791434</v>
      </c>
      <c r="K129" s="20"/>
      <c r="L129" s="20">
        <f t="shared" si="6"/>
        <v>-16.273578865149943</v>
      </c>
      <c r="N129" s="20"/>
      <c r="P129">
        <f t="shared" si="7"/>
        <v>-0.94247779607693793</v>
      </c>
    </row>
    <row r="130" spans="8:16" x14ac:dyDescent="0.25">
      <c r="H130" s="12">
        <v>-53</v>
      </c>
      <c r="I130" s="20">
        <f t="shared" si="4"/>
        <v>20.1179632753269</v>
      </c>
      <c r="J130" s="20">
        <f t="shared" si="5"/>
        <v>-0.67171904930625581</v>
      </c>
      <c r="K130" s="20"/>
      <c r="L130" s="20">
        <f t="shared" si="6"/>
        <v>-16.121257183350139</v>
      </c>
      <c r="N130" s="20"/>
      <c r="P130">
        <f t="shared" si="7"/>
        <v>-0.92502450355699462</v>
      </c>
    </row>
    <row r="131" spans="8:16" x14ac:dyDescent="0.25">
      <c r="H131" s="12">
        <v>-52</v>
      </c>
      <c r="I131" s="20">
        <f t="shared" si="4"/>
        <v>19.449543603424473</v>
      </c>
      <c r="J131" s="20">
        <f t="shared" si="5"/>
        <v>-0.66507003230572237</v>
      </c>
      <c r="K131" s="20"/>
      <c r="L131" s="20">
        <f t="shared" si="6"/>
        <v>-15.961680775337339</v>
      </c>
      <c r="N131" s="20"/>
      <c r="P131">
        <f t="shared" si="7"/>
        <v>-0.90757121103705141</v>
      </c>
    </row>
    <row r="132" spans="8:16" x14ac:dyDescent="0.25">
      <c r="H132" s="12">
        <v>-51</v>
      </c>
      <c r="I132" s="20">
        <f t="shared" ref="I132:I195" si="8">$B$14*(1-COS(RADIANS(H132))) + $C$8 - SQRT($C$8^2 - ($B$14*SIN(RADIANS(H132)))^2)</f>
        <v>18.787923474959939</v>
      </c>
      <c r="J132" s="20">
        <f t="shared" ref="J132:J195" si="9">(B$14*SIN(RADIANS(H132)) + (B$14^2 * SIN(RADIANS(H132)) * COS(RADIANS(H132))) / SQRT(C$8^2 - ($B$14*SIN(RADIANS(H132)))^2)) * PI()/180</f>
        <v>-0.65812022988093188</v>
      </c>
      <c r="K132" s="20"/>
      <c r="L132" s="20">
        <f t="shared" ref="L132:L195" si="10">J132*($C$11*6)/1000</f>
        <v>-15.794885517142365</v>
      </c>
      <c r="N132" s="20"/>
      <c r="P132">
        <f t="shared" ref="P132:P195" si="11">H132*(PI()/180)</f>
        <v>-0.89011791851710809</v>
      </c>
    </row>
    <row r="133" spans="8:16" x14ac:dyDescent="0.25">
      <c r="H133" s="12">
        <v>-50</v>
      </c>
      <c r="I133" s="20">
        <f t="shared" si="8"/>
        <v>18.133402836530877</v>
      </c>
      <c r="J133" s="20">
        <f t="shared" si="9"/>
        <v>-0.65087135611133129</v>
      </c>
      <c r="K133" s="20"/>
      <c r="L133" s="20">
        <f t="shared" si="10"/>
        <v>-15.620912546671951</v>
      </c>
      <c r="N133" s="20"/>
      <c r="P133">
        <f t="shared" si="11"/>
        <v>-0.87266462599716477</v>
      </c>
    </row>
    <row r="134" spans="8:16" x14ac:dyDescent="0.25">
      <c r="H134" s="12">
        <v>-49</v>
      </c>
      <c r="I134" s="20">
        <f t="shared" si="8"/>
        <v>17.486279811635143</v>
      </c>
      <c r="J134" s="20">
        <f t="shared" si="9"/>
        <v>-0.64332534285124643</v>
      </c>
      <c r="K134" s="20"/>
      <c r="L134" s="20">
        <f t="shared" si="10"/>
        <v>-15.439808228429914</v>
      </c>
      <c r="N134" s="20"/>
      <c r="P134">
        <f t="shared" si="11"/>
        <v>-0.85521133347722145</v>
      </c>
    </row>
    <row r="135" spans="8:16" x14ac:dyDescent="0.25">
      <c r="H135" s="12">
        <v>-48</v>
      </c>
      <c r="I135" s="20">
        <f t="shared" si="8"/>
        <v>16.846850483731629</v>
      </c>
      <c r="J135" s="20">
        <f t="shared" si="9"/>
        <v>-0.6354843380198727</v>
      </c>
      <c r="K135" s="20"/>
      <c r="L135" s="20">
        <f t="shared" si="10"/>
        <v>-15.251624112476945</v>
      </c>
      <c r="N135" s="20"/>
      <c r="P135">
        <f t="shared" si="11"/>
        <v>-0.83775804095727824</v>
      </c>
    </row>
    <row r="136" spans="8:16" x14ac:dyDescent="0.25">
      <c r="H136" s="12">
        <v>-47</v>
      </c>
      <c r="I136" s="20">
        <f t="shared" si="8"/>
        <v>16.215408681126746</v>
      </c>
      <c r="J136" s="20">
        <f t="shared" si="9"/>
        <v>-0.62735070366073431</v>
      </c>
      <c r="K136" s="20"/>
      <c r="L136" s="20">
        <f t="shared" si="10"/>
        <v>-15.056416887857624</v>
      </c>
      <c r="N136" s="20"/>
      <c r="P136">
        <f t="shared" si="11"/>
        <v>-0.82030474843733492</v>
      </c>
    </row>
    <row r="137" spans="8:16" x14ac:dyDescent="0.25">
      <c r="H137" s="12">
        <v>-46</v>
      </c>
      <c r="I137" s="20">
        <f t="shared" si="8"/>
        <v>15.592245763912928</v>
      </c>
      <c r="J137" s="20">
        <f t="shared" si="9"/>
        <v>-0.61892701378031811</v>
      </c>
      <c r="K137" s="20"/>
      <c r="L137" s="20">
        <f t="shared" si="10"/>
        <v>-14.854248330727634</v>
      </c>
      <c r="N137" s="20"/>
      <c r="P137">
        <f t="shared" si="11"/>
        <v>-0.8028514559173916</v>
      </c>
    </row>
    <row r="138" spans="8:16" x14ac:dyDescent="0.25">
      <c r="H138" s="12">
        <v>-45</v>
      </c>
      <c r="I138" s="20">
        <f t="shared" si="8"/>
        <v>14.977650413174615</v>
      </c>
      <c r="J138" s="20">
        <f t="shared" si="9"/>
        <v>-0.61021605197571249</v>
      </c>
      <c r="K138" s="20"/>
      <c r="L138" s="20">
        <f t="shared" si="10"/>
        <v>-14.6451852474171</v>
      </c>
      <c r="N138" s="20"/>
      <c r="P138">
        <f t="shared" si="11"/>
        <v>-0.78539816339744828</v>
      </c>
    </row>
    <row r="139" spans="8:16" x14ac:dyDescent="0.25">
      <c r="H139" s="12">
        <v>-44</v>
      </c>
      <c r="I139" s="20">
        <f t="shared" si="8"/>
        <v>14.3719084226679</v>
      </c>
      <c r="J139" s="20">
        <f t="shared" si="9"/>
        <v>-0.60122080886115259</v>
      </c>
      <c r="K139" s="20"/>
      <c r="L139" s="20">
        <f t="shared" si="10"/>
        <v>-14.429299412667662</v>
      </c>
      <c r="N139" s="20"/>
      <c r="P139">
        <f t="shared" si="11"/>
        <v>-0.76794487087750496</v>
      </c>
    </row>
    <row r="140" spans="8:16" x14ac:dyDescent="0.25">
      <c r="H140" s="12">
        <v>-43</v>
      </c>
      <c r="I140" s="20">
        <f t="shared" si="8"/>
        <v>13.775302493170358</v>
      </c>
      <c r="J140" s="20">
        <f t="shared" si="9"/>
        <v>-0.59194447930340399</v>
      </c>
      <c r="K140" s="20"/>
      <c r="L140" s="20">
        <f t="shared" si="10"/>
        <v>-14.206667503281697</v>
      </c>
      <c r="N140" s="20"/>
      <c r="P140">
        <f t="shared" si="11"/>
        <v>-0.75049157835756175</v>
      </c>
    </row>
    <row r="141" spans="8:16" x14ac:dyDescent="0.25">
      <c r="H141" s="12">
        <v>-42</v>
      </c>
      <c r="I141" s="20">
        <f t="shared" si="8"/>
        <v>13.188112029686636</v>
      </c>
      <c r="J141" s="20">
        <f t="shared" si="9"/>
        <v>-0.58239045947589041</v>
      </c>
      <c r="K141" s="20"/>
      <c r="L141" s="20">
        <f t="shared" si="10"/>
        <v>-13.97737102742137</v>
      </c>
      <c r="N141" s="20"/>
      <c r="P141">
        <f t="shared" si="11"/>
        <v>-0.73303828583761843</v>
      </c>
    </row>
    <row r="142" spans="8:16" x14ac:dyDescent="0.25">
      <c r="H142" s="12">
        <v>-41</v>
      </c>
      <c r="I142" s="20">
        <f t="shared" si="8"/>
        <v>12.610612941686753</v>
      </c>
      <c r="J142" s="20">
        <f t="shared" si="9"/>
        <v>-0.57256234374141612</v>
      </c>
      <c r="K142" s="20"/>
      <c r="L142" s="20">
        <f t="shared" si="10"/>
        <v>-13.741496249793986</v>
      </c>
      <c r="N142" s="20"/>
      <c r="P142">
        <f t="shared" si="11"/>
        <v>-0.71558499331767511</v>
      </c>
    </row>
    <row r="143" spans="8:16" x14ac:dyDescent="0.25">
      <c r="H143" s="12">
        <v>-40</v>
      </c>
      <c r="I143" s="20">
        <f t="shared" si="8"/>
        <v>12.043077446542782</v>
      </c>
      <c r="J143" s="20">
        <f t="shared" si="9"/>
        <v>-0.56246392137322765</v>
      </c>
      <c r="K143" s="20"/>
      <c r="L143" s="20">
        <f t="shared" si="10"/>
        <v>-13.499134112957464</v>
      </c>
      <c r="N143" s="20"/>
      <c r="P143">
        <f t="shared" si="11"/>
        <v>-0.69813170079773179</v>
      </c>
    </row>
    <row r="144" spans="8:16" x14ac:dyDescent="0.25">
      <c r="H144" s="12">
        <v>-39</v>
      </c>
      <c r="I144" s="20">
        <f t="shared" si="8"/>
        <v>11.485773876321986</v>
      </c>
      <c r="J144" s="20">
        <f t="shared" si="9"/>
        <v>-0.55209917312402412</v>
      </c>
      <c r="K144" s="20"/>
      <c r="L144" s="20">
        <f t="shared" si="10"/>
        <v>-13.250380154976579</v>
      </c>
      <c r="N144" s="20"/>
      <c r="P144">
        <f t="shared" si="11"/>
        <v>-0.68067840827778847</v>
      </c>
    </row>
    <row r="145" spans="8:16" x14ac:dyDescent="0.25">
      <c r="H145" s="12">
        <v>-38</v>
      </c>
      <c r="I145" s="20">
        <f t="shared" si="8"/>
        <v>10.9389664880824</v>
      </c>
      <c r="J145" s="20">
        <f t="shared" si="9"/>
        <v>-0.5414722676523529</v>
      </c>
      <c r="K145" s="20"/>
      <c r="L145" s="20">
        <f t="shared" si="10"/>
        <v>-12.99533442365647</v>
      </c>
      <c r="N145" s="20"/>
      <c r="P145">
        <f t="shared" si="11"/>
        <v>-0.66322511575784526</v>
      </c>
    </row>
    <row r="146" spans="8:16" x14ac:dyDescent="0.25">
      <c r="H146" s="12">
        <v>-37</v>
      </c>
      <c r="I146" s="20">
        <f t="shared" si="8"/>
        <v>10.402915277809882</v>
      </c>
      <c r="J146" s="20">
        <f t="shared" si="9"/>
        <v>-0.53058755781562827</v>
      </c>
      <c r="K146" s="20"/>
      <c r="L146" s="20">
        <f t="shared" si="10"/>
        <v>-12.734101387575079</v>
      </c>
      <c r="N146" s="20"/>
      <c r="P146">
        <f t="shared" si="11"/>
        <v>-0.64577182323790194</v>
      </c>
    </row>
    <row r="147" spans="8:16" x14ac:dyDescent="0.25">
      <c r="H147" s="12">
        <v>-36</v>
      </c>
      <c r="I147" s="20">
        <f t="shared" si="8"/>
        <v>9.8778757981248759</v>
      </c>
      <c r="J147" s="20">
        <f t="shared" si="9"/>
        <v>-0.51944957683877779</v>
      </c>
      <c r="K147" s="20"/>
      <c r="L147" s="20">
        <f t="shared" si="10"/>
        <v>-12.466789844130668</v>
      </c>
      <c r="N147" s="20"/>
      <c r="P147">
        <f t="shared" si="11"/>
        <v>-0.62831853071795862</v>
      </c>
    </row>
    <row r="148" spans="8:16" x14ac:dyDescent="0.25">
      <c r="H148" s="12">
        <v>-35</v>
      </c>
      <c r="I148" s="20">
        <f t="shared" si="8"/>
        <v>9.3640989798791736</v>
      </c>
      <c r="J148" s="20">
        <f t="shared" si="9"/>
        <v>-0.50806303436727007</v>
      </c>
      <c r="K148" s="20"/>
      <c r="L148" s="20">
        <f t="shared" si="10"/>
        <v>-12.193512824814482</v>
      </c>
      <c r="N148" s="20"/>
      <c r="P148">
        <f t="shared" si="11"/>
        <v>-0.6108652381980153</v>
      </c>
    </row>
    <row r="149" spans="8:16" x14ac:dyDescent="0.25">
      <c r="H149" s="12">
        <v>-34</v>
      </c>
      <c r="I149" s="20">
        <f t="shared" si="8"/>
        <v>8.8618309577537673</v>
      </c>
      <c r="J149" s="20">
        <f t="shared" si="9"/>
        <v>-0.49643281241300491</v>
      </c>
      <c r="K149" s="20"/>
      <c r="L149" s="20">
        <f t="shared" si="10"/>
        <v>-11.914387497912118</v>
      </c>
      <c r="N149" s="20"/>
      <c r="P149">
        <f t="shared" si="11"/>
        <v>-0.59341194567807209</v>
      </c>
    </row>
    <row r="150" spans="8:16" x14ac:dyDescent="0.25">
      <c r="H150" s="12">
        <v>-33</v>
      </c>
      <c r="I150" s="20">
        <f t="shared" si="8"/>
        <v>8.3713128999609978</v>
      </c>
      <c r="J150" s="20">
        <f t="shared" si="9"/>
        <v>-0.48456396120124456</v>
      </c>
      <c r="K150" s="20"/>
      <c r="L150" s="20">
        <f t="shared" si="10"/>
        <v>-11.629535068829869</v>
      </c>
      <c r="N150" s="20"/>
      <c r="P150">
        <f t="shared" si="11"/>
        <v>-0.57595865315812877</v>
      </c>
    </row>
    <row r="151" spans="8:16" x14ac:dyDescent="0.25">
      <c r="H151" s="12">
        <v>-32</v>
      </c>
      <c r="I151" s="20">
        <f t="shared" si="8"/>
        <v>7.8927808421461521</v>
      </c>
      <c r="J151" s="20">
        <f t="shared" si="9"/>
        <v>-0.47246169492646783</v>
      </c>
      <c r="K151" s="20"/>
      <c r="L151" s="20">
        <f t="shared" si="10"/>
        <v>-11.339080678235229</v>
      </c>
      <c r="N151" s="20"/>
      <c r="P151">
        <f t="shared" si="11"/>
        <v>-0.55850536063818546</v>
      </c>
    </row>
    <row r="152" spans="8:16" x14ac:dyDescent="0.25">
      <c r="H152" s="12">
        <v>-31</v>
      </c>
      <c r="I152" s="20">
        <f t="shared" si="8"/>
        <v>7.4264655255753667</v>
      </c>
      <c r="J152" s="20">
        <f t="shared" si="9"/>
        <v>-0.46013138742469495</v>
      </c>
      <c r="K152" s="20"/>
      <c r="L152" s="20">
        <f t="shared" si="10"/>
        <v>-11.04315329819268</v>
      </c>
      <c r="N152" s="20"/>
      <c r="P152">
        <f t="shared" si="11"/>
        <v>-0.54105206811824214</v>
      </c>
    </row>
    <row r="153" spans="8:16" x14ac:dyDescent="0.25">
      <c r="H153" s="12">
        <v>-30</v>
      </c>
      <c r="I153" s="20">
        <f t="shared" si="8"/>
        <v>6.972592239689817</v>
      </c>
      <c r="J153" s="20">
        <f t="shared" si="9"/>
        <v>-0.44757856776950028</v>
      </c>
      <c r="K153" s="20"/>
      <c r="L153" s="20">
        <f t="shared" si="10"/>
        <v>-10.741885626468006</v>
      </c>
      <c r="N153" s="20"/>
      <c r="P153">
        <f t="shared" si="11"/>
        <v>-0.52359877559829882</v>
      </c>
    </row>
    <row r="154" spans="8:16" x14ac:dyDescent="0.25">
      <c r="H154" s="12">
        <v>-29</v>
      </c>
      <c r="I154" s="20">
        <f t="shared" si="8"/>
        <v>6.5313806690997467</v>
      </c>
      <c r="J154" s="20">
        <f t="shared" si="9"/>
        <v>-0.43480891579859438</v>
      </c>
      <c r="K154" s="20"/>
      <c r="L154" s="20">
        <f t="shared" si="10"/>
        <v>-10.435413979166265</v>
      </c>
      <c r="N154" s="20"/>
      <c r="P154">
        <f t="shared" si="11"/>
        <v>-0.50614548307835561</v>
      </c>
    </row>
    <row r="155" spans="8:16" x14ac:dyDescent="0.25">
      <c r="H155" s="12">
        <v>-28</v>
      </c>
      <c r="I155" s="20">
        <f t="shared" si="8"/>
        <v>6.1030447450831389</v>
      </c>
      <c r="J155" s="20">
        <f t="shared" si="9"/>
        <v>-0.42182825757749776</v>
      </c>
      <c r="K155" s="20"/>
      <c r="L155" s="20">
        <f t="shared" si="10"/>
        <v>-10.123878181859945</v>
      </c>
      <c r="N155" s="20"/>
      <c r="P155">
        <f t="shared" si="11"/>
        <v>-0.48869219055841229</v>
      </c>
    </row>
    <row r="156" spans="8:16" x14ac:dyDescent="0.25">
      <c r="H156" s="12">
        <v>-27</v>
      </c>
      <c r="I156" s="20">
        <f t="shared" si="8"/>
        <v>5.6877925016502218</v>
      </c>
      <c r="J156" s="20">
        <f t="shared" si="9"/>
        <v>-0.4086425608064882</v>
      </c>
      <c r="K156" s="20"/>
      <c r="L156" s="20">
        <f t="shared" si="10"/>
        <v>-9.8074214593557176</v>
      </c>
      <c r="N156" s="20"/>
      <c r="P156">
        <f t="shared" si="11"/>
        <v>-0.47123889803846897</v>
      </c>
    </row>
    <row r="157" spans="8:16" x14ac:dyDescent="0.25">
      <c r="H157" s="12">
        <v>-26</v>
      </c>
      <c r="I157" s="20">
        <f t="shared" si="8"/>
        <v>5.2858259362265017</v>
      </c>
      <c r="J157" s="20">
        <f t="shared" si="9"/>
        <v>-0.39525793017664079</v>
      </c>
      <c r="K157" s="20"/>
      <c r="L157" s="20">
        <f t="shared" si="10"/>
        <v>-9.486190324239379</v>
      </c>
      <c r="N157" s="20"/>
      <c r="P157">
        <f t="shared" si="11"/>
        <v>-0.4537856055185257</v>
      </c>
    </row>
    <row r="158" spans="8:16" x14ac:dyDescent="0.25">
      <c r="H158" s="12">
        <v>-25</v>
      </c>
      <c r="I158" s="20">
        <f t="shared" si="8"/>
        <v>4.8973408750032377</v>
      </c>
      <c r="J158" s="20">
        <f t="shared" si="9"/>
        <v>-0.38168060268043197</v>
      </c>
      <c r="K158" s="20"/>
      <c r="L158" s="20">
        <f t="shared" si="10"/>
        <v>-9.1603344643303686</v>
      </c>
      <c r="N158" s="20"/>
      <c r="P158">
        <f t="shared" si="11"/>
        <v>-0.43633231299858238</v>
      </c>
    </row>
    <row r="159" spans="8:16" x14ac:dyDescent="0.25">
      <c r="H159" s="12">
        <v>-24</v>
      </c>
      <c r="I159" s="20">
        <f t="shared" si="8"/>
        <v>4.5225268429975927</v>
      </c>
      <c r="J159" s="20">
        <f t="shared" si="9"/>
        <v>-0.36791694288202531</v>
      </c>
      <c r="K159" s="20"/>
      <c r="L159" s="20">
        <f t="shared" si="10"/>
        <v>-8.8300066291686079</v>
      </c>
      <c r="N159" s="20"/>
      <c r="P159">
        <f t="shared" si="11"/>
        <v>-0.41887902047863912</v>
      </c>
    </row>
    <row r="160" spans="8:16" x14ac:dyDescent="0.25">
      <c r="H160" s="12">
        <v>-23</v>
      </c>
      <c r="I160" s="20">
        <f t="shared" si="8"/>
        <v>4.1615669388610002</v>
      </c>
      <c r="J160" s="20">
        <f t="shared" si="9"/>
        <v>-0.35397343815200788</v>
      </c>
      <c r="K160" s="20"/>
      <c r="L160" s="20">
        <f t="shared" si="10"/>
        <v>-8.4953625156481891</v>
      </c>
      <c r="N160" s="20"/>
      <c r="P160">
        <f t="shared" si="11"/>
        <v>-0.4014257279586958</v>
      </c>
    </row>
    <row r="161" spans="8:16" x14ac:dyDescent="0.25">
      <c r="H161" s="12">
        <v>-22</v>
      </c>
      <c r="I161" s="20">
        <f t="shared" si="8"/>
        <v>3.8146377144682617</v>
      </c>
      <c r="J161" s="20">
        <f t="shared" si="9"/>
        <v>-0.33985669387100481</v>
      </c>
      <c r="K161" s="20"/>
      <c r="L161" s="20">
        <f t="shared" si="10"/>
        <v>-8.1565606529041155</v>
      </c>
      <c r="N161" s="20"/>
      <c r="P161">
        <f t="shared" si="11"/>
        <v>-0.38397243543875248</v>
      </c>
    </row>
    <row r="162" spans="8:16" x14ac:dyDescent="0.25">
      <c r="H162" s="12">
        <v>-21</v>
      </c>
      <c r="I162" s="20">
        <f t="shared" si="8"/>
        <v>3.4819090593173598</v>
      </c>
      <c r="J162" s="20">
        <f t="shared" si="9"/>
        <v>-0.32557342860625937</v>
      </c>
      <c r="K162" s="20"/>
      <c r="L162" s="20">
        <f t="shared" si="10"/>
        <v>-7.813762286550225</v>
      </c>
      <c r="N162" s="20"/>
      <c r="P162">
        <f t="shared" si="11"/>
        <v>-0.36651914291880922</v>
      </c>
    </row>
    <row r="163" spans="8:16" x14ac:dyDescent="0.25">
      <c r="H163" s="12">
        <v>-20</v>
      </c>
      <c r="I163" s="20">
        <f t="shared" si="8"/>
        <v>3.163544089764315</v>
      </c>
      <c r="J163" s="20">
        <f t="shared" si="9"/>
        <v>-0.31113046926494048</v>
      </c>
      <c r="K163" s="20"/>
      <c r="L163" s="20">
        <f t="shared" si="10"/>
        <v>-7.4671312623585715</v>
      </c>
      <c r="N163" s="20"/>
      <c r="P163">
        <f t="shared" si="11"/>
        <v>-0.3490658503988659</v>
      </c>
    </row>
    <row r="164" spans="8:16" x14ac:dyDescent="0.25">
      <c r="H164" s="12">
        <v>-19</v>
      </c>
      <c r="I164" s="20">
        <f t="shared" si="8"/>
        <v>2.8596990431149436</v>
      </c>
      <c r="J164" s="20">
        <f t="shared" si="9"/>
        <v>-0.29653474622761522</v>
      </c>
      <c r="K164" s="20"/>
      <c r="L164" s="20">
        <f t="shared" si="10"/>
        <v>-7.1168339094627653</v>
      </c>
      <c r="N164" s="20"/>
      <c r="P164">
        <f t="shared" si="11"/>
        <v>-0.33161255787892263</v>
      </c>
    </row>
    <row r="165" spans="8:16" x14ac:dyDescent="0.25">
      <c r="H165" s="12">
        <v>-18</v>
      </c>
      <c r="I165" s="20">
        <f t="shared" si="8"/>
        <v>2.5705231765919052</v>
      </c>
      <c r="J165" s="20">
        <f t="shared" si="9"/>
        <v>-0.281793288465014</v>
      </c>
      <c r="K165" s="20"/>
      <c r="L165" s="20">
        <f t="shared" si="10"/>
        <v>-6.7630389231603356</v>
      </c>
      <c r="N165" s="20"/>
      <c r="P165">
        <f t="shared" si="11"/>
        <v>-0.31415926535897931</v>
      </c>
    </row>
    <row r="166" spans="8:16" x14ac:dyDescent="0.25">
      <c r="H166" s="12">
        <v>-17</v>
      </c>
      <c r="I166" s="20">
        <f t="shared" si="8"/>
        <v>2.2961586711919324</v>
      </c>
      <c r="J166" s="20">
        <f t="shared" si="9"/>
        <v>-0.2669132186409176</v>
      </c>
      <c r="K166" s="20"/>
      <c r="L166" s="20">
        <f t="shared" si="10"/>
        <v>-6.4059172473820229</v>
      </c>
      <c r="N166" s="20"/>
      <c r="P166">
        <f t="shared" si="11"/>
        <v>-0.29670597283903605</v>
      </c>
    </row>
    <row r="167" spans="8:16" x14ac:dyDescent="0.25">
      <c r="H167" s="12">
        <v>-16</v>
      </c>
      <c r="I167" s="20">
        <f t="shared" si="8"/>
        <v>2.036740540446317</v>
      </c>
      <c r="J167" s="20">
        <f t="shared" si="9"/>
        <v>-0.25190174820369954</v>
      </c>
      <c r="K167" s="20"/>
      <c r="L167" s="20">
        <f t="shared" si="10"/>
        <v>-6.0456419568887885</v>
      </c>
      <c r="N167" s="20"/>
      <c r="P167">
        <f t="shared" si="11"/>
        <v>-0.27925268031909273</v>
      </c>
    </row>
    <row r="168" spans="8:16" x14ac:dyDescent="0.25">
      <c r="H168" s="12">
        <v>-15</v>
      </c>
      <c r="I168" s="20">
        <f t="shared" si="8"/>
        <v>1.7923965440942311</v>
      </c>
      <c r="J168" s="20">
        <f t="shared" si="9"/>
        <v>-0.23676617246878798</v>
      </c>
      <c r="K168" s="20"/>
      <c r="L168" s="20">
        <f t="shared" si="10"/>
        <v>-5.6823881392509108</v>
      </c>
      <c r="N168" s="20"/>
      <c r="P168">
        <f t="shared" si="11"/>
        <v>-0.26179938779914941</v>
      </c>
    </row>
    <row r="169" spans="8:16" x14ac:dyDescent="0.25">
      <c r="H169" s="12">
        <v>-14</v>
      </c>
      <c r="I169" s="20">
        <f t="shared" si="8"/>
        <v>1.5632471066777214</v>
      </c>
      <c r="J169" s="20">
        <f t="shared" si="9"/>
        <v>-0.221513865694039</v>
      </c>
      <c r="K169" s="20"/>
      <c r="L169" s="20">
        <f t="shared" si="10"/>
        <v>-5.3163327766569353</v>
      </c>
      <c r="N169" s="20"/>
      <c r="P169">
        <f t="shared" si="11"/>
        <v>-0.24434609527920614</v>
      </c>
    </row>
    <row r="170" spans="8:16" x14ac:dyDescent="0.25">
      <c r="H170" s="12">
        <v>-13</v>
      </c>
      <c r="I170" s="20">
        <f t="shared" si="8"/>
        <v>1.3494052410635504</v>
      </c>
      <c r="J170" s="20">
        <f t="shared" si="9"/>
        <v>-0.206152276149766</v>
      </c>
      <c r="K170" s="20"/>
      <c r="L170" s="20">
        <f t="shared" si="10"/>
        <v>-4.9476546275943836</v>
      </c>
      <c r="N170" s="20"/>
      <c r="P170">
        <f t="shared" si="11"/>
        <v>-0.22689280275926285</v>
      </c>
    </row>
    <row r="171" spans="8:16" x14ac:dyDescent="0.25">
      <c r="H171" s="12">
        <v>-12</v>
      </c>
      <c r="I171" s="20">
        <f t="shared" si="8"/>
        <v>1.1509764768977107</v>
      </c>
      <c r="J171" s="20">
        <f t="shared" si="9"/>
        <v>-0.19068892118492894</v>
      </c>
      <c r="K171" s="20"/>
      <c r="L171" s="20">
        <f t="shared" si="10"/>
        <v>-4.5765341084382944</v>
      </c>
      <c r="N171" s="20"/>
      <c r="P171">
        <f t="shared" si="11"/>
        <v>-0.20943951023931956</v>
      </c>
    </row>
    <row r="172" spans="8:16" x14ac:dyDescent="0.25">
      <c r="H172" s="12">
        <v>-11</v>
      </c>
      <c r="I172" s="20">
        <f t="shared" si="8"/>
        <v>0.96805879399462924</v>
      </c>
      <c r="J172" s="20">
        <f t="shared" si="9"/>
        <v>-0.1751313822907638</v>
      </c>
      <c r="K172" s="20"/>
      <c r="L172" s="20">
        <f t="shared" si="10"/>
        <v>-4.2031531749783317</v>
      </c>
      <c r="N172" s="20"/>
      <c r="P172">
        <f t="shared" si="11"/>
        <v>-0.19198621771937624</v>
      </c>
    </row>
    <row r="173" spans="8:16" x14ac:dyDescent="0.25">
      <c r="H173" s="12">
        <v>-10</v>
      </c>
      <c r="I173" s="20">
        <f t="shared" si="8"/>
        <v>0.80074256066370708</v>
      </c>
      <c r="J173" s="20">
        <f t="shared" si="9"/>
        <v>-0.15948730016292118</v>
      </c>
      <c r="K173" s="20"/>
      <c r="L173" s="20">
        <f t="shared" si="10"/>
        <v>-3.8276952039101082</v>
      </c>
      <c r="N173" s="20"/>
      <c r="P173">
        <f t="shared" si="11"/>
        <v>-0.17453292519943295</v>
      </c>
    </row>
    <row r="174" spans="8:16" x14ac:dyDescent="0.25">
      <c r="H174" s="12">
        <v>-9</v>
      </c>
      <c r="I174" s="20">
        <f t="shared" si="8"/>
        <v>0.64911047697424351</v>
      </c>
      <c r="J174" s="20">
        <f t="shared" si="9"/>
        <v>-0.14376436976298809</v>
      </c>
      <c r="K174" s="20"/>
      <c r="L174" s="20">
        <f t="shared" si="10"/>
        <v>-3.450344874311714</v>
      </c>
      <c r="N174" s="20"/>
      <c r="P174">
        <f t="shared" si="11"/>
        <v>-0.15707963267948966</v>
      </c>
    </row>
    <row r="175" spans="8:16" x14ac:dyDescent="0.25">
      <c r="H175" s="12">
        <v>-8</v>
      </c>
      <c r="I175" s="20">
        <f t="shared" si="8"/>
        <v>0.51323752295860459</v>
      </c>
      <c r="J175" s="20">
        <f t="shared" si="9"/>
        <v>-0.12797033538008412</v>
      </c>
      <c r="K175" s="20"/>
      <c r="L175" s="20">
        <f t="shared" si="10"/>
        <v>-3.0712880491220189</v>
      </c>
      <c r="N175" s="20"/>
      <c r="P175">
        <f t="shared" si="11"/>
        <v>-0.13962634015954636</v>
      </c>
    </row>
    <row r="176" spans="8:16" x14ac:dyDescent="0.25">
      <c r="H176" s="12">
        <v>-7</v>
      </c>
      <c r="I176" s="20">
        <f t="shared" si="8"/>
        <v>0.39319091175380549</v>
      </c>
      <c r="J176" s="20">
        <f t="shared" si="9"/>
        <v>-0.11211298569305825</v>
      </c>
      <c r="K176" s="20"/>
      <c r="L176" s="20">
        <f t="shared" si="10"/>
        <v>-2.6907116566333982</v>
      </c>
      <c r="N176" s="20"/>
      <c r="P176">
        <f t="shared" si="11"/>
        <v>-0.12217304763960307</v>
      </c>
    </row>
    <row r="177" spans="8:16" x14ac:dyDescent="0.25">
      <c r="H177" s="12">
        <v>-6</v>
      </c>
      <c r="I177" s="20">
        <f t="shared" si="8"/>
        <v>0.28903004768014284</v>
      </c>
      <c r="J177" s="20">
        <f t="shared" si="9"/>
        <v>-9.6200148833658738E-2</v>
      </c>
      <c r="K177" s="20"/>
      <c r="L177" s="20">
        <f t="shared" si="10"/>
        <v>-2.3088035720078097</v>
      </c>
      <c r="N177" s="20"/>
      <c r="P177">
        <f t="shared" si="11"/>
        <v>-0.10471975511965978</v>
      </c>
    </row>
    <row r="178" spans="8:16" x14ac:dyDescent="0.25">
      <c r="H178" s="12">
        <v>-5</v>
      </c>
      <c r="I178" s="20">
        <f t="shared" si="8"/>
        <v>0.20080648925627997</v>
      </c>
      <c r="J178" s="20">
        <f t="shared" si="9"/>
        <v>-8.0239687450913894E-2</v>
      </c>
      <c r="K178" s="20"/>
      <c r="L178" s="20">
        <f t="shared" si="10"/>
        <v>-1.9257524988219334</v>
      </c>
      <c r="N178" s="20"/>
      <c r="P178">
        <f t="shared" si="11"/>
        <v>-8.7266462599716474E-2</v>
      </c>
    </row>
    <row r="179" spans="8:16" x14ac:dyDescent="0.25">
      <c r="H179" s="12">
        <v>-4</v>
      </c>
      <c r="I179" s="20">
        <f t="shared" si="8"/>
        <v>0.12856391714930737</v>
      </c>
      <c r="J179" s="20">
        <f t="shared" si="9"/>
        <v>-6.4239493776838144E-2</v>
      </c>
      <c r="K179" s="20"/>
      <c r="L179" s="20">
        <f t="shared" si="10"/>
        <v>-1.5417478506441156</v>
      </c>
      <c r="N179" s="20"/>
      <c r="P179">
        <f t="shared" si="11"/>
        <v>-6.9813170079773182E-2</v>
      </c>
    </row>
    <row r="180" spans="8:16" x14ac:dyDescent="0.25">
      <c r="H180" s="12">
        <v>-3</v>
      </c>
      <c r="I180" s="20">
        <f t="shared" si="8"/>
        <v>7.2338107058129708E-2</v>
      </c>
      <c r="J180" s="20">
        <f t="shared" si="9"/>
        <v>-4.8207484693472434E-2</v>
      </c>
      <c r="K180" s="20"/>
      <c r="L180" s="20">
        <f t="shared" si="10"/>
        <v>-1.1569796326433384</v>
      </c>
      <c r="N180" s="20"/>
      <c r="P180">
        <f t="shared" si="11"/>
        <v>-5.235987755982989E-2</v>
      </c>
    </row>
    <row r="181" spans="8:16" x14ac:dyDescent="0.25">
      <c r="H181" s="12">
        <v>-2</v>
      </c>
      <c r="I181" s="20">
        <f t="shared" si="8"/>
        <v>3.2156907529667933E-2</v>
      </c>
      <c r="J181" s="20">
        <f t="shared" si="9"/>
        <v>-3.2151596801176095E-2</v>
      </c>
      <c r="K181" s="20"/>
      <c r="L181" s="20">
        <f t="shared" si="10"/>
        <v>-0.77163832322822634</v>
      </c>
      <c r="N181" s="20"/>
      <c r="P181">
        <f t="shared" si="11"/>
        <v>-3.4906585039886591E-2</v>
      </c>
    </row>
    <row r="182" spans="8:16" x14ac:dyDescent="0.25">
      <c r="H182" s="12">
        <v>-1</v>
      </c>
      <c r="I182" s="20">
        <f t="shared" si="8"/>
        <v>8.0402227056026732E-3</v>
      </c>
      <c r="J182" s="20">
        <f t="shared" si="9"/>
        <v>-1.6079781488011261E-2</v>
      </c>
      <c r="K182" s="20"/>
      <c r="L182" s="20">
        <f t="shared" si="10"/>
        <v>-0.3859147557122703</v>
      </c>
      <c r="N182" s="20"/>
      <c r="P182">
        <f t="shared" si="11"/>
        <v>-1.7453292519943295E-2</v>
      </c>
    </row>
    <row r="183" spans="8:16" x14ac:dyDescent="0.25">
      <c r="H183" s="12">
        <v>0</v>
      </c>
      <c r="I183" s="20">
        <f t="shared" si="8"/>
        <v>0</v>
      </c>
      <c r="J183" s="20">
        <f t="shared" si="9"/>
        <v>0</v>
      </c>
      <c r="K183" s="20"/>
      <c r="L183" s="20">
        <f t="shared" si="10"/>
        <v>0</v>
      </c>
      <c r="N183" s="20"/>
      <c r="P183">
        <f t="shared" si="11"/>
        <v>0</v>
      </c>
    </row>
    <row r="184" spans="8:16" x14ac:dyDescent="0.25">
      <c r="H184" s="12">
        <v>1</v>
      </c>
      <c r="I184" s="20">
        <f t="shared" si="8"/>
        <v>8.0402227056026732E-3</v>
      </c>
      <c r="J184" s="20">
        <f t="shared" si="9"/>
        <v>1.6079781488011261E-2</v>
      </c>
      <c r="K184" s="20"/>
      <c r="L184" s="20">
        <f t="shared" si="10"/>
        <v>0.3859147557122703</v>
      </c>
      <c r="N184" s="20"/>
      <c r="P184">
        <f t="shared" si="11"/>
        <v>1.7453292519943295E-2</v>
      </c>
    </row>
    <row r="185" spans="8:16" x14ac:dyDescent="0.25">
      <c r="H185" s="12">
        <v>2</v>
      </c>
      <c r="I185" s="20">
        <f t="shared" si="8"/>
        <v>3.2156907529667933E-2</v>
      </c>
      <c r="J185" s="20">
        <f t="shared" si="9"/>
        <v>3.2151596801176095E-2</v>
      </c>
      <c r="K185" s="20"/>
      <c r="L185" s="20">
        <f t="shared" si="10"/>
        <v>0.77163832322822634</v>
      </c>
      <c r="N185" s="20"/>
      <c r="P185">
        <f t="shared" si="11"/>
        <v>3.4906585039886591E-2</v>
      </c>
    </row>
    <row r="186" spans="8:16" x14ac:dyDescent="0.25">
      <c r="H186" s="12">
        <v>3</v>
      </c>
      <c r="I186" s="20">
        <f t="shared" si="8"/>
        <v>7.2338107058129708E-2</v>
      </c>
      <c r="J186" s="20">
        <f t="shared" si="9"/>
        <v>4.8207484693472434E-2</v>
      </c>
      <c r="K186" s="20"/>
      <c r="L186" s="20">
        <f t="shared" si="10"/>
        <v>1.1569796326433384</v>
      </c>
      <c r="N186" s="20"/>
      <c r="P186">
        <f t="shared" si="11"/>
        <v>5.235987755982989E-2</v>
      </c>
    </row>
    <row r="187" spans="8:16" x14ac:dyDescent="0.25">
      <c r="H187" s="12">
        <v>4</v>
      </c>
      <c r="I187" s="20">
        <f t="shared" si="8"/>
        <v>0.12856391714930737</v>
      </c>
      <c r="J187" s="20">
        <f t="shared" si="9"/>
        <v>6.4239493776838144E-2</v>
      </c>
      <c r="K187" s="20"/>
      <c r="L187" s="20">
        <f t="shared" si="10"/>
        <v>1.5417478506441156</v>
      </c>
      <c r="N187" s="20"/>
      <c r="P187">
        <f t="shared" si="11"/>
        <v>6.9813170079773182E-2</v>
      </c>
    </row>
    <row r="188" spans="8:16" x14ac:dyDescent="0.25">
      <c r="H188" s="12">
        <v>5</v>
      </c>
      <c r="I188" s="20">
        <f t="shared" si="8"/>
        <v>0.20080648925627997</v>
      </c>
      <c r="J188" s="20">
        <f t="shared" si="9"/>
        <v>8.0239687450913894E-2</v>
      </c>
      <c r="K188" s="20"/>
      <c r="L188" s="20">
        <f t="shared" si="10"/>
        <v>1.9257524988219334</v>
      </c>
      <c r="N188" s="20"/>
      <c r="P188">
        <f t="shared" si="11"/>
        <v>8.7266462599716474E-2</v>
      </c>
    </row>
    <row r="189" spans="8:16" x14ac:dyDescent="0.25">
      <c r="H189" s="12">
        <v>6</v>
      </c>
      <c r="I189" s="20">
        <f t="shared" si="8"/>
        <v>0.28903004768014284</v>
      </c>
      <c r="J189" s="20">
        <f t="shared" si="9"/>
        <v>9.6200148833658738E-2</v>
      </c>
      <c r="K189" s="20"/>
      <c r="L189" s="20">
        <f t="shared" si="10"/>
        <v>2.3088035720078097</v>
      </c>
      <c r="N189" s="20"/>
      <c r="P189">
        <f t="shared" si="11"/>
        <v>0.10471975511965978</v>
      </c>
    </row>
    <row r="190" spans="8:16" x14ac:dyDescent="0.25">
      <c r="H190" s="12">
        <v>7</v>
      </c>
      <c r="I190" s="20">
        <f t="shared" si="8"/>
        <v>0.39319091175380549</v>
      </c>
      <c r="J190" s="20">
        <f t="shared" si="9"/>
        <v>0.11211298569305825</v>
      </c>
      <c r="K190" s="20"/>
      <c r="L190" s="20">
        <f t="shared" si="10"/>
        <v>2.6907116566333982</v>
      </c>
      <c r="N190" s="20"/>
      <c r="P190">
        <f t="shared" si="11"/>
        <v>0.12217304763960307</v>
      </c>
    </row>
    <row r="191" spans="8:16" x14ac:dyDescent="0.25">
      <c r="H191" s="12">
        <v>8</v>
      </c>
      <c r="I191" s="20">
        <f t="shared" si="8"/>
        <v>0.51323752295860459</v>
      </c>
      <c r="J191" s="20">
        <f t="shared" si="9"/>
        <v>0.12797033538008412</v>
      </c>
      <c r="K191" s="20"/>
      <c r="L191" s="20">
        <f t="shared" si="10"/>
        <v>3.0712880491220189</v>
      </c>
      <c r="N191" s="20"/>
      <c r="P191">
        <f t="shared" si="11"/>
        <v>0.13962634015954636</v>
      </c>
    </row>
    <row r="192" spans="8:16" x14ac:dyDescent="0.25">
      <c r="H192" s="12">
        <v>9</v>
      </c>
      <c r="I192" s="20">
        <f t="shared" si="8"/>
        <v>0.64911047697424351</v>
      </c>
      <c r="J192" s="20">
        <f t="shared" si="9"/>
        <v>0.14376436976298809</v>
      </c>
      <c r="K192" s="20"/>
      <c r="L192" s="20">
        <f t="shared" si="10"/>
        <v>3.450344874311714</v>
      </c>
      <c r="N192" s="20"/>
      <c r="P192">
        <f t="shared" si="11"/>
        <v>0.15707963267948966</v>
      </c>
    </row>
    <row r="193" spans="8:16" x14ac:dyDescent="0.25">
      <c r="H193" s="12">
        <v>10</v>
      </c>
      <c r="I193" s="20">
        <f t="shared" si="8"/>
        <v>0.80074256066370708</v>
      </c>
      <c r="J193" s="20">
        <f t="shared" si="9"/>
        <v>0.15948730016292118</v>
      </c>
      <c r="K193" s="20"/>
      <c r="L193" s="20">
        <f t="shared" si="10"/>
        <v>3.8276952039101082</v>
      </c>
      <c r="N193" s="20"/>
      <c r="P193">
        <f t="shared" si="11"/>
        <v>0.17453292519943295</v>
      </c>
    </row>
    <row r="194" spans="8:16" x14ac:dyDescent="0.25">
      <c r="H194" s="12">
        <v>11</v>
      </c>
      <c r="I194" s="20">
        <f t="shared" si="8"/>
        <v>0.96805879399462924</v>
      </c>
      <c r="J194" s="20">
        <f t="shared" si="9"/>
        <v>0.1751313822907638</v>
      </c>
      <c r="K194" s="20"/>
      <c r="L194" s="20">
        <f t="shared" si="10"/>
        <v>4.2031531749783317</v>
      </c>
      <c r="N194" s="20"/>
      <c r="P194">
        <f t="shared" si="11"/>
        <v>0.19198621771937624</v>
      </c>
    </row>
    <row r="195" spans="8:16" x14ac:dyDescent="0.25">
      <c r="H195" s="12">
        <v>12</v>
      </c>
      <c r="I195" s="20">
        <f t="shared" si="8"/>
        <v>1.1509764768977107</v>
      </c>
      <c r="J195" s="20">
        <f t="shared" si="9"/>
        <v>0.19068892118492894</v>
      </c>
      <c r="K195" s="20"/>
      <c r="L195" s="20">
        <f t="shared" si="10"/>
        <v>4.5765341084382944</v>
      </c>
      <c r="N195" s="20"/>
      <c r="P195">
        <f t="shared" si="11"/>
        <v>0.20943951023931956</v>
      </c>
    </row>
    <row r="196" spans="8:16" x14ac:dyDescent="0.25">
      <c r="H196" s="12">
        <v>13</v>
      </c>
      <c r="I196" s="20">
        <f t="shared" ref="I196:I259" si="12">$B$14*(1-COS(RADIANS(H196))) + $C$8 - SQRT($C$8^2 - ($B$14*SIN(RADIANS(H196)))^2)</f>
        <v>1.3494052410635504</v>
      </c>
      <c r="J196" s="20">
        <f t="shared" ref="J196:J259" si="13">(B$14*SIN(RADIANS(H196)) + (B$14^2 * SIN(RADIANS(H196)) * COS(RADIANS(H196))) / SQRT(C$8^2 - ($B$14*SIN(RADIANS(H196)))^2)) * PI()/180</f>
        <v>0.206152276149766</v>
      </c>
      <c r="K196" s="20"/>
      <c r="L196" s="20">
        <f t="shared" ref="L196:L259" si="14">J196*($C$11*6)/1000</f>
        <v>4.9476546275943836</v>
      </c>
      <c r="N196" s="20"/>
      <c r="P196">
        <f t="shared" ref="P196:P259" si="15">H196*(PI()/180)</f>
        <v>0.22689280275926285</v>
      </c>
    </row>
    <row r="197" spans="8:16" x14ac:dyDescent="0.25">
      <c r="H197" s="12">
        <v>14</v>
      </c>
      <c r="I197" s="20">
        <f t="shared" si="12"/>
        <v>1.5632471066777214</v>
      </c>
      <c r="J197" s="20">
        <f t="shared" si="13"/>
        <v>0.221513865694039</v>
      </c>
      <c r="K197" s="20"/>
      <c r="L197" s="20">
        <f t="shared" si="14"/>
        <v>5.3163327766569353</v>
      </c>
      <c r="N197" s="20"/>
      <c r="P197">
        <f t="shared" si="15"/>
        <v>0.24434609527920614</v>
      </c>
    </row>
    <row r="198" spans="8:16" x14ac:dyDescent="0.25">
      <c r="H198" s="12">
        <v>15</v>
      </c>
      <c r="I198" s="20">
        <f t="shared" si="12"/>
        <v>1.7923965440942311</v>
      </c>
      <c r="J198" s="20">
        <f t="shared" si="13"/>
        <v>0.23676617246878798</v>
      </c>
      <c r="K198" s="20"/>
      <c r="L198" s="20">
        <f t="shared" si="14"/>
        <v>5.6823881392509108</v>
      </c>
      <c r="N198" s="20"/>
      <c r="P198">
        <f t="shared" si="15"/>
        <v>0.26179938779914941</v>
      </c>
    </row>
    <row r="199" spans="8:16" x14ac:dyDescent="0.25">
      <c r="H199" s="12">
        <v>16</v>
      </c>
      <c r="I199" s="20">
        <f t="shared" si="12"/>
        <v>2.036740540446317</v>
      </c>
      <c r="J199" s="20">
        <f t="shared" si="13"/>
        <v>0.25190174820369954</v>
      </c>
      <c r="K199" s="20"/>
      <c r="L199" s="20">
        <f t="shared" si="14"/>
        <v>6.0456419568887885</v>
      </c>
      <c r="N199" s="20"/>
      <c r="P199">
        <f t="shared" si="15"/>
        <v>0.27925268031909273</v>
      </c>
    </row>
    <row r="200" spans="8:16" x14ac:dyDescent="0.25">
      <c r="H200" s="12">
        <v>17</v>
      </c>
      <c r="I200" s="20">
        <f t="shared" si="12"/>
        <v>2.2961586711919324</v>
      </c>
      <c r="J200" s="20">
        <f t="shared" si="13"/>
        <v>0.2669132186409176</v>
      </c>
      <c r="K200" s="20"/>
      <c r="L200" s="20">
        <f t="shared" si="14"/>
        <v>6.4059172473820229</v>
      </c>
      <c r="N200" s="20"/>
      <c r="P200">
        <f t="shared" si="15"/>
        <v>0.29670597283903605</v>
      </c>
    </row>
    <row r="201" spans="8:16" x14ac:dyDescent="0.25">
      <c r="H201" s="12">
        <v>18</v>
      </c>
      <c r="I201" s="20">
        <f t="shared" si="12"/>
        <v>2.5705231765919052</v>
      </c>
      <c r="J201" s="20">
        <f t="shared" si="13"/>
        <v>0.281793288465014</v>
      </c>
      <c r="K201" s="20"/>
      <c r="L201" s="20">
        <f t="shared" si="14"/>
        <v>6.7630389231603356</v>
      </c>
      <c r="N201" s="20"/>
      <c r="P201">
        <f t="shared" si="15"/>
        <v>0.31415926535897931</v>
      </c>
    </row>
    <row r="202" spans="8:16" x14ac:dyDescent="0.25">
      <c r="H202" s="12">
        <v>19</v>
      </c>
      <c r="I202" s="20">
        <f t="shared" si="12"/>
        <v>2.8596990431149436</v>
      </c>
      <c r="J202" s="20">
        <f t="shared" si="13"/>
        <v>0.29653474622761522</v>
      </c>
      <c r="K202" s="20"/>
      <c r="L202" s="20">
        <f t="shared" si="14"/>
        <v>7.1168339094627653</v>
      </c>
      <c r="N202" s="20"/>
      <c r="P202">
        <f t="shared" si="15"/>
        <v>0.33161255787892263</v>
      </c>
    </row>
    <row r="203" spans="8:16" x14ac:dyDescent="0.25">
      <c r="H203" s="12">
        <v>20</v>
      </c>
      <c r="I203" s="20">
        <f t="shared" si="12"/>
        <v>3.163544089764315</v>
      </c>
      <c r="J203" s="20">
        <f t="shared" si="13"/>
        <v>0.31113046926494048</v>
      </c>
      <c r="K203" s="20"/>
      <c r="L203" s="20">
        <f t="shared" si="14"/>
        <v>7.4671312623585715</v>
      </c>
      <c r="N203" s="20"/>
      <c r="P203">
        <f t="shared" si="15"/>
        <v>0.3490658503988659</v>
      </c>
    </row>
    <row r="204" spans="8:16" x14ac:dyDescent="0.25">
      <c r="H204" s="12">
        <v>21</v>
      </c>
      <c r="I204" s="20">
        <f t="shared" si="12"/>
        <v>3.4819090593173598</v>
      </c>
      <c r="J204" s="20">
        <f t="shared" si="13"/>
        <v>0.32557342860625937</v>
      </c>
      <c r="K204" s="20"/>
      <c r="L204" s="20">
        <f t="shared" si="14"/>
        <v>7.813762286550225</v>
      </c>
      <c r="N204" s="20"/>
      <c r="P204">
        <f t="shared" si="15"/>
        <v>0.36651914291880922</v>
      </c>
    </row>
    <row r="205" spans="8:16" x14ac:dyDescent="0.25">
      <c r="H205" s="12">
        <v>22</v>
      </c>
      <c r="I205" s="20">
        <f t="shared" si="12"/>
        <v>3.8146377144682617</v>
      </c>
      <c r="J205" s="20">
        <f t="shared" si="13"/>
        <v>0.33985669387100481</v>
      </c>
      <c r="K205" s="20"/>
      <c r="L205" s="20">
        <f t="shared" si="14"/>
        <v>8.1565606529041155</v>
      </c>
      <c r="N205" s="20"/>
      <c r="P205">
        <f t="shared" si="15"/>
        <v>0.38397243543875248</v>
      </c>
    </row>
    <row r="206" spans="8:16" x14ac:dyDescent="0.25">
      <c r="H206" s="12">
        <v>23</v>
      </c>
      <c r="I206" s="20">
        <f t="shared" si="12"/>
        <v>4.1615669388610002</v>
      </c>
      <c r="J206" s="20">
        <f t="shared" si="13"/>
        <v>0.35397343815200788</v>
      </c>
      <c r="K206" s="20"/>
      <c r="L206" s="20">
        <f t="shared" si="14"/>
        <v>8.4953625156481891</v>
      </c>
      <c r="N206" s="20"/>
      <c r="P206">
        <f t="shared" si="15"/>
        <v>0.4014257279586958</v>
      </c>
    </row>
    <row r="207" spans="8:16" x14ac:dyDescent="0.25">
      <c r="H207" s="12">
        <v>24</v>
      </c>
      <c r="I207" s="20">
        <f t="shared" si="12"/>
        <v>4.5225268429975927</v>
      </c>
      <c r="J207" s="20">
        <f t="shared" si="13"/>
        <v>0.36791694288202531</v>
      </c>
      <c r="K207" s="20"/>
      <c r="L207" s="20">
        <f t="shared" si="14"/>
        <v>8.8300066291686079</v>
      </c>
      <c r="N207" s="20"/>
      <c r="P207">
        <f t="shared" si="15"/>
        <v>0.41887902047863912</v>
      </c>
    </row>
    <row r="208" spans="8:16" x14ac:dyDescent="0.25">
      <c r="H208" s="12">
        <v>25</v>
      </c>
      <c r="I208" s="20">
        <f t="shared" si="12"/>
        <v>4.8973408750032377</v>
      </c>
      <c r="J208" s="20">
        <f t="shared" si="13"/>
        <v>0.38168060268043197</v>
      </c>
      <c r="K208" s="20"/>
      <c r="L208" s="20">
        <f t="shared" si="14"/>
        <v>9.1603344643303686</v>
      </c>
      <c r="N208" s="20"/>
      <c r="P208">
        <f t="shared" si="15"/>
        <v>0.43633231299858238</v>
      </c>
    </row>
    <row r="209" spans="8:16" x14ac:dyDescent="0.25">
      <c r="H209" s="12">
        <v>26</v>
      </c>
      <c r="I209" s="20">
        <f t="shared" si="12"/>
        <v>5.2858259362265017</v>
      </c>
      <c r="J209" s="20">
        <f t="shared" si="13"/>
        <v>0.39525793017664079</v>
      </c>
      <c r="K209" s="20"/>
      <c r="L209" s="20">
        <f t="shared" si="14"/>
        <v>9.486190324239379</v>
      </c>
      <c r="N209" s="20"/>
      <c r="P209">
        <f t="shared" si="15"/>
        <v>0.4537856055185257</v>
      </c>
    </row>
    <row r="210" spans="8:16" x14ac:dyDescent="0.25">
      <c r="H210" s="12">
        <v>27</v>
      </c>
      <c r="I210" s="20">
        <f t="shared" si="12"/>
        <v>5.6877925016502218</v>
      </c>
      <c r="J210" s="20">
        <f t="shared" si="13"/>
        <v>0.4086425608064882</v>
      </c>
      <c r="K210" s="20"/>
      <c r="L210" s="20">
        <f t="shared" si="14"/>
        <v>9.8074214593557176</v>
      </c>
      <c r="N210" s="20"/>
      <c r="P210">
        <f t="shared" si="15"/>
        <v>0.47123889803846897</v>
      </c>
    </row>
    <row r="211" spans="8:16" x14ac:dyDescent="0.25">
      <c r="H211" s="12">
        <v>28</v>
      </c>
      <c r="I211" s="20">
        <f t="shared" si="12"/>
        <v>6.1030447450831389</v>
      </c>
      <c r="J211" s="20">
        <f t="shared" si="13"/>
        <v>0.42182825757749776</v>
      </c>
      <c r="K211" s="20"/>
      <c r="L211" s="20">
        <f t="shared" si="14"/>
        <v>10.123878181859945</v>
      </c>
      <c r="N211" s="20"/>
      <c r="P211">
        <f t="shared" si="15"/>
        <v>0.48869219055841229</v>
      </c>
    </row>
    <row r="212" spans="8:16" x14ac:dyDescent="0.25">
      <c r="H212" s="12">
        <v>29</v>
      </c>
      <c r="I212" s="20">
        <f t="shared" si="12"/>
        <v>6.5313806690997467</v>
      </c>
      <c r="J212" s="20">
        <f t="shared" si="13"/>
        <v>0.43480891579859438</v>
      </c>
      <c r="K212" s="20"/>
      <c r="L212" s="20">
        <f t="shared" si="14"/>
        <v>10.435413979166265</v>
      </c>
      <c r="N212" s="20"/>
      <c r="P212">
        <f t="shared" si="15"/>
        <v>0.50614548307835561</v>
      </c>
    </row>
    <row r="213" spans="8:16" x14ac:dyDescent="0.25">
      <c r="H213" s="12">
        <v>30</v>
      </c>
      <c r="I213" s="20">
        <f t="shared" si="12"/>
        <v>6.972592239689817</v>
      </c>
      <c r="J213" s="20">
        <f t="shared" si="13"/>
        <v>0.44757856776950028</v>
      </c>
      <c r="K213" s="20"/>
      <c r="L213" s="20">
        <f t="shared" si="14"/>
        <v>10.741885626468006</v>
      </c>
      <c r="N213" s="20"/>
      <c r="P213">
        <f t="shared" si="15"/>
        <v>0.52359877559829882</v>
      </c>
    </row>
    <row r="214" spans="8:16" x14ac:dyDescent="0.25">
      <c r="H214" s="12">
        <v>31</v>
      </c>
      <c r="I214" s="20">
        <f t="shared" si="12"/>
        <v>7.4264655255753667</v>
      </c>
      <c r="J214" s="20">
        <f t="shared" si="13"/>
        <v>0.46013138742469495</v>
      </c>
      <c r="K214" s="20"/>
      <c r="L214" s="20">
        <f t="shared" si="14"/>
        <v>11.04315329819268</v>
      </c>
      <c r="N214" s="20"/>
      <c r="P214">
        <f t="shared" si="15"/>
        <v>0.54105206811824214</v>
      </c>
    </row>
    <row r="215" spans="8:16" x14ac:dyDescent="0.25">
      <c r="H215" s="12">
        <v>32</v>
      </c>
      <c r="I215" s="20">
        <f t="shared" si="12"/>
        <v>7.8927808421461521</v>
      </c>
      <c r="J215" s="20">
        <f t="shared" si="13"/>
        <v>0.47246169492646783</v>
      </c>
      <c r="K215" s="20"/>
      <c r="L215" s="20">
        <f t="shared" si="14"/>
        <v>11.339080678235229</v>
      </c>
      <c r="N215" s="20"/>
      <c r="P215">
        <f t="shared" si="15"/>
        <v>0.55850536063818546</v>
      </c>
    </row>
    <row r="216" spans="8:16" x14ac:dyDescent="0.25">
      <c r="H216" s="12">
        <v>33</v>
      </c>
      <c r="I216" s="20">
        <f t="shared" si="12"/>
        <v>8.3713128999609978</v>
      </c>
      <c r="J216" s="20">
        <f t="shared" si="13"/>
        <v>0.48456396120124456</v>
      </c>
      <c r="K216" s="20"/>
      <c r="L216" s="20">
        <f t="shared" si="14"/>
        <v>11.629535068829869</v>
      </c>
      <c r="N216" s="20"/>
      <c r="P216">
        <f t="shared" si="15"/>
        <v>0.57595865315812877</v>
      </c>
    </row>
    <row r="217" spans="8:16" x14ac:dyDescent="0.25">
      <c r="H217" s="12">
        <v>34</v>
      </c>
      <c r="I217" s="20">
        <f t="shared" si="12"/>
        <v>8.8618309577537673</v>
      </c>
      <c r="J217" s="20">
        <f t="shared" si="13"/>
        <v>0.49643281241300491</v>
      </c>
      <c r="K217" s="20"/>
      <c r="L217" s="20">
        <f t="shared" si="14"/>
        <v>11.914387497912118</v>
      </c>
      <c r="N217" s="20"/>
      <c r="P217">
        <f t="shared" si="15"/>
        <v>0.59341194567807209</v>
      </c>
    </row>
    <row r="218" spans="8:16" x14ac:dyDescent="0.25">
      <c r="H218" s="12">
        <v>35</v>
      </c>
      <c r="I218" s="20">
        <f t="shared" si="12"/>
        <v>9.3640989798791736</v>
      </c>
      <c r="J218" s="20">
        <f t="shared" si="13"/>
        <v>0.50806303436727007</v>
      </c>
      <c r="K218" s="20"/>
      <c r="L218" s="20">
        <f t="shared" si="14"/>
        <v>12.193512824814482</v>
      </c>
      <c r="N218" s="20"/>
      <c r="P218">
        <f t="shared" si="15"/>
        <v>0.6108652381980153</v>
      </c>
    </row>
    <row r="219" spans="8:16" x14ac:dyDescent="0.25">
      <c r="H219" s="12">
        <v>36</v>
      </c>
      <c r="I219" s="20">
        <f t="shared" si="12"/>
        <v>9.8778757981248759</v>
      </c>
      <c r="J219" s="20">
        <f t="shared" si="13"/>
        <v>0.51944957683877779</v>
      </c>
      <c r="K219" s="20"/>
      <c r="L219" s="20">
        <f t="shared" si="14"/>
        <v>12.466789844130668</v>
      </c>
      <c r="N219" s="20"/>
      <c r="P219">
        <f t="shared" si="15"/>
        <v>0.62831853071795862</v>
      </c>
    </row>
    <row r="220" spans="8:16" x14ac:dyDescent="0.25">
      <c r="H220" s="12">
        <v>37</v>
      </c>
      <c r="I220" s="20">
        <f t="shared" si="12"/>
        <v>10.402915277809882</v>
      </c>
      <c r="J220" s="20">
        <f t="shared" si="13"/>
        <v>0.53058755781562827</v>
      </c>
      <c r="K220" s="20"/>
      <c r="L220" s="20">
        <f t="shared" si="14"/>
        <v>12.734101387575079</v>
      </c>
      <c r="N220" s="20"/>
      <c r="P220">
        <f t="shared" si="15"/>
        <v>0.64577182323790194</v>
      </c>
    </row>
    <row r="221" spans="8:16" x14ac:dyDescent="0.25">
      <c r="H221" s="12">
        <v>38</v>
      </c>
      <c r="I221" s="20">
        <f t="shared" si="12"/>
        <v>10.9389664880824</v>
      </c>
      <c r="J221" s="20">
        <f t="shared" si="13"/>
        <v>0.5414722676523529</v>
      </c>
      <c r="K221" s="20"/>
      <c r="L221" s="20">
        <f t="shared" si="14"/>
        <v>12.99533442365647</v>
      </c>
      <c r="N221" s="20"/>
      <c r="P221">
        <f t="shared" si="15"/>
        <v>0.66322511575784526</v>
      </c>
    </row>
    <row r="222" spans="8:16" x14ac:dyDescent="0.25">
      <c r="H222" s="12">
        <v>39</v>
      </c>
      <c r="I222" s="20">
        <f t="shared" si="12"/>
        <v>11.485773876321986</v>
      </c>
      <c r="J222" s="20">
        <f t="shared" si="13"/>
        <v>0.55209917312402412</v>
      </c>
      <c r="K222" s="20"/>
      <c r="L222" s="20">
        <f t="shared" si="14"/>
        <v>13.250380154976579</v>
      </c>
      <c r="N222" s="20"/>
      <c r="P222">
        <f t="shared" si="15"/>
        <v>0.68067840827778847</v>
      </c>
    </row>
    <row r="223" spans="8:16" x14ac:dyDescent="0.25">
      <c r="H223" s="12">
        <v>40</v>
      </c>
      <c r="I223" s="20">
        <f t="shared" si="12"/>
        <v>12.043077446542782</v>
      </c>
      <c r="J223" s="20">
        <f t="shared" si="13"/>
        <v>0.56246392137322765</v>
      </c>
      <c r="K223" s="20"/>
      <c r="L223" s="20">
        <f t="shared" si="14"/>
        <v>13.499134112957464</v>
      </c>
      <c r="N223" s="20"/>
      <c r="P223">
        <f t="shared" si="15"/>
        <v>0.69813170079773179</v>
      </c>
    </row>
    <row r="224" spans="8:16" x14ac:dyDescent="0.25">
      <c r="H224" s="12">
        <v>41</v>
      </c>
      <c r="I224" s="20">
        <f t="shared" si="12"/>
        <v>12.610612941686753</v>
      </c>
      <c r="J224" s="20">
        <f t="shared" si="13"/>
        <v>0.57256234374141612</v>
      </c>
      <c r="K224" s="20"/>
      <c r="L224" s="20">
        <f t="shared" si="14"/>
        <v>13.741496249793986</v>
      </c>
      <c r="N224" s="20"/>
      <c r="P224">
        <f t="shared" si="15"/>
        <v>0.71558499331767511</v>
      </c>
    </row>
    <row r="225" spans="8:16" x14ac:dyDescent="0.25">
      <c r="H225" s="12">
        <v>42</v>
      </c>
      <c r="I225" s="20">
        <f t="shared" si="12"/>
        <v>13.188112029686636</v>
      </c>
      <c r="J225" s="20">
        <f t="shared" si="13"/>
        <v>0.58239045947589041</v>
      </c>
      <c r="K225" s="20"/>
      <c r="L225" s="20">
        <f t="shared" si="14"/>
        <v>13.97737102742137</v>
      </c>
      <c r="N225" s="20"/>
      <c r="P225">
        <f t="shared" si="15"/>
        <v>0.73303828583761843</v>
      </c>
    </row>
    <row r="226" spans="8:16" x14ac:dyDescent="0.25">
      <c r="H226" s="12">
        <v>43</v>
      </c>
      <c r="I226" s="20">
        <f t="shared" si="12"/>
        <v>13.775302493170358</v>
      </c>
      <c r="J226" s="20">
        <f t="shared" si="13"/>
        <v>0.59194447930340399</v>
      </c>
      <c r="K226" s="20"/>
      <c r="L226" s="20">
        <f t="shared" si="14"/>
        <v>14.206667503281697</v>
      </c>
      <c r="N226" s="20"/>
      <c r="P226">
        <f t="shared" si="15"/>
        <v>0.75049157835756175</v>
      </c>
    </row>
    <row r="227" spans="8:16" x14ac:dyDescent="0.25">
      <c r="H227" s="12">
        <v>44</v>
      </c>
      <c r="I227" s="20">
        <f t="shared" si="12"/>
        <v>14.3719084226679</v>
      </c>
      <c r="J227" s="20">
        <f t="shared" si="13"/>
        <v>0.60122080886115259</v>
      </c>
      <c r="K227" s="20"/>
      <c r="L227" s="20">
        <f t="shared" si="14"/>
        <v>14.429299412667662</v>
      </c>
      <c r="N227" s="20"/>
      <c r="P227">
        <f t="shared" si="15"/>
        <v>0.76794487087750496</v>
      </c>
    </row>
    <row r="228" spans="8:16" x14ac:dyDescent="0.25">
      <c r="H228" s="12">
        <v>45</v>
      </c>
      <c r="I228" s="20">
        <f t="shared" si="12"/>
        <v>14.977650413174615</v>
      </c>
      <c r="J228" s="20">
        <f t="shared" si="13"/>
        <v>0.61021605197571249</v>
      </c>
      <c r="K228" s="20"/>
      <c r="L228" s="20">
        <f t="shared" si="14"/>
        <v>14.6451852474171</v>
      </c>
      <c r="N228" s="20"/>
      <c r="P228">
        <f t="shared" si="15"/>
        <v>0.78539816339744828</v>
      </c>
    </row>
    <row r="229" spans="8:16" x14ac:dyDescent="0.25">
      <c r="H229" s="12">
        <v>46</v>
      </c>
      <c r="I229" s="20">
        <f t="shared" si="12"/>
        <v>15.592245763912928</v>
      </c>
      <c r="J229" s="20">
        <f t="shared" si="13"/>
        <v>0.61892701378031811</v>
      </c>
      <c r="K229" s="20"/>
      <c r="L229" s="20">
        <f t="shared" si="14"/>
        <v>14.854248330727634</v>
      </c>
      <c r="N229" s="20"/>
      <c r="P229">
        <f t="shared" si="15"/>
        <v>0.8028514559173916</v>
      </c>
    </row>
    <row r="230" spans="8:16" x14ac:dyDescent="0.25">
      <c r="H230" s="12">
        <v>47</v>
      </c>
      <c r="I230" s="20">
        <f t="shared" si="12"/>
        <v>16.215408681126746</v>
      </c>
      <c r="J230" s="20">
        <f t="shared" si="13"/>
        <v>0.62735070366073431</v>
      </c>
      <c r="K230" s="20"/>
      <c r="L230" s="20">
        <f t="shared" si="14"/>
        <v>15.056416887857624</v>
      </c>
      <c r="N230" s="20"/>
      <c r="P230">
        <f t="shared" si="15"/>
        <v>0.82030474843733492</v>
      </c>
    </row>
    <row r="231" spans="8:16" x14ac:dyDescent="0.25">
      <c r="H231" s="12">
        <v>48</v>
      </c>
      <c r="I231" s="20">
        <f t="shared" si="12"/>
        <v>16.846850483731629</v>
      </c>
      <c r="J231" s="20">
        <f t="shared" si="13"/>
        <v>0.6354843380198727</v>
      </c>
      <c r="K231" s="20"/>
      <c r="L231" s="20">
        <f t="shared" si="14"/>
        <v>15.251624112476945</v>
      </c>
      <c r="N231" s="20"/>
      <c r="P231">
        <f t="shared" si="15"/>
        <v>0.83775804095727824</v>
      </c>
    </row>
    <row r="232" spans="8:16" x14ac:dyDescent="0.25">
      <c r="H232" s="12">
        <v>49</v>
      </c>
      <c r="I232" s="20">
        <f t="shared" si="12"/>
        <v>17.486279811635143</v>
      </c>
      <c r="J232" s="20">
        <f t="shared" si="13"/>
        <v>0.64332534285124643</v>
      </c>
      <c r="K232" s="20"/>
      <c r="L232" s="20">
        <f t="shared" si="14"/>
        <v>15.439808228429914</v>
      </c>
      <c r="N232" s="20"/>
      <c r="P232">
        <f t="shared" si="15"/>
        <v>0.85521133347722145</v>
      </c>
    </row>
    <row r="233" spans="8:16" x14ac:dyDescent="0.25">
      <c r="H233" s="12">
        <v>50</v>
      </c>
      <c r="I233" s="20">
        <f t="shared" si="12"/>
        <v>18.133402836530877</v>
      </c>
      <c r="J233" s="20">
        <f t="shared" si="13"/>
        <v>0.65087135611133129</v>
      </c>
      <c r="K233" s="20"/>
      <c r="L233" s="20">
        <f t="shared" si="14"/>
        <v>15.620912546671951</v>
      </c>
      <c r="N233" s="20"/>
      <c r="P233">
        <f t="shared" si="15"/>
        <v>0.87266462599716477</v>
      </c>
    </row>
    <row r="234" spans="8:16" x14ac:dyDescent="0.25">
      <c r="H234" s="12">
        <v>51</v>
      </c>
      <c r="I234" s="20">
        <f t="shared" si="12"/>
        <v>18.787923474959939</v>
      </c>
      <c r="J234" s="20">
        <f t="shared" si="13"/>
        <v>0.65812022988093188</v>
      </c>
      <c r="K234" s="20"/>
      <c r="L234" s="20">
        <f t="shared" si="14"/>
        <v>15.794885517142365</v>
      </c>
      <c r="N234" s="20"/>
      <c r="P234">
        <f t="shared" si="15"/>
        <v>0.89011791851710809</v>
      </c>
    </row>
    <row r="235" spans="8:16" x14ac:dyDescent="0.25">
      <c r="H235" s="12">
        <v>52</v>
      </c>
      <c r="I235" s="20">
        <f t="shared" si="12"/>
        <v>19.449543603424473</v>
      </c>
      <c r="J235" s="20">
        <f t="shared" si="13"/>
        <v>0.66507003230572237</v>
      </c>
      <c r="K235" s="20"/>
      <c r="L235" s="20">
        <f t="shared" si="14"/>
        <v>15.961680775337339</v>
      </c>
      <c r="N235" s="20"/>
      <c r="P235">
        <f t="shared" si="15"/>
        <v>0.90757121103705141</v>
      </c>
    </row>
    <row r="236" spans="8:16" x14ac:dyDescent="0.25">
      <c r="H236" s="12">
        <v>53</v>
      </c>
      <c r="I236" s="20">
        <f t="shared" si="12"/>
        <v>20.1179632753269</v>
      </c>
      <c r="J236" s="20">
        <f t="shared" si="13"/>
        <v>0.67171904930625581</v>
      </c>
      <c r="K236" s="20"/>
      <c r="L236" s="20">
        <f t="shared" si="14"/>
        <v>16.121257183350139</v>
      </c>
      <c r="N236" s="20"/>
      <c r="P236">
        <f t="shared" si="15"/>
        <v>0.92502450355699462</v>
      </c>
    </row>
    <row r="237" spans="8:16" x14ac:dyDescent="0.25">
      <c r="H237" s="12">
        <v>54</v>
      </c>
      <c r="I237" s="20">
        <f t="shared" si="12"/>
        <v>20.792880939500691</v>
      </c>
      <c r="J237" s="20">
        <f t="shared" si="13"/>
        <v>0.67806578604791434</v>
      </c>
      <c r="K237" s="20"/>
      <c r="L237" s="20">
        <f t="shared" si="14"/>
        <v>16.273578865149943</v>
      </c>
      <c r="N237" s="20"/>
      <c r="P237">
        <f t="shared" si="15"/>
        <v>0.94247779607693793</v>
      </c>
    </row>
    <row r="238" spans="8:16" x14ac:dyDescent="0.25">
      <c r="H238" s="12">
        <v>55</v>
      </c>
      <c r="I238" s="20">
        <f t="shared" si="12"/>
        <v>21.473993660086052</v>
      </c>
      <c r="J238" s="20">
        <f t="shared" si="13"/>
        <v>0.68410896816149858</v>
      </c>
      <c r="K238" s="20"/>
      <c r="L238" s="20">
        <f t="shared" si="14"/>
        <v>16.418615235875965</v>
      </c>
      <c r="N238" s="20"/>
      <c r="P238">
        <f t="shared" si="15"/>
        <v>0.95993108859688125</v>
      </c>
    </row>
    <row r="239" spans="8:16" x14ac:dyDescent="0.25">
      <c r="H239" s="12">
        <v>56</v>
      </c>
      <c r="I239" s="20">
        <f t="shared" si="12"/>
        <v>22.16099733749877</v>
      </c>
      <c r="J239" s="20">
        <f t="shared" si="13"/>
        <v>0.6898475427054509</v>
      </c>
      <c r="K239" s="20"/>
      <c r="L239" s="20">
        <f t="shared" si="14"/>
        <v>16.556341024930823</v>
      </c>
      <c r="N239" s="20"/>
      <c r="P239">
        <f t="shared" si="15"/>
        <v>0.97738438111682457</v>
      </c>
    </row>
    <row r="240" spans="8:16" x14ac:dyDescent="0.25">
      <c r="H240" s="12">
        <v>57</v>
      </c>
      <c r="I240" s="20">
        <f t="shared" si="12"/>
        <v>22.853586930227777</v>
      </c>
      <c r="J240" s="20">
        <f t="shared" si="13"/>
        <v>0.69528067886104228</v>
      </c>
      <c r="K240" s="20"/>
      <c r="L240" s="20">
        <f t="shared" si="14"/>
        <v>16.686736292665014</v>
      </c>
      <c r="N240" s="20"/>
      <c r="P240">
        <f t="shared" si="15"/>
        <v>0.99483767363676789</v>
      </c>
    </row>
    <row r="241" spans="8:16" x14ac:dyDescent="0.25">
      <c r="H241" s="12">
        <v>58</v>
      </c>
      <c r="I241" s="20">
        <f t="shared" si="12"/>
        <v>23.551456677191453</v>
      </c>
      <c r="J241" s="20">
        <f t="shared" si="13"/>
        <v>0.70040776835226737</v>
      </c>
      <c r="K241" s="20"/>
      <c r="L241" s="20">
        <f t="shared" si="14"/>
        <v>16.809786440454417</v>
      </c>
      <c r="N241" s="20"/>
      <c r="P241">
        <f t="shared" si="15"/>
        <v>1.0122909661567112</v>
      </c>
    </row>
    <row r="242" spans="8:16" x14ac:dyDescent="0.25">
      <c r="H242" s="12">
        <v>59</v>
      </c>
      <c r="I242" s="20">
        <f t="shared" si="12"/>
        <v>24.254300320372494</v>
      </c>
      <c r="J242" s="20">
        <f t="shared" si="13"/>
        <v>0.70522842558265098</v>
      </c>
      <c r="K242" s="20"/>
      <c r="L242" s="20">
        <f t="shared" si="14"/>
        <v>16.925482213983624</v>
      </c>
      <c r="N242" s="20"/>
      <c r="P242">
        <f t="shared" si="15"/>
        <v>1.0297442586766545</v>
      </c>
    </row>
    <row r="243" spans="8:16" x14ac:dyDescent="0.25">
      <c r="H243" s="12">
        <v>60</v>
      </c>
      <c r="I243" s="20">
        <f t="shared" si="12"/>
        <v>24.961811327445076</v>
      </c>
      <c r="J243" s="20">
        <f t="shared" si="13"/>
        <v>0.70974248748169688</v>
      </c>
      <c r="K243" s="20"/>
      <c r="L243" s="20">
        <f t="shared" si="14"/>
        <v>17.033819699560723</v>
      </c>
      <c r="N243" s="20"/>
      <c r="P243">
        <f t="shared" si="15"/>
        <v>1.0471975511965976</v>
      </c>
    </row>
    <row r="244" spans="8:16" x14ac:dyDescent="0.25">
      <c r="H244" s="12">
        <v>61</v>
      </c>
      <c r="I244" s="20">
        <f t="shared" si="12"/>
        <v>25.673683114100839</v>
      </c>
      <c r="J244" s="20">
        <f t="shared" si="13"/>
        <v>0.71395001305429462</v>
      </c>
      <c r="K244" s="20"/>
      <c r="L244" s="20">
        <f t="shared" si="14"/>
        <v>17.134800313303071</v>
      </c>
      <c r="N244" s="20"/>
      <c r="P244">
        <f t="shared" si="15"/>
        <v>1.064650843716541</v>
      </c>
    </row>
    <row r="245" spans="8:16" x14ac:dyDescent="0.25">
      <c r="H245" s="12">
        <v>62</v>
      </c>
      <c r="I245" s="20">
        <f t="shared" si="12"/>
        <v>26.389609265772634</v>
      </c>
      <c r="J245" s="20">
        <f t="shared" si="13"/>
        <v>0.71785128262704723</v>
      </c>
      <c r="K245" s="20"/>
      <c r="L245" s="20">
        <f t="shared" si="14"/>
        <v>17.228430783049134</v>
      </c>
      <c r="N245" s="20"/>
      <c r="P245">
        <f t="shared" si="15"/>
        <v>1.0821041362364843</v>
      </c>
    </row>
    <row r="246" spans="8:16" x14ac:dyDescent="0.25">
      <c r="H246" s="12">
        <v>63</v>
      </c>
      <c r="I246" s="20">
        <f t="shared" si="12"/>
        <v>27.109283758451255</v>
      </c>
      <c r="J246" s="20">
        <f t="shared" si="13"/>
        <v>0.72144679678618506</v>
      </c>
      <c r="K246" s="20"/>
      <c r="L246" s="20">
        <f t="shared" si="14"/>
        <v>17.314723122868443</v>
      </c>
      <c r="N246" s="20"/>
      <c r="P246">
        <f t="shared" si="15"/>
        <v>1.0995574287564276</v>
      </c>
    </row>
    <row r="247" spans="8:16" x14ac:dyDescent="0.25">
      <c r="H247" s="12">
        <v>64</v>
      </c>
      <c r="I247" s="20">
        <f t="shared" si="12"/>
        <v>27.832401178283703</v>
      </c>
      <c r="J247" s="20">
        <f t="shared" si="13"/>
        <v>0.72473727500249208</v>
      </c>
      <c r="K247" s="20"/>
      <c r="L247" s="20">
        <f t="shared" si="14"/>
        <v>17.39369460005981</v>
      </c>
      <c r="N247" s="20"/>
      <c r="P247">
        <f t="shared" si="15"/>
        <v>1.1170107212763709</v>
      </c>
    </row>
    <row r="248" spans="8:16" x14ac:dyDescent="0.25">
      <c r="H248" s="12">
        <v>65</v>
      </c>
      <c r="I248" s="20">
        <f t="shared" si="12"/>
        <v>28.558656939638496</v>
      </c>
      <c r="J248" s="20">
        <f t="shared" si="13"/>
        <v>0.72772365393949201</v>
      </c>
      <c r="K248" s="20"/>
      <c r="L248" s="20">
        <f t="shared" si="14"/>
        <v>17.465367694547808</v>
      </c>
      <c r="N248" s="20"/>
      <c r="P248">
        <f t="shared" si="15"/>
        <v>1.1344640137963142</v>
      </c>
    </row>
    <row r="249" spans="8:16" x14ac:dyDescent="0.25">
      <c r="H249" s="12">
        <v>66</v>
      </c>
      <c r="I249" s="20">
        <f t="shared" si="12"/>
        <v>29.287747501319132</v>
      </c>
      <c r="J249" s="20">
        <f t="shared" si="13"/>
        <v>0.73040708544200506</v>
      </c>
      <c r="K249" s="20"/>
      <c r="L249" s="20">
        <f t="shared" si="14"/>
        <v>17.529770050608121</v>
      </c>
      <c r="N249" s="20"/>
      <c r="P249">
        <f t="shared" si="15"/>
        <v>1.1519173063162575</v>
      </c>
    </row>
    <row r="250" spans="8:16" x14ac:dyDescent="0.25">
      <c r="H250" s="12">
        <v>67</v>
      </c>
      <c r="I250" s="20">
        <f t="shared" si="12"/>
        <v>30.019370580606108</v>
      </c>
      <c r="J250" s="20">
        <f t="shared" si="13"/>
        <v>0.7327889342031102</v>
      </c>
      <c r="K250" s="20"/>
      <c r="L250" s="20">
        <f t="shared" si="14"/>
        <v>17.586934420874645</v>
      </c>
      <c r="N250" s="20"/>
      <c r="P250">
        <f t="shared" si="15"/>
        <v>1.1693705988362009</v>
      </c>
    </row>
    <row r="251" spans="8:16" x14ac:dyDescent="0.25">
      <c r="H251" s="12">
        <v>68</v>
      </c>
      <c r="I251" s="20">
        <f t="shared" si="12"/>
        <v>30.753225364803995</v>
      </c>
      <c r="J251" s="20">
        <f t="shared" si="13"/>
        <v>0.73487077510851151</v>
      </c>
      <c r="K251" s="20"/>
      <c r="L251" s="20">
        <f t="shared" si="14"/>
        <v>17.636898602604276</v>
      </c>
      <c r="N251" s="20"/>
      <c r="P251">
        <f t="shared" si="15"/>
        <v>1.1868238913561442</v>
      </c>
    </row>
    <row r="252" spans="8:16" x14ac:dyDescent="0.25">
      <c r="H252" s="12">
        <v>69</v>
      </c>
      <c r="I252" s="20">
        <f t="shared" si="12"/>
        <v>31.489012719971782</v>
      </c>
      <c r="J252" s="20">
        <f t="shared" si="13"/>
        <v>0.73665439025831403</v>
      </c>
      <c r="K252" s="20"/>
      <c r="L252" s="20">
        <f t="shared" si="14"/>
        <v>17.679705366199538</v>
      </c>
      <c r="N252" s="20"/>
      <c r="P252">
        <f t="shared" si="15"/>
        <v>1.2042771838760873</v>
      </c>
    </row>
    <row r="253" spans="8:16" x14ac:dyDescent="0.25">
      <c r="H253" s="12">
        <v>70</v>
      </c>
      <c r="I253" s="20">
        <f t="shared" si="12"/>
        <v>32.226435396514404</v>
      </c>
      <c r="J253" s="20">
        <f t="shared" si="13"/>
        <v>0.73814176566725898</v>
      </c>
      <c r="K253" s="20"/>
      <c r="L253" s="20">
        <f t="shared" si="14"/>
        <v>17.715402376014215</v>
      </c>
      <c r="N253" s="20"/>
      <c r="P253">
        <f t="shared" si="15"/>
        <v>1.2217304763960306</v>
      </c>
    </row>
    <row r="254" spans="8:16" x14ac:dyDescent="0.25">
      <c r="H254" s="12">
        <v>71</v>
      </c>
      <c r="I254" s="20">
        <f t="shared" si="12"/>
        <v>32.965198231313906</v>
      </c>
      <c r="J254" s="20">
        <f t="shared" si="13"/>
        <v>0.73933508764554445</v>
      </c>
      <c r="K254" s="20"/>
      <c r="L254" s="20">
        <f t="shared" si="14"/>
        <v>17.744042103493065</v>
      </c>
      <c r="N254" s="20"/>
      <c r="P254">
        <f t="shared" si="15"/>
        <v>1.2391837689159739</v>
      </c>
    </row>
    <row r="255" spans="8:16" x14ac:dyDescent="0.25">
      <c r="H255" s="12">
        <v>72</v>
      </c>
      <c r="I255" s="20">
        <f t="shared" si="12"/>
        <v>33.705008346083702</v>
      </c>
      <c r="J255" s="20">
        <f t="shared" si="13"/>
        <v>0.74023673886346208</v>
      </c>
      <c r="K255" s="20"/>
      <c r="L255" s="20">
        <f t="shared" si="14"/>
        <v>17.765681732723088</v>
      </c>
      <c r="N255" s="20"/>
      <c r="P255">
        <f t="shared" si="15"/>
        <v>1.2566370614359172</v>
      </c>
    </row>
    <row r="256" spans="8:16" x14ac:dyDescent="0.25">
      <c r="H256" s="12">
        <v>73</v>
      </c>
      <c r="I256" s="20">
        <f t="shared" si="12"/>
        <v>34.4455753416307</v>
      </c>
      <c r="J256" s="20">
        <f t="shared" si="13"/>
        <v>0.74084929410419831</v>
      </c>
      <c r="K256" s="20"/>
      <c r="L256" s="20">
        <f t="shared" si="14"/>
        <v>17.78038305850076</v>
      </c>
      <c r="N256" s="20"/>
      <c r="P256">
        <f t="shared" si="15"/>
        <v>1.2740903539558606</v>
      </c>
    </row>
    <row r="257" spans="8:16" x14ac:dyDescent="0.25">
      <c r="H257" s="12">
        <v>74</v>
      </c>
      <c r="I257" s="20">
        <f t="shared" si="12"/>
        <v>35.18661148771676</v>
      </c>
      <c r="J257" s="20">
        <f t="shared" si="13"/>
        <v>0.74117551571029405</v>
      </c>
      <c r="K257" s="20"/>
      <c r="L257" s="20">
        <f t="shared" si="14"/>
        <v>17.788212377047056</v>
      </c>
      <c r="N257" s="20"/>
      <c r="P257">
        <f t="shared" si="15"/>
        <v>1.2915436464758039</v>
      </c>
    </row>
    <row r="258" spans="8:16" x14ac:dyDescent="0.25">
      <c r="H258" s="12">
        <v>75</v>
      </c>
      <c r="I258" s="20">
        <f t="shared" si="12"/>
        <v>35.927831908216035</v>
      </c>
      <c r="J258" s="20">
        <f t="shared" si="13"/>
        <v>0.74121834873039105</v>
      </c>
      <c r="K258" s="20"/>
      <c r="L258" s="20">
        <f t="shared" si="14"/>
        <v>17.789240369529388</v>
      </c>
      <c r="N258" s="20"/>
      <c r="P258">
        <f t="shared" si="15"/>
        <v>1.3089969389957472</v>
      </c>
    </row>
    <row r="259" spans="8:16" x14ac:dyDescent="0.25">
      <c r="H259" s="12">
        <v>76</v>
      </c>
      <c r="I259" s="20">
        <f t="shared" si="12"/>
        <v>36.66895476127246</v>
      </c>
      <c r="J259" s="20">
        <f t="shared" si="13"/>
        <v>0.7409809157740459</v>
      </c>
      <c r="K259" s="20"/>
      <c r="L259" s="20">
        <f t="shared" si="14"/>
        <v>17.783541978577102</v>
      </c>
      <c r="N259" s="20"/>
      <c r="P259">
        <f t="shared" si="15"/>
        <v>1.3264502315156905</v>
      </c>
    </row>
    <row r="260" spans="8:16" x14ac:dyDescent="0.25">
      <c r="H260" s="12">
        <v>77</v>
      </c>
      <c r="I260" s="20">
        <f t="shared" ref="I260:I323" si="16">$B$14*(1-COS(RADIANS(H260))) + $C$8 - SQRT($C$8^2 - ($B$14*SIN(RADIANS(H260)))^2)</f>
        <v>37.409701414169803</v>
      </c>
      <c r="J260" s="20">
        <f t="shared" ref="J260:J323" si="17">(B$14*SIN(RADIANS(H260)) + (B$14^2 * SIN(RADIANS(H260)) * COS(RADIANS(H260))) / SQRT(C$8^2 - ($B$14*SIN(RADIANS(H260)))^2)) * PI()/180</f>
        <v>0.74046651158352117</v>
      </c>
      <c r="K260" s="20"/>
      <c r="L260" s="20">
        <f t="shared" ref="L260:L323" si="18">J260*($C$11*6)/1000</f>
        <v>17.771196278004506</v>
      </c>
      <c r="N260" s="20"/>
      <c r="P260">
        <f t="shared" ref="P260:P323" si="19">H260*(PI()/180)</f>
        <v>1.3439035240356338</v>
      </c>
    </row>
    <row r="261" spans="8:16" x14ac:dyDescent="0.25">
      <c r="H261" s="12">
        <v>78</v>
      </c>
      <c r="I261" s="20">
        <f t="shared" si="16"/>
        <v>38.149796612636067</v>
      </c>
      <c r="J261" s="20">
        <f t="shared" si="17"/>
        <v>0.73967859733259178</v>
      </c>
      <c r="K261" s="20"/>
      <c r="L261" s="20">
        <f t="shared" si="18"/>
        <v>17.752286335982205</v>
      </c>
      <c r="N261" s="20"/>
      <c r="P261">
        <f t="shared" si="19"/>
        <v>1.3613568165555769</v>
      </c>
    </row>
    <row r="262" spans="8:16" x14ac:dyDescent="0.25">
      <c r="H262" s="12">
        <v>79</v>
      </c>
      <c r="I262" s="20">
        <f t="shared" si="16"/>
        <v>38.888968644314673</v>
      </c>
      <c r="J262" s="20">
        <f t="shared" si="17"/>
        <v>0.73862079466349995</v>
      </c>
      <c r="K262" s="20"/>
      <c r="L262" s="20">
        <f t="shared" si="18"/>
        <v>17.726899071923999</v>
      </c>
      <c r="N262" s="20"/>
      <c r="P262">
        <f t="shared" si="19"/>
        <v>1.3788101090755203</v>
      </c>
    </row>
    <row r="263" spans="8:16" x14ac:dyDescent="0.25">
      <c r="H263" s="12">
        <v>80</v>
      </c>
      <c r="I263" s="20">
        <f t="shared" si="16"/>
        <v>39.626949496147063</v>
      </c>
      <c r="J263" s="20">
        <f t="shared" si="17"/>
        <v>0.73729687947426137</v>
      </c>
      <c r="K263" s="20"/>
      <c r="L263" s="20">
        <f t="shared" si="18"/>
        <v>17.695125107382271</v>
      </c>
      <c r="N263" s="20"/>
      <c r="P263">
        <f t="shared" si="19"/>
        <v>1.3962634015954636</v>
      </c>
    </row>
    <row r="264" spans="8:16" x14ac:dyDescent="0.25">
      <c r="H264" s="12">
        <v>81</v>
      </c>
      <c r="I264" s="20">
        <f t="shared" si="16"/>
        <v>40.363475005422941</v>
      </c>
      <c r="J264" s="20">
        <f t="shared" si="17"/>
        <v>0.73571077546955932</v>
      </c>
      <c r="K264" s="20"/>
      <c r="L264" s="20">
        <f t="shared" si="18"/>
        <v>17.657058611269427</v>
      </c>
      <c r="N264" s="20"/>
      <c r="P264">
        <f t="shared" si="19"/>
        <v>1.4137166941154069</v>
      </c>
    </row>
    <row r="265" spans="8:16" x14ac:dyDescent="0.25">
      <c r="H265" s="12">
        <v>82</v>
      </c>
      <c r="I265" s="20">
        <f t="shared" si="16"/>
        <v>41.098285004269087</v>
      </c>
      <c r="J265" s="20">
        <f t="shared" si="17"/>
        <v>0.73386654748944546</v>
      </c>
      <c r="K265" s="20"/>
      <c r="L265" s="20">
        <f t="shared" si="18"/>
        <v>17.612797139746689</v>
      </c>
      <c r="N265" s="20"/>
      <c r="P265">
        <f t="shared" si="19"/>
        <v>1.4311699866353502</v>
      </c>
    </row>
    <row r="266" spans="8:16" x14ac:dyDescent="0.25">
      <c r="H266" s="12">
        <v>83</v>
      </c>
      <c r="I266" s="20">
        <f t="shared" si="16"/>
        <v>41.831123457362281</v>
      </c>
      <c r="J266" s="20">
        <f t="shared" si="17"/>
        <v>0.7317683946310044</v>
      </c>
      <c r="K266" s="20"/>
      <c r="L266" s="20">
        <f t="shared" si="18"/>
        <v>17.562441471144105</v>
      </c>
      <c r="N266" s="20"/>
      <c r="P266">
        <f t="shared" si="19"/>
        <v>1.4486232791552935</v>
      </c>
    </row>
    <row r="267" spans="8:16" x14ac:dyDescent="0.25">
      <c r="H267" s="12">
        <v>84</v>
      </c>
      <c r="I267" s="20">
        <f t="shared" si="16"/>
        <v>42.561738592666984</v>
      </c>
      <c r="J267" s="20">
        <f t="shared" si="17"/>
        <v>0.7294206431790119</v>
      </c>
      <c r="K267" s="20"/>
      <c r="L267" s="20">
        <f t="shared" si="18"/>
        <v>17.506095436296285</v>
      </c>
      <c r="N267" s="20"/>
      <c r="P267">
        <f t="shared" si="19"/>
        <v>1.4660765716752369</v>
      </c>
    </row>
    <row r="268" spans="8:16" x14ac:dyDescent="0.25">
      <c r="H268" s="12">
        <v>85</v>
      </c>
      <c r="I268" s="20">
        <f t="shared" si="16"/>
        <v>43.289883025014774</v>
      </c>
      <c r="J268" s="20">
        <f t="shared" si="17"/>
        <v>0.72682773936242095</v>
      </c>
      <c r="K268" s="20"/>
      <c r="L268" s="20">
        <f t="shared" si="18"/>
        <v>17.443865744698101</v>
      </c>
      <c r="N268" s="20"/>
      <c r="P268">
        <f t="shared" si="19"/>
        <v>1.4835298641951802</v>
      </c>
    </row>
    <row r="269" spans="8:16" x14ac:dyDescent="0.25">
      <c r="H269" s="12">
        <v>86</v>
      </c>
      <c r="I269" s="20">
        <f t="shared" si="16"/>
        <v>44.015313872361077</v>
      </c>
      <c r="J269" s="20">
        <f t="shared" si="17"/>
        <v>0.72399424195425532</v>
      </c>
      <c r="K269" s="20"/>
      <c r="L269" s="20">
        <f t="shared" si="18"/>
        <v>17.37586180690213</v>
      </c>
      <c r="N269" s="20"/>
      <c r="P269">
        <f t="shared" si="19"/>
        <v>1.5009831567151235</v>
      </c>
    </row>
    <row r="270" spans="8:16" x14ac:dyDescent="0.25">
      <c r="H270" s="12">
        <v>87</v>
      </c>
      <c r="I270" s="20">
        <f t="shared" si="16"/>
        <v>44.737792864570537</v>
      </c>
      <c r="J270" s="20">
        <f t="shared" si="17"/>
        <v>0.72092481473313996</v>
      </c>
      <c r="K270" s="20"/>
      <c r="L270" s="20">
        <f t="shared" si="18"/>
        <v>17.302195553595361</v>
      </c>
      <c r="N270" s="20"/>
      <c r="P270">
        <f t="shared" si="19"/>
        <v>1.5184364492350666</v>
      </c>
    </row>
    <row r="271" spans="8:16" x14ac:dyDescent="0.25">
      <c r="H271" s="12">
        <v>88</v>
      </c>
      <c r="I271" s="20">
        <f t="shared" si="16"/>
        <v>45.457086444602879</v>
      </c>
      <c r="J271" s="20">
        <f t="shared" si="17"/>
        <v>0.71762421882527483</v>
      </c>
      <c r="K271" s="20"/>
      <c r="L271" s="20">
        <f t="shared" si="18"/>
        <v>17.222981251806594</v>
      </c>
      <c r="N271" s="20"/>
      <c r="P271">
        <f t="shared" si="19"/>
        <v>1.5358897417550099</v>
      </c>
    </row>
    <row r="272" spans="8:16" x14ac:dyDescent="0.25">
      <c r="H272" s="12">
        <v>89</v>
      </c>
      <c r="I272" s="20">
        <f t="shared" si="16"/>
        <v>46.172965861988928</v>
      </c>
      <c r="J272" s="20">
        <f t="shared" si="17"/>
        <v>0.71409730494614998</v>
      </c>
      <c r="K272" s="20"/>
      <c r="L272" s="20">
        <f t="shared" si="18"/>
        <v>17.1383353187076</v>
      </c>
      <c r="N272" s="20"/>
      <c r="P272">
        <f t="shared" si="19"/>
        <v>1.5533430342749532</v>
      </c>
    </row>
    <row r="273" spans="8:16" x14ac:dyDescent="0.25">
      <c r="H273" s="12">
        <v>90</v>
      </c>
      <c r="I273" s="20">
        <f t="shared" si="16"/>
        <v>46.885207258506114</v>
      </c>
      <c r="J273" s="20">
        <f t="shared" si="17"/>
        <v>0.71034900556169223</v>
      </c>
      <c r="K273" s="20"/>
      <c r="L273" s="20">
        <f t="shared" si="18"/>
        <v>17.048376133480616</v>
      </c>
      <c r="N273" s="20"/>
      <c r="P273">
        <f t="shared" si="19"/>
        <v>1.5707963267948966</v>
      </c>
    </row>
    <row r="274" spans="8:16" x14ac:dyDescent="0.25">
      <c r="H274" s="12">
        <v>91</v>
      </c>
      <c r="I274" s="20">
        <f t="shared" si="16"/>
        <v>47.593591745983787</v>
      </c>
      <c r="J274" s="20">
        <f t="shared" si="17"/>
        <v>0.70638432698883502</v>
      </c>
      <c r="K274" s="20"/>
      <c r="L274" s="20">
        <f t="shared" si="18"/>
        <v>16.95322384773204</v>
      </c>
      <c r="N274" s="20"/>
      <c r="P274">
        <f t="shared" si="19"/>
        <v>1.5882496193148399</v>
      </c>
    </row>
    <row r="275" spans="8:16" x14ac:dyDescent="0.25">
      <c r="H275" s="12">
        <v>92</v>
      </c>
      <c r="I275" s="20">
        <f t="shared" si="16"/>
        <v>48.297905476186457</v>
      </c>
      <c r="J275" s="20">
        <f t="shared" si="17"/>
        <v>0.70220834145570865</v>
      </c>
      <c r="K275" s="20"/>
      <c r="L275" s="20">
        <f t="shared" si="18"/>
        <v>16.85300019493701</v>
      </c>
      <c r="N275" s="20"/>
      <c r="P275">
        <f t="shared" si="19"/>
        <v>1.6057029118347832</v>
      </c>
    </row>
    <row r="276" spans="8:16" x14ac:dyDescent="0.25">
      <c r="H276" s="12">
        <v>93</v>
      </c>
      <c r="I276" s="20">
        <f t="shared" si="16"/>
        <v>48.997939702746152</v>
      </c>
      <c r="J276" s="20">
        <f t="shared" si="17"/>
        <v>0.69782617914175349</v>
      </c>
      <c r="K276" s="20"/>
      <c r="L276" s="20">
        <f t="shared" si="18"/>
        <v>16.747828299402084</v>
      </c>
      <c r="N276" s="20"/>
      <c r="P276">
        <f t="shared" si="19"/>
        <v>1.6231562043547265</v>
      </c>
    </row>
    <row r="277" spans="8:16" x14ac:dyDescent="0.25">
      <c r="H277" s="12">
        <v>94</v>
      </c>
      <c r="I277" s="20">
        <f t="shared" si="16"/>
        <v>49.693490835132877</v>
      </c>
      <c r="J277" s="20">
        <f t="shared" si="17"/>
        <v>0.69324302021806461</v>
      </c>
      <c r="K277" s="20"/>
      <c r="L277" s="20">
        <f t="shared" si="18"/>
        <v>16.637832485233549</v>
      </c>
      <c r="N277" s="20"/>
      <c r="P277">
        <f t="shared" si="19"/>
        <v>1.6406094968746698</v>
      </c>
    </row>
    <row r="278" spans="8:16" x14ac:dyDescent="0.25">
      <c r="H278" s="12">
        <v>95</v>
      </c>
      <c r="I278" s="20">
        <f t="shared" si="16"/>
        <v>50.384360484674147</v>
      </c>
      <c r="J278" s="20">
        <f t="shared" si="17"/>
        <v>0.68846408690818228</v>
      </c>
      <c r="K278" s="20"/>
      <c r="L278" s="20">
        <f t="shared" si="18"/>
        <v>16.523138085796376</v>
      </c>
      <c r="N278" s="20"/>
      <c r="P278">
        <f t="shared" si="19"/>
        <v>1.6580627893946132</v>
      </c>
    </row>
    <row r="279" spans="8:16" x14ac:dyDescent="0.25">
      <c r="H279" s="12">
        <v>96</v>
      </c>
      <c r="I279" s="20">
        <f t="shared" si="16"/>
        <v>51.070355502653968</v>
      </c>
      <c r="J279" s="20">
        <f t="shared" si="17"/>
        <v>0.68349463558935264</v>
      </c>
      <c r="K279" s="20"/>
      <c r="L279" s="20">
        <f t="shared" si="18"/>
        <v>16.403871254144462</v>
      </c>
      <c r="N279" s="20"/>
      <c r="P279">
        <f t="shared" si="19"/>
        <v>1.6755160819145565</v>
      </c>
    </row>
    <row r="280" spans="8:16" x14ac:dyDescent="0.25">
      <c r="H280" s="12">
        <v>97</v>
      </c>
      <c r="I280" s="20">
        <f t="shared" si="16"/>
        <v>51.751288010541288</v>
      </c>
      <c r="J280" s="20">
        <f t="shared" si="17"/>
        <v>0.67833994895399086</v>
      </c>
      <c r="K280" s="20"/>
      <c r="L280" s="20">
        <f t="shared" si="18"/>
        <v>16.280158774895781</v>
      </c>
      <c r="N280" s="20"/>
      <c r="P280">
        <f t="shared" si="19"/>
        <v>1.6929693744344996</v>
      </c>
    </row>
    <row r="281" spans="8:16" x14ac:dyDescent="0.25">
      <c r="H281" s="12">
        <v>98</v>
      </c>
      <c r="I281" s="20">
        <f t="shared" si="16"/>
        <v>52.426975422418394</v>
      </c>
      <c r="J281" s="20">
        <f t="shared" si="17"/>
        <v>0.67300532825069859</v>
      </c>
      <c r="K281" s="20"/>
      <c r="L281" s="20">
        <f t="shared" si="18"/>
        <v>16.152127878016767</v>
      </c>
      <c r="N281" s="20"/>
      <c r="P281">
        <f t="shared" si="19"/>
        <v>1.7104226669544429</v>
      </c>
    </row>
    <row r="282" spans="8:16" x14ac:dyDescent="0.25">
      <c r="H282" s="12">
        <v>99</v>
      </c>
      <c r="I282" s="20">
        <f t="shared" si="16"/>
        <v>53.09724045969773</v>
      </c>
      <c r="J282" s="20">
        <f t="shared" si="17"/>
        <v>0.66749608562370866</v>
      </c>
      <c r="K282" s="20"/>
      <c r="L282" s="20">
        <f t="shared" si="18"/>
        <v>16.019906054969006</v>
      </c>
      <c r="N282" s="20"/>
      <c r="P282">
        <f t="shared" si="19"/>
        <v>1.7278759594743862</v>
      </c>
    </row>
    <row r="283" spans="8:16" x14ac:dyDescent="0.25">
      <c r="H283" s="12">
        <v>100</v>
      </c>
      <c r="I283" s="20">
        <f t="shared" si="16"/>
        <v>53.761911158235193</v>
      </c>
      <c r="J283" s="20">
        <f t="shared" si="17"/>
        <v>0.66181753656907161</v>
      </c>
      <c r="K283" s="20"/>
      <c r="L283" s="20">
        <f t="shared" si="18"/>
        <v>15.883620877657719</v>
      </c>
      <c r="N283" s="20"/>
      <c r="P283">
        <f t="shared" si="19"/>
        <v>1.7453292519943295</v>
      </c>
    </row>
    <row r="284" spans="8:16" x14ac:dyDescent="0.25">
      <c r="H284" s="12">
        <v>101</v>
      </c>
      <c r="I284" s="20">
        <f t="shared" si="16"/>
        <v>54.420820867965432</v>
      </c>
      <c r="J284" s="20">
        <f t="shared" si="17"/>
        <v>0.65597499252524583</v>
      </c>
      <c r="K284" s="20"/>
      <c r="L284" s="20">
        <f t="shared" si="18"/>
        <v>15.7433998206059</v>
      </c>
      <c r="N284" s="20"/>
      <c r="P284">
        <f t="shared" si="19"/>
        <v>1.7627825445142729</v>
      </c>
    </row>
    <row r="285" spans="8:16" x14ac:dyDescent="0.25">
      <c r="H285" s="12">
        <v>102</v>
      </c>
      <c r="I285" s="20">
        <f t="shared" si="16"/>
        <v>55.07380824520169</v>
      </c>
      <c r="J285" s="20">
        <f t="shared" si="17"/>
        <v>0.64997375361503618</v>
      </c>
      <c r="K285" s="20"/>
      <c r="L285" s="20">
        <f t="shared" si="18"/>
        <v>15.599370086760867</v>
      </c>
      <c r="N285" s="20"/>
      <c r="P285">
        <f t="shared" si="19"/>
        <v>1.7802358370342162</v>
      </c>
    </row>
    <row r="286" spans="8:16" x14ac:dyDescent="0.25">
      <c r="H286" s="12">
        <v>103</v>
      </c>
      <c r="I286" s="20">
        <f t="shared" si="16"/>
        <v>55.720717237760425</v>
      </c>
      <c r="J286" s="20">
        <f t="shared" si="17"/>
        <v>0.64381910155502564</v>
      </c>
      <c r="K286" s="20"/>
      <c r="L286" s="20">
        <f t="shared" si="18"/>
        <v>15.451658437320615</v>
      </c>
      <c r="N286" s="20"/>
      <c r="P286">
        <f t="shared" si="19"/>
        <v>1.7976891295541595</v>
      </c>
    </row>
    <row r="287" spans="8:16" x14ac:dyDescent="0.25">
      <c r="H287" s="12">
        <v>104</v>
      </c>
      <c r="I287" s="20">
        <f t="shared" si="16"/>
        <v>56.361397063085434</v>
      </c>
      <c r="J287" s="20">
        <f t="shared" si="17"/>
        <v>0.63751629274778188</v>
      </c>
      <c r="K287" s="20"/>
      <c r="L287" s="20">
        <f t="shared" si="18"/>
        <v>15.300391025946764</v>
      </c>
      <c r="N287" s="20"/>
      <c r="P287">
        <f t="shared" si="19"/>
        <v>1.8151424220741028</v>
      </c>
    </row>
    <row r="288" spans="8:16" x14ac:dyDescent="0.25">
      <c r="H288" s="12">
        <v>105</v>
      </c>
      <c r="I288" s="20">
        <f t="shared" si="16"/>
        <v>56.995702179561221</v>
      </c>
      <c r="J288" s="20">
        <f t="shared" si="17"/>
        <v>0.63107055157119984</v>
      </c>
      <c r="K288" s="20"/>
      <c r="L288" s="20">
        <f t="shared" si="18"/>
        <v>15.145693237708796</v>
      </c>
      <c r="N288" s="20"/>
      <c r="P288">
        <f t="shared" si="19"/>
        <v>1.8325957145940461</v>
      </c>
    </row>
    <row r="289" spans="8:16" x14ac:dyDescent="0.25">
      <c r="H289" s="12">
        <v>106</v>
      </c>
      <c r="I289" s="20">
        <f t="shared" si="16"/>
        <v>57.623492251220483</v>
      </c>
      <c r="J289" s="20">
        <f t="shared" si="17"/>
        <v>0.62448706387836705</v>
      </c>
      <c r="K289" s="20"/>
      <c r="L289" s="20">
        <f t="shared" si="18"/>
        <v>14.987689533080809</v>
      </c>
      <c r="N289" s="20"/>
      <c r="P289">
        <f t="shared" si="19"/>
        <v>1.8500490071139892</v>
      </c>
    </row>
    <row r="290" spans="8:16" x14ac:dyDescent="0.25">
      <c r="H290" s="12">
        <v>107</v>
      </c>
      <c r="I290" s="20">
        <f t="shared" si="16"/>
        <v>58.244632106061488</v>
      </c>
      <c r="J290" s="20">
        <f t="shared" si="17"/>
        <v>0.61777097072031961</v>
      </c>
      <c r="K290" s="20"/>
      <c r="L290" s="20">
        <f t="shared" si="18"/>
        <v>14.826503297287671</v>
      </c>
      <c r="N290" s="20"/>
      <c r="P290">
        <f t="shared" si="19"/>
        <v>1.8675022996339325</v>
      </c>
    </row>
    <row r="291" spans="8:16" x14ac:dyDescent="0.25">
      <c r="H291" s="12">
        <v>108</v>
      </c>
      <c r="I291" s="20">
        <f t="shared" si="16"/>
        <v>58.858991688204441</v>
      </c>
      <c r="J291" s="20">
        <f t="shared" si="17"/>
        <v>0.61092736230299705</v>
      </c>
      <c r="K291" s="20"/>
      <c r="L291" s="20">
        <f t="shared" si="18"/>
        <v>14.66225669527193</v>
      </c>
      <c r="N291" s="20"/>
      <c r="P291">
        <f t="shared" si="19"/>
        <v>1.8849555921538759</v>
      </c>
    </row>
    <row r="292" spans="8:16" x14ac:dyDescent="0.25">
      <c r="H292" s="12">
        <v>109</v>
      </c>
      <c r="I292" s="20">
        <f t="shared" si="16"/>
        <v>59.466446004126453</v>
      </c>
      <c r="J292" s="20">
        <f t="shared" si="17"/>
        <v>0.60396127218862017</v>
      </c>
      <c r="K292" s="20"/>
      <c r="L292" s="20">
        <f t="shared" si="18"/>
        <v>14.495070532526885</v>
      </c>
      <c r="N292" s="20"/>
      <c r="P292">
        <f t="shared" si="19"/>
        <v>1.9024088846738192</v>
      </c>
    </row>
    <row r="293" spans="8:16" x14ac:dyDescent="0.25">
      <c r="H293" s="12">
        <v>110</v>
      </c>
      <c r="I293" s="20">
        <f t="shared" si="16"/>
        <v>60.066875063223847</v>
      </c>
      <c r="J293" s="20">
        <f t="shared" si="17"/>
        <v>0.59687767175060169</v>
      </c>
      <c r="K293" s="20"/>
      <c r="L293" s="20">
        <f t="shared" si="18"/>
        <v>14.325064122014441</v>
      </c>
      <c r="N293" s="20"/>
      <c r="P293">
        <f t="shared" si="19"/>
        <v>1.9198621771937625</v>
      </c>
    </row>
    <row r="294" spans="8:16" x14ac:dyDescent="0.25">
      <c r="H294" s="12">
        <v>111</v>
      </c>
      <c r="I294" s="20">
        <f t="shared" si="16"/>
        <v>60.66016381295924</v>
      </c>
      <c r="J294" s="20">
        <f t="shared" si="17"/>
        <v>0.58968146488998141</v>
      </c>
      <c r="K294" s="20"/>
      <c r="L294" s="20">
        <f t="shared" si="18"/>
        <v>14.152355157359555</v>
      </c>
      <c r="N294" s="20"/>
      <c r="P294">
        <f t="shared" si="19"/>
        <v>1.9373154697137058</v>
      </c>
    </row>
    <row r="295" spans="8:16" x14ac:dyDescent="0.25">
      <c r="H295" s="12">
        <v>112</v>
      </c>
      <c r="I295" s="20">
        <f t="shared" si="16"/>
        <v>61.246202068859219</v>
      </c>
      <c r="J295" s="20">
        <f t="shared" si="17"/>
        <v>0.58237748302023662</v>
      </c>
      <c r="K295" s="20"/>
      <c r="L295" s="20">
        <f t="shared" si="18"/>
        <v>13.977059592485679</v>
      </c>
      <c r="N295" s="20"/>
      <c r="P295">
        <f t="shared" si="19"/>
        <v>1.9547687622336491</v>
      </c>
    </row>
    <row r="296" spans="8:16" x14ac:dyDescent="0.25">
      <c r="H296" s="12">
        <v>113</v>
      </c>
      <c r="I296" s="20">
        <f t="shared" si="16"/>
        <v>61.824884439632996</v>
      </c>
      <c r="J296" s="20">
        <f t="shared" si="17"/>
        <v>0.57497048032619402</v>
      </c>
      <c r="K296" s="20"/>
      <c r="L296" s="20">
        <f t="shared" si="18"/>
        <v>13.799291527828656</v>
      </c>
      <c r="N296" s="20"/>
      <c r="P296">
        <f t="shared" si="19"/>
        <v>1.9722220547535925</v>
      </c>
    </row>
    <row r="297" spans="8:16" x14ac:dyDescent="0.25">
      <c r="H297" s="12">
        <v>114</v>
      </c>
      <c r="I297" s="20">
        <f t="shared" si="16"/>
        <v>62.396110247689279</v>
      </c>
      <c r="J297" s="20">
        <f t="shared" si="17"/>
        <v>0.56746512930163984</v>
      </c>
      <c r="K297" s="20"/>
      <c r="L297" s="20">
        <f t="shared" si="18"/>
        <v>13.619163103239357</v>
      </c>
      <c r="N297" s="20"/>
      <c r="P297">
        <f t="shared" si="19"/>
        <v>1.9896753472735358</v>
      </c>
    </row>
    <row r="298" spans="8:16" x14ac:dyDescent="0.25">
      <c r="H298" s="12">
        <v>115</v>
      </c>
      <c r="I298" s="20">
        <f t="shared" si="16"/>
        <v>62.959783445331425</v>
      </c>
      <c r="J298" s="20">
        <f t="shared" si="17"/>
        <v>0.55986601656911239</v>
      </c>
      <c r="K298" s="20"/>
      <c r="L298" s="20">
        <f t="shared" si="18"/>
        <v>13.436784397658696</v>
      </c>
      <c r="N298" s="20"/>
      <c r="P298">
        <f t="shared" si="19"/>
        <v>2.0071286397934789</v>
      </c>
    </row>
    <row r="299" spans="8:16" x14ac:dyDescent="0.25">
      <c r="H299" s="12">
        <v>116</v>
      </c>
      <c r="I299" s="20">
        <f t="shared" si="16"/>
        <v>63.515812526914601</v>
      </c>
      <c r="J299" s="20">
        <f t="shared" si="17"/>
        <v>0.55217763898427341</v>
      </c>
      <c r="K299" s="20"/>
      <c r="L299" s="20">
        <f t="shared" si="18"/>
        <v>13.252263335622562</v>
      </c>
      <c r="N299" s="20"/>
      <c r="P299">
        <f t="shared" si="19"/>
        <v>2.0245819323134224</v>
      </c>
    </row>
    <row r="300" spans="8:16" x14ac:dyDescent="0.25">
      <c r="H300" s="12">
        <v>117</v>
      </c>
      <c r="I300" s="20">
        <f t="shared" si="16"/>
        <v>64.064110437250349</v>
      </c>
      <c r="J300" s="20">
        <f t="shared" si="17"/>
        <v>0.54440440002618895</v>
      </c>
      <c r="K300" s="20"/>
      <c r="L300" s="20">
        <f t="shared" si="18"/>
        <v>13.065705600628535</v>
      </c>
      <c r="N300" s="20"/>
      <c r="P300">
        <f t="shared" si="19"/>
        <v>2.0420352248333655</v>
      </c>
    </row>
    <row r="301" spans="8:16" x14ac:dyDescent="0.25">
      <c r="H301" s="12">
        <v>118</v>
      </c>
      <c r="I301" s="20">
        <f t="shared" si="16"/>
        <v>64.60459447654415</v>
      </c>
      <c r="J301" s="20">
        <f t="shared" si="17"/>
        <v>0.53655060647380981</v>
      </c>
      <c r="K301" s="20"/>
      <c r="L301" s="20">
        <f t="shared" si="18"/>
        <v>12.877214555371436</v>
      </c>
      <c r="N301" s="20"/>
      <c r="P301">
        <f t="shared" si="19"/>
        <v>2.0594885173533091</v>
      </c>
    </row>
    <row r="302" spans="8:16" x14ac:dyDescent="0.25">
      <c r="H302" s="12">
        <v>119</v>
      </c>
      <c r="I302" s="20">
        <f t="shared" si="16"/>
        <v>65.137186202152691</v>
      </c>
      <c r="J302" s="20">
        <f t="shared" si="17"/>
        <v>0.52862046536796181</v>
      </c>
      <c r="K302" s="20"/>
      <c r="L302" s="20">
        <f t="shared" si="18"/>
        <v>12.686891168831083</v>
      </c>
      <c r="N302" s="20"/>
      <c r="P302">
        <f t="shared" si="19"/>
        <v>2.0769418098732522</v>
      </c>
    </row>
    <row r="303" spans="8:16" x14ac:dyDescent="0.25">
      <c r="H303" s="12">
        <v>120</v>
      </c>
      <c r="I303" s="20">
        <f t="shared" si="16"/>
        <v>65.661811327445093</v>
      </c>
      <c r="J303" s="20">
        <f t="shared" si="17"/>
        <v>0.52061808125718101</v>
      </c>
      <c r="K303" s="20"/>
      <c r="L303" s="20">
        <f t="shared" si="18"/>
        <v>12.494833950172344</v>
      </c>
      <c r="N303" s="20"/>
      <c r="P303">
        <f t="shared" si="19"/>
        <v>2.0943951023931953</v>
      </c>
    </row>
    <row r="304" spans="8:16" x14ac:dyDescent="0.25">
      <c r="H304" s="12">
        <v>121</v>
      </c>
      <c r="I304" s="20">
        <f t="shared" si="16"/>
        <v>66.178399618050918</v>
      </c>
      <c r="J304" s="20">
        <f t="shared" si="17"/>
        <v>0.51254745372483979</v>
      </c>
      <c r="K304" s="20"/>
      <c r="L304" s="20">
        <f t="shared" si="18"/>
        <v>12.301138889396155</v>
      </c>
      <c r="N304" s="20"/>
      <c r="P304">
        <f t="shared" si="19"/>
        <v>2.1118483949131388</v>
      </c>
    </row>
    <row r="305" spans="8:16" x14ac:dyDescent="0.25">
      <c r="H305" s="12">
        <v>122</v>
      </c>
      <c r="I305" s="20">
        <f t="shared" si="16"/>
        <v>66.686884785774339</v>
      </c>
      <c r="J305" s="20">
        <f t="shared" si="17"/>
        <v>0.50441247519413968</v>
      </c>
      <c r="K305" s="20"/>
      <c r="L305" s="20">
        <f t="shared" si="18"/>
        <v>12.105899404659352</v>
      </c>
      <c r="N305" s="20"/>
      <c r="P305">
        <f t="shared" si="19"/>
        <v>2.1293016874330819</v>
      </c>
    </row>
    <row r="306" spans="8:16" x14ac:dyDescent="0.25">
      <c r="H306" s="12">
        <v>123</v>
      </c>
      <c r="I306" s="20">
        <f t="shared" si="16"/>
        <v>67.187204380450993</v>
      </c>
      <c r="J306" s="20">
        <f t="shared" si="17"/>
        <v>0.49621692900674091</v>
      </c>
      <c r="K306" s="20"/>
      <c r="L306" s="20">
        <f t="shared" si="18"/>
        <v>11.909206296161781</v>
      </c>
      <c r="N306" s="20"/>
      <c r="P306">
        <f t="shared" si="19"/>
        <v>2.1467549799530254</v>
      </c>
    </row>
    <row r="307" spans="8:16" x14ac:dyDescent="0.25">
      <c r="H307" s="12">
        <v>124</v>
      </c>
      <c r="I307" s="20">
        <f t="shared" si="16"/>
        <v>67.679299680017579</v>
      </c>
      <c r="J307" s="20">
        <f t="shared" si="17"/>
        <v>0.48796448777005541</v>
      </c>
      <c r="K307" s="20"/>
      <c r="L307" s="20">
        <f t="shared" si="18"/>
        <v>11.711147706481329</v>
      </c>
      <c r="N307" s="20"/>
      <c r="P307">
        <f t="shared" si="19"/>
        <v>2.1642082724729685</v>
      </c>
    </row>
    <row r="308" spans="8:16" x14ac:dyDescent="0.25">
      <c r="H308" s="12">
        <v>125</v>
      </c>
      <c r="I308" s="20">
        <f t="shared" si="16"/>
        <v>68.163115579061213</v>
      </c>
      <c r="J308" s="20">
        <f t="shared" si="17"/>
        <v>0.47965871196752652</v>
      </c>
      <c r="K308" s="20"/>
      <c r="L308" s="20">
        <f t="shared" si="18"/>
        <v>11.511809087220636</v>
      </c>
      <c r="N308" s="20"/>
      <c r="P308">
        <f t="shared" si="19"/>
        <v>2.1816615649929121</v>
      </c>
    </row>
    <row r="309" spans="8:16" x14ac:dyDescent="0.25">
      <c r="H309" s="12">
        <v>126</v>
      </c>
      <c r="I309" s="20">
        <f t="shared" si="16"/>
        <v>68.638600476108024</v>
      </c>
      <c r="J309" s="20">
        <f t="shared" si="17"/>
        <v>0.47130304882559182</v>
      </c>
      <c r="K309" s="20"/>
      <c r="L309" s="20">
        <f t="shared" si="18"/>
        <v>11.311273171814204</v>
      </c>
      <c r="N309" s="20"/>
      <c r="P309">
        <f t="shared" si="19"/>
        <v>2.1991148575128552</v>
      </c>
    </row>
    <row r="310" spans="8:16" x14ac:dyDescent="0.25">
      <c r="H310" s="12">
        <v>127</v>
      </c>
      <c r="I310" s="20">
        <f t="shared" si="16"/>
        <v>69.105706159903662</v>
      </c>
      <c r="J310" s="20">
        <f t="shared" si="17"/>
        <v>0.46290083143044264</v>
      </c>
      <c r="K310" s="20"/>
      <c r="L310" s="20">
        <f t="shared" si="18"/>
        <v>11.109619954330624</v>
      </c>
      <c r="N310" s="20"/>
      <c r="P310">
        <f t="shared" si="19"/>
        <v>2.2165681500327987</v>
      </c>
    </row>
    <row r="311" spans="8:16" x14ac:dyDescent="0.25">
      <c r="H311" s="12">
        <v>128</v>
      </c>
      <c r="I311" s="20">
        <f t="shared" si="16"/>
        <v>69.56438769493306</v>
      </c>
      <c r="J311" s="20">
        <f t="shared" si="17"/>
        <v>0.45445527808718672</v>
      </c>
      <c r="K311" s="20"/>
      <c r="L311" s="20">
        <f t="shared" si="18"/>
        <v>10.906926674092482</v>
      </c>
      <c r="N311" s="20"/>
      <c r="P311">
        <f t="shared" si="19"/>
        <v>2.2340214425527418</v>
      </c>
    </row>
    <row r="312" spans="8:16" x14ac:dyDescent="0.25">
      <c r="H312" s="12">
        <v>129</v>
      </c>
      <c r="I312" s="20">
        <f t="shared" si="16"/>
        <v>70.014603306416717</v>
      </c>
      <c r="J312" s="20">
        <f t="shared" si="17"/>
        <v>0.44596949191355695</v>
      </c>
      <c r="K312" s="20"/>
      <c r="L312" s="20">
        <f t="shared" si="18"/>
        <v>10.703267805925366</v>
      </c>
      <c r="N312" s="20"/>
      <c r="P312">
        <f t="shared" si="19"/>
        <v>2.2514747350726849</v>
      </c>
    </row>
    <row r="313" spans="8:16" x14ac:dyDescent="0.25">
      <c r="H313" s="12">
        <v>130</v>
      </c>
      <c r="I313" s="20">
        <f t="shared" si="16"/>
        <v>70.45631426501518</v>
      </c>
      <c r="J313" s="20">
        <f t="shared" si="17"/>
        <v>0.43744646065992121</v>
      </c>
      <c r="K313" s="20"/>
      <c r="L313" s="20">
        <f t="shared" si="18"/>
        <v>10.498715055838108</v>
      </c>
      <c r="N313" s="20"/>
      <c r="P313">
        <f t="shared" si="19"/>
        <v>2.2689280275926285</v>
      </c>
    </row>
    <row r="314" spans="8:16" x14ac:dyDescent="0.25">
      <c r="H314" s="12">
        <v>131</v>
      </c>
      <c r="I314" s="20">
        <f t="shared" si="16"/>
        <v>70.889484771462463</v>
      </c>
      <c r="J314" s="20">
        <f t="shared" si="17"/>
        <v>0.42888905674701011</v>
      </c>
      <c r="K314" s="20"/>
      <c r="L314" s="20">
        <f t="shared" si="18"/>
        <v>10.293337361928243</v>
      </c>
      <c r="N314" s="20"/>
      <c r="P314">
        <f t="shared" si="19"/>
        <v>2.2863813201125716</v>
      </c>
    </row>
    <row r="315" spans="8:16" x14ac:dyDescent="0.25">
      <c r="H315" s="12">
        <v>132</v>
      </c>
      <c r="I315" s="20">
        <f t="shared" si="16"/>
        <v>71.314081841342698</v>
      </c>
      <c r="J315" s="20">
        <f t="shared" si="17"/>
        <v>0.42030003751249578</v>
      </c>
      <c r="K315" s="20"/>
      <c r="L315" s="20">
        <f t="shared" si="18"/>
        <v>10.087200900299898</v>
      </c>
      <c r="N315" s="20"/>
      <c r="P315">
        <f t="shared" si="19"/>
        <v>2.3038346126325151</v>
      </c>
    </row>
    <row r="316" spans="8:16" x14ac:dyDescent="0.25">
      <c r="H316" s="12">
        <v>133</v>
      </c>
      <c r="I316" s="20">
        <f t="shared" si="16"/>
        <v>71.730075190214137</v>
      </c>
      <c r="J316" s="20">
        <f t="shared" si="17"/>
        <v>0.41168204565734623</v>
      </c>
      <c r="K316" s="20"/>
      <c r="L316" s="20">
        <f t="shared" si="18"/>
        <v>9.8803690957763095</v>
      </c>
      <c r="N316" s="20"/>
      <c r="P316">
        <f t="shared" si="19"/>
        <v>2.3212879051524582</v>
      </c>
    </row>
    <row r="317" spans="8:16" x14ac:dyDescent="0.25">
      <c r="H317" s="12">
        <v>134</v>
      </c>
      <c r="I317" s="20">
        <f t="shared" si="16"/>
        <v>72.137437119275319</v>
      </c>
      <c r="J317" s="20">
        <f t="shared" si="17"/>
        <v>0.40303760988269582</v>
      </c>
      <c r="K317" s="20"/>
      <c r="L317" s="20">
        <f t="shared" si="18"/>
        <v>9.6729026371847002</v>
      </c>
      <c r="N317" s="20"/>
      <c r="P317">
        <f t="shared" si="19"/>
        <v>2.3387411976724017</v>
      </c>
    </row>
    <row r="318" spans="8:16" x14ac:dyDescent="0.25">
      <c r="H318" s="12">
        <v>135</v>
      </c>
      <c r="I318" s="20">
        <f t="shared" si="16"/>
        <v>72.536142401759577</v>
      </c>
      <c r="J318" s="20">
        <f t="shared" si="17"/>
        <v>0.39436914570787374</v>
      </c>
      <c r="K318" s="20"/>
      <c r="L318" s="20">
        <f t="shared" si="18"/>
        <v>9.4648594969889697</v>
      </c>
      <c r="N318" s="20"/>
      <c r="P318">
        <f t="shared" si="19"/>
        <v>2.3561944901923448</v>
      </c>
    </row>
    <row r="319" spans="8:16" x14ac:dyDescent="0.25">
      <c r="H319" s="12">
        <v>136</v>
      </c>
      <c r="I319" s="20">
        <f t="shared" si="16"/>
        <v>72.926168170234092</v>
      </c>
      <c r="J319" s="20">
        <f t="shared" si="17"/>
        <v>0.38567895646015582</v>
      </c>
      <c r="K319" s="20"/>
      <c r="L319" s="20">
        <f t="shared" si="18"/>
        <v>9.2562949550437388</v>
      </c>
      <c r="N319" s="20"/>
      <c r="P319">
        <f t="shared" si="19"/>
        <v>2.3736477827122884</v>
      </c>
    </row>
    <row r="320" spans="8:16" x14ac:dyDescent="0.25">
      <c r="H320" s="12">
        <v>137</v>
      </c>
      <c r="I320" s="20">
        <f t="shared" si="16"/>
        <v>73.307493804970818</v>
      </c>
      <c r="J320" s="20">
        <f t="shared" si="17"/>
        <v>0.37696923442679747</v>
      </c>
      <c r="K320" s="20"/>
      <c r="L320" s="20">
        <f t="shared" si="18"/>
        <v>9.0472616262431398</v>
      </c>
      <c r="N320" s="20"/>
      <c r="P320">
        <f t="shared" si="19"/>
        <v>2.3911010752322315</v>
      </c>
    </row>
    <row r="321" spans="8:16" x14ac:dyDescent="0.25">
      <c r="H321" s="12">
        <v>138</v>
      </c>
      <c r="I321" s="20">
        <f t="shared" si="16"/>
        <v>73.680100823546553</v>
      </c>
      <c r="J321" s="20">
        <f t="shared" si="17"/>
        <v>0.36824206215992378</v>
      </c>
      <c r="K321" s="20"/>
      <c r="L321" s="20">
        <f t="shared" si="18"/>
        <v>8.8378094918381702</v>
      </c>
      <c r="N321" s="20"/>
      <c r="P321">
        <f t="shared" si="19"/>
        <v>2.4085543677521746</v>
      </c>
    </row>
    <row r="322" spans="8:16" x14ac:dyDescent="0.25">
      <c r="H322" s="12">
        <v>139</v>
      </c>
      <c r="I322" s="20">
        <f t="shared" si="16"/>
        <v>74.043972771820393</v>
      </c>
      <c r="J322" s="20">
        <f t="shared" si="17"/>
        <v>0.35949941392493623</v>
      </c>
      <c r="K322" s="20"/>
      <c r="L322" s="20">
        <f t="shared" si="18"/>
        <v>8.6279859341984704</v>
      </c>
      <c r="N322" s="20"/>
      <c r="P322">
        <f t="shared" si="19"/>
        <v>2.4260076602721181</v>
      </c>
    </row>
    <row r="323" spans="8:16" x14ac:dyDescent="0.25">
      <c r="H323" s="12">
        <v>140</v>
      </c>
      <c r="I323" s="20">
        <f t="shared" si="16"/>
        <v>74.399095116427617</v>
      </c>
      <c r="J323" s="20">
        <f t="shared" si="17"/>
        <v>0.35074315728319294</v>
      </c>
      <c r="K323" s="20"/>
      <c r="L323" s="20">
        <f t="shared" si="18"/>
        <v>8.4178357747966306</v>
      </c>
      <c r="N323" s="20"/>
      <c r="P323">
        <f t="shared" si="19"/>
        <v>2.4434609527920612</v>
      </c>
    </row>
    <row r="324" spans="8:16" x14ac:dyDescent="0.25">
      <c r="H324" s="12">
        <v>141</v>
      </c>
      <c r="I324" s="20">
        <f t="shared" ref="I324:I363" si="20">$B$14*(1-COS(RADIANS(H324))) + $C$8 - SQRT($C$8^2 - ($B$14*SIN(RADIANS(H324)))^2)</f>
        <v>74.745455138919425</v>
      </c>
      <c r="J324" s="20">
        <f t="shared" ref="J324:J363" si="21">(B$14*SIN(RADIANS(H324)) + (B$14^2 * SIN(RADIANS(H324)) * COS(RADIANS(H324))) / SQRT(C$8^2 - ($B$14*SIN(RADIANS(H324)))^2)) * PI()/180</f>
        <v>0.34197505479987034</v>
      </c>
      <c r="K324" s="20"/>
      <c r="L324" s="20">
        <f t="shared" ref="L324:L363" si="22">J324*($C$11*6)/1000</f>
        <v>8.2074013151968881</v>
      </c>
      <c r="N324" s="20"/>
      <c r="P324">
        <f t="shared" ref="P324:P363" si="23">H324*(PI()/180)</f>
        <v>2.4609142453120048</v>
      </c>
    </row>
    <row r="325" spans="8:16" x14ac:dyDescent="0.25">
      <c r="H325" s="12">
        <v>142</v>
      </c>
      <c r="I325" s="20">
        <f t="shared" si="20"/>
        <v>75.083041831669561</v>
      </c>
      <c r="J325" s="20">
        <f t="shared" si="21"/>
        <v>0.33319676586809843</v>
      </c>
      <c r="K325" s="20"/>
      <c r="L325" s="20">
        <f t="shared" si="22"/>
        <v>7.9967223808343624</v>
      </c>
      <c r="N325" s="20"/>
      <c r="P325">
        <f t="shared" si="23"/>
        <v>2.4783675378319479</v>
      </c>
    </row>
    <row r="326" spans="8:16" x14ac:dyDescent="0.25">
      <c r="H326" s="12">
        <v>143</v>
      </c>
      <c r="I326" s="20">
        <f t="shared" si="20"/>
        <v>75.411845795659502</v>
      </c>
      <c r="J326" s="20">
        <f t="shared" si="21"/>
        <v>0.32440984864066019</v>
      </c>
      <c r="K326" s="20"/>
      <c r="L326" s="20">
        <f t="shared" si="22"/>
        <v>7.7858363673758451</v>
      </c>
      <c r="N326" s="20"/>
      <c r="P326">
        <f t="shared" si="23"/>
        <v>2.4958208303518914</v>
      </c>
    </row>
    <row r="327" spans="8:16" x14ac:dyDescent="0.25">
      <c r="H327" s="12">
        <v>144</v>
      </c>
      <c r="I327" s="20">
        <f t="shared" si="20"/>
        <v>75.731859140245604</v>
      </c>
      <c r="J327" s="20">
        <f t="shared" si="21"/>
        <v>0.31561576206079561</v>
      </c>
      <c r="K327" s="20"/>
      <c r="L327" s="20">
        <f t="shared" si="22"/>
        <v>7.5747782894590943</v>
      </c>
      <c r="N327" s="20"/>
      <c r="P327">
        <f t="shared" si="23"/>
        <v>2.5132741228718345</v>
      </c>
    </row>
    <row r="328" spans="8:16" x14ac:dyDescent="0.25">
      <c r="H328" s="12">
        <v>145</v>
      </c>
      <c r="I328" s="20">
        <f t="shared" si="20"/>
        <v>76.043075385003135</v>
      </c>
      <c r="J328" s="20">
        <f t="shared" si="21"/>
        <v>0.30681586798389932</v>
      </c>
      <c r="K328" s="20"/>
      <c r="L328" s="20">
        <f t="shared" si="22"/>
        <v>7.3635808316135831</v>
      </c>
      <c r="N328" s="20"/>
      <c r="P328">
        <f t="shared" si="23"/>
        <v>2.530727415391778</v>
      </c>
    </row>
    <row r="329" spans="8:16" x14ac:dyDescent="0.25">
      <c r="H329" s="12">
        <v>146</v>
      </c>
      <c r="I329" s="20">
        <f t="shared" si="20"/>
        <v>76.345489363734174</v>
      </c>
      <c r="J329" s="20">
        <f t="shared" si="21"/>
        <v>0.29801143338219582</v>
      </c>
      <c r="K329" s="20"/>
      <c r="L329" s="20">
        <f t="shared" si="22"/>
        <v>7.1522744011726997</v>
      </c>
      <c r="N329" s="20"/>
      <c r="P329">
        <f t="shared" si="23"/>
        <v>2.5481807079117211</v>
      </c>
    </row>
    <row r="330" spans="8:16" x14ac:dyDescent="0.25">
      <c r="H330" s="12">
        <v>147</v>
      </c>
      <c r="I330" s="20">
        <f t="shared" si="20"/>
        <v>76.63909713071854</v>
      </c>
      <c r="J330" s="20">
        <f t="shared" si="21"/>
        <v>0.28920363262476384</v>
      </c>
      <c r="K330" s="20"/>
      <c r="L330" s="20">
        <f t="shared" si="22"/>
        <v>6.9408871829943317</v>
      </c>
      <c r="N330" s="20"/>
      <c r="P330">
        <f t="shared" si="23"/>
        <v>2.5656340004316642</v>
      </c>
    </row>
    <row r="331" spans="8:16" x14ac:dyDescent="0.25">
      <c r="H331" s="12">
        <v>148</v>
      </c>
      <c r="I331" s="20">
        <f t="shared" si="20"/>
        <v>76.923895869279221</v>
      </c>
      <c r="J331" s="20">
        <f t="shared" si="21"/>
        <v>0.28039354982561349</v>
      </c>
      <c r="K331" s="20"/>
      <c r="L331" s="20">
        <f t="shared" si="22"/>
        <v>6.7294451958147237</v>
      </c>
      <c r="N331" s="20"/>
      <c r="P331">
        <f t="shared" si="23"/>
        <v>2.5830872929516078</v>
      </c>
    </row>
    <row r="332" spans="8:16" x14ac:dyDescent="0.25">
      <c r="H332" s="12">
        <v>149</v>
      </c>
      <c r="I332" s="20">
        <f t="shared" si="20"/>
        <v>77.1998838027273</v>
      </c>
      <c r="J332" s="20">
        <f t="shared" si="21"/>
        <v>0.27158218125283573</v>
      </c>
      <c r="K332" s="20"/>
      <c r="L332" s="20">
        <f t="shared" si="22"/>
        <v>6.5179723500680575</v>
      </c>
      <c r="N332" s="20"/>
      <c r="P332">
        <f t="shared" si="23"/>
        <v>2.6005405854715509</v>
      </c>
    </row>
    <row r="333" spans="8:16" x14ac:dyDescent="0.25">
      <c r="H333" s="12">
        <v>150</v>
      </c>
      <c r="I333" s="20">
        <f t="shared" si="20"/>
        <v>77.467060107743123</v>
      </c>
      <c r="J333" s="20">
        <f t="shared" si="21"/>
        <v>0.26277043779219172</v>
      </c>
      <c r="K333" s="20"/>
      <c r="L333" s="20">
        <f t="shared" si="22"/>
        <v>6.3064905070126018</v>
      </c>
      <c r="N333" s="20"/>
      <c r="P333">
        <f t="shared" si="23"/>
        <v>2.6179938779914944</v>
      </c>
    </row>
    <row r="334" spans="8:16" x14ac:dyDescent="0.25">
      <c r="H334" s="12">
        <v>151</v>
      </c>
      <c r="I334" s="20">
        <f t="shared" si="20"/>
        <v>77.725424830246567</v>
      </c>
      <c r="J334" s="20">
        <f t="shared" si="21"/>
        <v>0.25395914745886006</v>
      </c>
      <c r="K334" s="20"/>
      <c r="L334" s="20">
        <f t="shared" si="22"/>
        <v>6.0950195390126414</v>
      </c>
      <c r="N334" s="20"/>
      <c r="P334">
        <f t="shared" si="23"/>
        <v>2.6354471705114375</v>
      </c>
    </row>
    <row r="335" spans="8:16" x14ac:dyDescent="0.25">
      <c r="H335" s="12">
        <v>152</v>
      </c>
      <c r="I335" s="20">
        <f t="shared" si="20"/>
        <v>77.974978803799814</v>
      </c>
      <c r="J335" s="20">
        <f t="shared" si="21"/>
        <v>0.24514905795140432</v>
      </c>
      <c r="K335" s="20"/>
      <c r="L335" s="20">
        <f t="shared" si="22"/>
        <v>5.883577390833703</v>
      </c>
      <c r="N335" s="20"/>
      <c r="P335">
        <f t="shared" si="23"/>
        <v>2.6529004630313811</v>
      </c>
    </row>
    <row r="336" spans="8:16" x14ac:dyDescent="0.25">
      <c r="H336" s="12">
        <v>153</v>
      </c>
      <c r="I336" s="20">
        <f t="shared" si="20"/>
        <v>78.215723570583378</v>
      </c>
      <c r="J336" s="20">
        <f t="shared" si="21"/>
        <v>0.23634083924239727</v>
      </c>
      <c r="K336" s="20"/>
      <c r="L336" s="20">
        <f t="shared" si="22"/>
        <v>5.6721801418175346</v>
      </c>
      <c r="N336" s="20"/>
      <c r="P336">
        <f t="shared" si="23"/>
        <v>2.6703537555513241</v>
      </c>
    </row>
    <row r="337" spans="8:16" x14ac:dyDescent="0.25">
      <c r="H337" s="12">
        <v>154</v>
      </c>
      <c r="I337" s="20">
        <f t="shared" si="20"/>
        <v>78.447661304978709</v>
      </c>
      <c r="J337" s="20">
        <f t="shared" si="21"/>
        <v>0.22753508620047852</v>
      </c>
      <c r="K337" s="20"/>
      <c r="L337" s="20">
        <f t="shared" si="22"/>
        <v>5.4608420688114849</v>
      </c>
      <c r="N337" s="20"/>
      <c r="P337">
        <f t="shared" si="23"/>
        <v>2.6878070480712677</v>
      </c>
    </row>
    <row r="338" spans="8:16" x14ac:dyDescent="0.25">
      <c r="H338" s="12">
        <v>155</v>
      </c>
      <c r="I338" s="20">
        <f t="shared" si="20"/>
        <v>78.670794739786544</v>
      </c>
      <c r="J338" s="20">
        <f t="shared" si="21"/>
        <v>0.2187323212390016</v>
      </c>
      <c r="K338" s="20"/>
      <c r="L338" s="20">
        <f t="shared" si="22"/>
        <v>5.249575709736038</v>
      </c>
      <c r="N338" s="20"/>
      <c r="P338">
        <f t="shared" si="23"/>
        <v>2.7052603405912108</v>
      </c>
    </row>
    <row r="339" spans="8:16" x14ac:dyDescent="0.25">
      <c r="H339" s="12">
        <v>156</v>
      </c>
      <c r="I339" s="20">
        <f t="shared" si="20"/>
        <v>78.885127095105332</v>
      </c>
      <c r="J339" s="20">
        <f t="shared" si="21"/>
        <v>0.20993299698676604</v>
      </c>
      <c r="K339" s="20"/>
      <c r="L339" s="20">
        <f t="shared" si="22"/>
        <v>5.038391927682385</v>
      </c>
      <c r="N339" s="20"/>
      <c r="P339">
        <f t="shared" si="23"/>
        <v>2.7227136331111539</v>
      </c>
    </row>
    <row r="340" spans="8:16" x14ac:dyDescent="0.25">
      <c r="H340" s="12">
        <v>157</v>
      </c>
      <c r="I340" s="20">
        <f t="shared" si="20"/>
        <v>79.090662009889627</v>
      </c>
      <c r="J340" s="20">
        <f t="shared" si="21"/>
        <v>0.20113749897669889</v>
      </c>
      <c r="K340" s="20"/>
      <c r="L340" s="20">
        <f t="shared" si="22"/>
        <v>4.8272999754407726</v>
      </c>
      <c r="N340" s="20"/>
      <c r="P340">
        <f t="shared" si="23"/>
        <v>2.7401669256310974</v>
      </c>
    </row>
    <row r="341" spans="8:16" x14ac:dyDescent="0.25">
      <c r="H341" s="12">
        <v>158</v>
      </c>
      <c r="I341" s="20">
        <f t="shared" si="20"/>
        <v>79.287403476204759</v>
      </c>
      <c r="J341" s="20">
        <f t="shared" si="21"/>
        <v>0.1923461483486878</v>
      </c>
      <c r="K341" s="20"/>
      <c r="L341" s="20">
        <f t="shared" si="22"/>
        <v>4.6163075603685071</v>
      </c>
      <c r="N341" s="20"/>
      <c r="P341">
        <f t="shared" si="23"/>
        <v>2.7576202181510405</v>
      </c>
    </row>
    <row r="342" spans="8:16" x14ac:dyDescent="0.25">
      <c r="H342" s="12">
        <v>159</v>
      </c>
      <c r="I342" s="20">
        <f t="shared" si="20"/>
        <v>79.475355776189588</v>
      </c>
      <c r="J342" s="20">
        <f t="shared" si="21"/>
        <v>0.183559204563114</v>
      </c>
      <c r="K342" s="20"/>
      <c r="L342" s="20">
        <f t="shared" si="22"/>
        <v>4.4054209095147359</v>
      </c>
      <c r="N342" s="20"/>
      <c r="P342">
        <f t="shared" si="23"/>
        <v>2.7750735106709841</v>
      </c>
    </row>
    <row r="343" spans="8:16" x14ac:dyDescent="0.25">
      <c r="H343" s="12">
        <v>160</v>
      </c>
      <c r="I343" s="20">
        <f t="shared" si="20"/>
        <v>79.654523421737281</v>
      </c>
      <c r="J343" s="20">
        <f t="shared" si="21"/>
        <v>0.17477686812197199</v>
      </c>
      <c r="K343" s="20"/>
      <c r="L343" s="20">
        <f t="shared" si="22"/>
        <v>4.1946448349273275</v>
      </c>
      <c r="N343" s="20"/>
      <c r="P343">
        <f t="shared" si="23"/>
        <v>2.7925268031909272</v>
      </c>
    </row>
    <row r="344" spans="8:16" x14ac:dyDescent="0.25">
      <c r="H344" s="12">
        <v>161</v>
      </c>
      <c r="I344" s="20">
        <f t="shared" si="20"/>
        <v>79.824911096899314</v>
      </c>
      <c r="J344" s="20">
        <f t="shared" si="21"/>
        <v>0.16599928329477806</v>
      </c>
      <c r="K344" s="20"/>
      <c r="L344" s="20">
        <f t="shared" si="22"/>
        <v>3.9839827990746737</v>
      </c>
      <c r="N344" s="20"/>
      <c r="P344">
        <f t="shared" si="23"/>
        <v>2.8099800957108707</v>
      </c>
    </row>
    <row r="345" spans="8:16" x14ac:dyDescent="0.25">
      <c r="H345" s="12">
        <v>162</v>
      </c>
      <c r="I345" s="20">
        <f t="shared" si="20"/>
        <v>79.986523603017389</v>
      </c>
      <c r="J345" s="20">
        <f t="shared" si="21"/>
        <v>0.15722654084679985</v>
      </c>
      <c r="K345" s="20"/>
      <c r="L345" s="20">
        <f t="shared" si="22"/>
        <v>3.7734369803231966</v>
      </c>
      <c r="N345" s="20"/>
      <c r="P345">
        <f t="shared" si="23"/>
        <v>2.8274333882308138</v>
      </c>
    </row>
    <row r="346" spans="8:16" x14ac:dyDescent="0.25">
      <c r="H346" s="12">
        <v>163</v>
      </c>
      <c r="I346" s="20">
        <f t="shared" si="20"/>
        <v>80.139365806583044</v>
      </c>
      <c r="J346" s="20">
        <f t="shared" si="21"/>
        <v>0.14845868076742783</v>
      </c>
      <c r="K346" s="20"/>
      <c r="L346" s="20">
        <f t="shared" si="22"/>
        <v>3.5630083384182676</v>
      </c>
      <c r="N346" s="20"/>
      <c r="P346">
        <f t="shared" si="23"/>
        <v>2.8448866807507573</v>
      </c>
    </row>
    <row r="347" spans="8:16" x14ac:dyDescent="0.25">
      <c r="H347" s="12">
        <v>164</v>
      </c>
      <c r="I347" s="20">
        <f t="shared" si="20"/>
        <v>80.283442589825484</v>
      </c>
      <c r="J347" s="20">
        <f t="shared" si="21"/>
        <v>0.1396956949968198</v>
      </c>
      <c r="K347" s="20"/>
      <c r="L347" s="20">
        <f t="shared" si="22"/>
        <v>3.352696679923675</v>
      </c>
      <c r="N347" s="20"/>
      <c r="P347">
        <f t="shared" si="23"/>
        <v>2.8623399732707004</v>
      </c>
    </row>
    <row r="348" spans="8:16" x14ac:dyDescent="0.25">
      <c r="H348" s="12">
        <v>165</v>
      </c>
      <c r="I348" s="20">
        <f t="shared" si="20"/>
        <v>80.418758804024378</v>
      </c>
      <c r="J348" s="20">
        <f t="shared" si="21"/>
        <v>0.13093753014921689</v>
      </c>
      <c r="K348" s="20"/>
      <c r="L348" s="20">
        <f t="shared" si="22"/>
        <v>3.1425007235812052</v>
      </c>
      <c r="N348" s="20"/>
      <c r="P348">
        <f t="shared" si="23"/>
        <v>2.8797932657906435</v>
      </c>
    </row>
    <row r="349" spans="8:16" x14ac:dyDescent="0.25">
      <c r="H349" s="12">
        <v>166</v>
      </c>
      <c r="I349" s="20">
        <f t="shared" si="20"/>
        <v>80.545319225543835</v>
      </c>
      <c r="J349" s="20">
        <f t="shared" si="21"/>
        <v>0.12218409023160794</v>
      </c>
      <c r="K349" s="20"/>
      <c r="L349" s="20">
        <f t="shared" si="22"/>
        <v>2.9324181655585901</v>
      </c>
      <c r="N349" s="20"/>
      <c r="P349">
        <f t="shared" si="23"/>
        <v>2.8972465583105871</v>
      </c>
    </row>
    <row r="350" spans="8:16" x14ac:dyDescent="0.25">
      <c r="H350" s="12">
        <v>167</v>
      </c>
      <c r="I350" s="20">
        <f t="shared" si="20"/>
        <v>80.6631285145817</v>
      </c>
      <c r="J350" s="20">
        <f t="shared" si="21"/>
        <v>0.11343523935667146</v>
      </c>
      <c r="K350" s="20"/>
      <c r="L350" s="20">
        <f t="shared" si="22"/>
        <v>2.7224457445601153</v>
      </c>
      <c r="N350" s="20"/>
      <c r="P350">
        <f t="shared" si="23"/>
        <v>2.9146998508305302</v>
      </c>
    </row>
    <row r="351" spans="8:16" x14ac:dyDescent="0.25">
      <c r="H351" s="12">
        <v>168</v>
      </c>
      <c r="I351" s="20">
        <f t="shared" si="20"/>
        <v>80.772191176629491</v>
      </c>
      <c r="J351" s="20">
        <f t="shared" si="21"/>
        <v>0.10469080444916173</v>
      </c>
      <c r="K351" s="20"/>
      <c r="L351" s="20">
        <f t="shared" si="22"/>
        <v>2.5125793067798816</v>
      </c>
      <c r="N351" s="20"/>
      <c r="P351">
        <f t="shared" si="23"/>
        <v>2.9321531433504737</v>
      </c>
    </row>
    <row r="352" spans="8:16" x14ac:dyDescent="0.25">
      <c r="H352" s="12">
        <v>169</v>
      </c>
      <c r="I352" s="20">
        <f t="shared" si="20"/>
        <v>80.872511526634469</v>
      </c>
      <c r="J352" s="20">
        <f t="shared" si="21"/>
        <v>9.5950577945144527E-2</v>
      </c>
      <c r="K352" s="20"/>
      <c r="L352" s="20">
        <f t="shared" si="22"/>
        <v>2.3028138706834689</v>
      </c>
      <c r="N352" s="20"/>
      <c r="P352">
        <f t="shared" si="23"/>
        <v>2.9496064358704168</v>
      </c>
    </row>
    <row r="353" spans="8:16" x14ac:dyDescent="0.25">
      <c r="H353" s="12">
        <v>170</v>
      </c>
      <c r="I353" s="20">
        <f t="shared" si="20"/>
        <v>80.964093655857454</v>
      </c>
      <c r="J353" s="20">
        <f t="shared" si="21"/>
        <v>8.7214320483686797E-2</v>
      </c>
      <c r="K353" s="20"/>
      <c r="L353" s="20">
        <f t="shared" si="22"/>
        <v>2.0931436916084829</v>
      </c>
      <c r="N353" s="20"/>
      <c r="P353">
        <f t="shared" si="23"/>
        <v>2.9670597283903604</v>
      </c>
    </row>
    <row r="354" spans="8:16" x14ac:dyDescent="0.25">
      <c r="H354" s="12">
        <v>171</v>
      </c>
      <c r="I354" s="20">
        <f t="shared" si="20"/>
        <v>81.046941401418451</v>
      </c>
      <c r="J354" s="20">
        <f t="shared" si="21"/>
        <v>7.8481763590818557E-2</v>
      </c>
      <c r="K354" s="20"/>
      <c r="L354" s="20">
        <f t="shared" si="22"/>
        <v>1.8835623261796455</v>
      </c>
      <c r="N354" s="20"/>
      <c r="P354">
        <f t="shared" si="23"/>
        <v>2.9845130209103035</v>
      </c>
    </row>
    <row r="355" spans="8:16" x14ac:dyDescent="0.25">
      <c r="H355" s="12">
        <v>172</v>
      </c>
      <c r="I355" s="20">
        <f t="shared" si="20"/>
        <v>81.121058318522415</v>
      </c>
      <c r="J355" s="20">
        <f t="shared" si="21"/>
        <v>6.9752612355754751E-2</v>
      </c>
      <c r="K355" s="20"/>
      <c r="L355" s="20">
        <f t="shared" si="22"/>
        <v>1.674062696538114</v>
      </c>
      <c r="N355" s="20"/>
      <c r="P355">
        <f t="shared" si="23"/>
        <v>3.001966313430247</v>
      </c>
    </row>
    <row r="356" spans="8:16" x14ac:dyDescent="0.25">
      <c r="H356" s="12">
        <v>173</v>
      </c>
      <c r="I356" s="20">
        <f t="shared" si="20"/>
        <v>81.186447655357426</v>
      </c>
      <c r="J356" s="20">
        <f t="shared" si="21"/>
        <v>6.1026548099547544E-2</v>
      </c>
      <c r="K356" s="20"/>
      <c r="L356" s="20">
        <f t="shared" si="22"/>
        <v>1.464637154389141</v>
      </c>
      <c r="N356" s="20"/>
      <c r="P356">
        <f t="shared" si="23"/>
        <v>3.0194196059501901</v>
      </c>
    </row>
    <row r="357" spans="8:16" x14ac:dyDescent="0.25">
      <c r="H357" s="12">
        <v>174</v>
      </c>
      <c r="I357" s="20">
        <f t="shared" si="20"/>
        <v>81.243112330657596</v>
      </c>
      <c r="J357" s="20">
        <f t="shared" si="21"/>
        <v>5.2303231036480387E-2</v>
      </c>
      <c r="K357" s="20"/>
      <c r="L357" s="20">
        <f t="shared" si="22"/>
        <v>1.2552775448755291</v>
      </c>
      <c r="N357" s="20"/>
      <c r="P357">
        <f t="shared" si="23"/>
        <v>3.0368728984701332</v>
      </c>
    </row>
    <row r="358" spans="8:16" x14ac:dyDescent="0.25">
      <c r="H358" s="12">
        <v>175</v>
      </c>
      <c r="I358" s="20">
        <f t="shared" si="20"/>
        <v>81.29105491392437</v>
      </c>
      <c r="J358" s="20">
        <f t="shared" si="21"/>
        <v>4.3582302928665398E-2</v>
      </c>
      <c r="K358" s="20"/>
      <c r="L358" s="20">
        <f t="shared" si="22"/>
        <v>1.0459752702879697</v>
      </c>
      <c r="N358" s="20"/>
      <c r="P358">
        <f t="shared" si="23"/>
        <v>3.0543261909900767</v>
      </c>
    </row>
    <row r="359" spans="8:16" x14ac:dyDescent="0.25">
      <c r="H359" s="12">
        <v>176</v>
      </c>
      <c r="I359" s="20">
        <f t="shared" si="20"/>
        <v>81.330277608299014</v>
      </c>
      <c r="J359" s="20">
        <f t="shared" si="21"/>
        <v>3.4863389734421366E-2</v>
      </c>
      <c r="K359" s="20"/>
      <c r="L359" s="20">
        <f t="shared" si="22"/>
        <v>0.83672135362611277</v>
      </c>
      <c r="N359" s="20"/>
      <c r="P359">
        <f t="shared" si="23"/>
        <v>3.0717794835100198</v>
      </c>
    </row>
    <row r="360" spans="8:16" x14ac:dyDescent="0.25">
      <c r="H360" s="12">
        <v>177</v>
      </c>
      <c r="I360" s="20">
        <f t="shared" si="20"/>
        <v>81.360782236080439</v>
      </c>
      <c r="J360" s="20">
        <f t="shared" si="21"/>
        <v>2.6146104251118327E-2</v>
      </c>
      <c r="K360" s="20"/>
      <c r="L360" s="20">
        <f t="shared" si="22"/>
        <v>0.62750650202683977</v>
      </c>
      <c r="N360" s="20"/>
      <c r="P360">
        <f t="shared" si="23"/>
        <v>3.0892327760299634</v>
      </c>
    </row>
    <row r="361" spans="8:16" x14ac:dyDescent="0.25">
      <c r="H361" s="12">
        <v>178</v>
      </c>
      <c r="I361" s="20">
        <f t="shared" si="20"/>
        <v>81.382570226884042</v>
      </c>
      <c r="J361" s="20">
        <f t="shared" si="21"/>
        <v>1.7430048753274228E-2</v>
      </c>
      <c r="K361" s="20"/>
      <c r="L361" s="20">
        <f t="shared" si="22"/>
        <v>0.41832117007858149</v>
      </c>
      <c r="N361" s="20"/>
      <c r="P361">
        <f t="shared" si="23"/>
        <v>3.1066860685499065</v>
      </c>
    </row>
    <row r="362" spans="8:16" x14ac:dyDescent="0.25">
      <c r="H362" s="12">
        <v>179</v>
      </c>
      <c r="I362" s="20">
        <f t="shared" si="20"/>
        <v>81.39564260843585</v>
      </c>
      <c r="J362" s="20">
        <f t="shared" si="21"/>
        <v>8.7148176267543322E-3</v>
      </c>
      <c r="K362" s="20"/>
      <c r="L362" s="20">
        <f t="shared" si="22"/>
        <v>0.20915562304210397</v>
      </c>
      <c r="N362" s="20"/>
      <c r="P362">
        <f t="shared" si="23"/>
        <v>3.12413936106985</v>
      </c>
    </row>
    <row r="363" spans="8:16" x14ac:dyDescent="0.25">
      <c r="H363" s="12">
        <v>180</v>
      </c>
      <c r="I363" s="20">
        <f t="shared" si="20"/>
        <v>81.400000000000006</v>
      </c>
      <c r="J363" s="20">
        <f t="shared" si="21"/>
        <v>6.1173906285052544E-17</v>
      </c>
      <c r="K363" s="20"/>
      <c r="L363" s="20">
        <f t="shared" si="22"/>
        <v>1.4681737508412611E-15</v>
      </c>
      <c r="N363" s="20"/>
      <c r="P363">
        <f t="shared" si="23"/>
        <v>3.1415926535897931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3CEF-A62F-48C6-994F-211A5C0533FA}">
  <dimension ref="A1:J16"/>
  <sheetViews>
    <sheetView workbookViewId="0">
      <selection activeCell="B22" sqref="B22"/>
    </sheetView>
  </sheetViews>
  <sheetFormatPr defaultRowHeight="15" x14ac:dyDescent="0.25"/>
  <cols>
    <col min="2" max="2" width="18.5703125" customWidth="1"/>
    <col min="3" max="3" width="31.42578125" customWidth="1"/>
    <col min="5" max="5" width="35.85546875" customWidth="1"/>
    <col min="6" max="6" width="31.5703125" customWidth="1"/>
    <col min="7" max="7" width="22.42578125" customWidth="1"/>
    <col min="8" max="8" width="34.140625" customWidth="1"/>
    <col min="9" max="9" width="25.85546875" customWidth="1"/>
    <col min="10" max="10" width="36" customWidth="1"/>
  </cols>
  <sheetData>
    <row r="1" spans="1:10" x14ac:dyDescent="0.25">
      <c r="A1" s="44"/>
      <c r="B1" s="45" t="s">
        <v>30</v>
      </c>
      <c r="C1" s="45" t="s">
        <v>31</v>
      </c>
      <c r="D1" s="45" t="s">
        <v>32</v>
      </c>
      <c r="E1" s="45" t="s">
        <v>30</v>
      </c>
      <c r="F1" s="45" t="s">
        <v>31</v>
      </c>
      <c r="G1" s="45" t="s">
        <v>32</v>
      </c>
      <c r="H1" s="45" t="s">
        <v>33</v>
      </c>
      <c r="I1" s="46">
        <v>8.9999999999999993E-3</v>
      </c>
      <c r="J1" s="46">
        <v>8.9999999999999993E-3</v>
      </c>
    </row>
    <row r="2" spans="1:10" x14ac:dyDescent="0.25">
      <c r="A2" s="45" t="s">
        <v>34</v>
      </c>
      <c r="B2" s="47">
        <v>5.5E-2</v>
      </c>
      <c r="C2" s="47">
        <v>2</v>
      </c>
      <c r="D2" s="47">
        <f t="shared" ref="D2:D8" si="0">B2*C2</f>
        <v>0.11</v>
      </c>
      <c r="E2" s="47">
        <v>5.0999999999999997E-2</v>
      </c>
      <c r="F2" s="47">
        <v>2</v>
      </c>
      <c r="G2" s="47">
        <f t="shared" ref="G2:G7" si="1">E2*F2</f>
        <v>0.10199999999999999</v>
      </c>
      <c r="H2" s="45" t="s">
        <v>35</v>
      </c>
      <c r="I2" s="48"/>
      <c r="J2" s="49"/>
    </row>
    <row r="3" spans="1:10" x14ac:dyDescent="0.25">
      <c r="A3" s="45" t="s">
        <v>36</v>
      </c>
      <c r="B3" s="47">
        <v>2E-3</v>
      </c>
      <c r="C3" s="47">
        <v>2</v>
      </c>
      <c r="D3" s="47">
        <f t="shared" si="0"/>
        <v>4.0000000000000001E-3</v>
      </c>
      <c r="E3" s="47">
        <v>2E-3</v>
      </c>
      <c r="F3" s="47">
        <v>2</v>
      </c>
      <c r="G3" s="47">
        <f t="shared" si="1"/>
        <v>4.0000000000000001E-3</v>
      </c>
      <c r="H3" s="45" t="s">
        <v>37</v>
      </c>
      <c r="I3" s="49"/>
      <c r="J3" s="49"/>
    </row>
    <row r="4" spans="1:10" x14ac:dyDescent="0.25">
      <c r="A4" s="45" t="s">
        <v>38</v>
      </c>
      <c r="B4" s="47">
        <v>4.1000000000000002E-2</v>
      </c>
      <c r="C4" s="47">
        <v>2</v>
      </c>
      <c r="D4" s="47">
        <f t="shared" si="0"/>
        <v>8.2000000000000003E-2</v>
      </c>
      <c r="E4" s="47">
        <v>4.1000000000000002E-2</v>
      </c>
      <c r="F4" s="47">
        <v>2</v>
      </c>
      <c r="G4" s="47">
        <f t="shared" si="1"/>
        <v>8.2000000000000003E-2</v>
      </c>
      <c r="H4" s="45" t="s">
        <v>39</v>
      </c>
      <c r="I4" s="49"/>
      <c r="J4" s="49"/>
    </row>
    <row r="5" spans="1:10" x14ac:dyDescent="0.25">
      <c r="A5" s="45" t="s">
        <v>40</v>
      </c>
      <c r="B5" s="47">
        <v>5.0000000000000001E-4</v>
      </c>
      <c r="C5" s="47">
        <v>4</v>
      </c>
      <c r="D5" s="47">
        <f t="shared" si="0"/>
        <v>2E-3</v>
      </c>
      <c r="E5" s="47">
        <v>5.0000000000000001E-4</v>
      </c>
      <c r="F5" s="47">
        <v>4</v>
      </c>
      <c r="G5" s="47">
        <f t="shared" si="1"/>
        <v>2E-3</v>
      </c>
      <c r="H5" s="45" t="s">
        <v>41</v>
      </c>
      <c r="I5" s="49"/>
      <c r="J5" s="49"/>
    </row>
    <row r="6" spans="1:10" x14ac:dyDescent="0.25">
      <c r="A6" s="45" t="s">
        <v>42</v>
      </c>
      <c r="B6" s="47">
        <v>4.9000000000000002E-2</v>
      </c>
      <c r="C6" s="47">
        <v>1</v>
      </c>
      <c r="D6" s="47">
        <f t="shared" si="0"/>
        <v>4.9000000000000002E-2</v>
      </c>
      <c r="E6" s="47">
        <v>4.9000000000000002E-2</v>
      </c>
      <c r="F6" s="47">
        <v>1</v>
      </c>
      <c r="G6" s="47">
        <f t="shared" si="1"/>
        <v>4.9000000000000002E-2</v>
      </c>
      <c r="H6" s="45" t="s">
        <v>43</v>
      </c>
      <c r="I6" s="48"/>
      <c r="J6" s="48"/>
    </row>
    <row r="7" spans="1:10" x14ac:dyDescent="0.25">
      <c r="A7" s="50" t="s">
        <v>44</v>
      </c>
      <c r="B7" s="51">
        <v>1.7000000000000001E-2</v>
      </c>
      <c r="C7" s="51">
        <v>1</v>
      </c>
      <c r="D7" s="51">
        <f t="shared" si="0"/>
        <v>1.7000000000000001E-2</v>
      </c>
      <c r="E7" s="51">
        <v>1.7000000000000001E-2</v>
      </c>
      <c r="F7" s="51">
        <v>1</v>
      </c>
      <c r="G7" s="51">
        <f t="shared" si="1"/>
        <v>1.7000000000000001E-2</v>
      </c>
      <c r="H7" s="45" t="s">
        <v>45</v>
      </c>
      <c r="I7" s="49"/>
      <c r="J7" s="47"/>
    </row>
    <row r="8" spans="1:10" x14ac:dyDescent="0.25">
      <c r="A8" s="45" t="s">
        <v>46</v>
      </c>
      <c r="B8" s="47">
        <v>1.5599999999999999E-2</v>
      </c>
      <c r="C8" s="47">
        <v>1</v>
      </c>
      <c r="D8" s="47">
        <f t="shared" si="0"/>
        <v>1.5599999999999999E-2</v>
      </c>
      <c r="E8" s="47">
        <v>1.5599999999999999E-2</v>
      </c>
      <c r="F8" s="47">
        <v>1</v>
      </c>
      <c r="G8" s="47">
        <f>E8*F8</f>
        <v>1.5599999999999999E-2</v>
      </c>
      <c r="H8" s="45" t="s">
        <v>47</v>
      </c>
      <c r="I8" s="47"/>
      <c r="J8" s="47"/>
    </row>
    <row r="9" spans="1:10" x14ac:dyDescent="0.25">
      <c r="A9" s="52"/>
      <c r="B9" s="52"/>
      <c r="C9" s="53" t="s">
        <v>48</v>
      </c>
      <c r="D9" s="54">
        <f>D2+D3+D4+D5+D6+D7+D8</f>
        <v>0.27960000000000002</v>
      </c>
      <c r="E9" s="52"/>
      <c r="F9" s="53" t="s">
        <v>49</v>
      </c>
      <c r="G9" s="54">
        <f>G2+G3+G4+G5+G6+G7+G8</f>
        <v>0.27160000000000001</v>
      </c>
      <c r="H9" s="45" t="s">
        <v>50</v>
      </c>
      <c r="I9" s="49">
        <v>111500</v>
      </c>
      <c r="J9" s="49">
        <v>50000</v>
      </c>
    </row>
    <row r="15" spans="1:10" x14ac:dyDescent="0.25">
      <c r="B15" t="s">
        <v>54</v>
      </c>
      <c r="C15" t="s">
        <v>55</v>
      </c>
    </row>
    <row r="16" spans="1:10" x14ac:dyDescent="0.25">
      <c r="B16">
        <f>1/(2*PI())*SQRT(I9/B2)</f>
        <v>226.60851279966457</v>
      </c>
      <c r="C16">
        <f>B16*60*0.5</f>
        <v>6798.2553839899374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8B20B-6D1D-4019-B30A-55395CE41614}">
  <dimension ref="A1:K362"/>
  <sheetViews>
    <sheetView workbookViewId="0">
      <selection activeCell="R372" sqref="R372"/>
    </sheetView>
  </sheetViews>
  <sheetFormatPr defaultRowHeight="15" x14ac:dyDescent="0.25"/>
  <cols>
    <col min="9" max="9" width="46.28515625" customWidth="1"/>
    <col min="10" max="10" width="41.28515625" customWidth="1"/>
    <col min="11" max="11" width="32.5703125" customWidth="1"/>
  </cols>
  <sheetData>
    <row r="1" spans="1:11" ht="45" x14ac:dyDescent="0.25">
      <c r="A1" s="41" t="s">
        <v>26</v>
      </c>
      <c r="B1" s="42" t="s">
        <v>27</v>
      </c>
      <c r="C1" s="41" t="s">
        <v>28</v>
      </c>
      <c r="F1" s="42" t="s">
        <v>26</v>
      </c>
      <c r="G1" s="42" t="s">
        <v>29</v>
      </c>
      <c r="I1" t="s">
        <v>52</v>
      </c>
      <c r="J1" t="s">
        <v>53</v>
      </c>
      <c r="K1" t="s">
        <v>51</v>
      </c>
    </row>
    <row r="2" spans="1:11" x14ac:dyDescent="0.25">
      <c r="A2" s="43">
        <v>0</v>
      </c>
      <c r="B2" s="43">
        <v>0</v>
      </c>
      <c r="C2" s="43">
        <f>B2*(-1)</f>
        <v>0</v>
      </c>
      <c r="F2" s="43">
        <v>360</v>
      </c>
      <c r="G2" s="43">
        <v>0.03</v>
      </c>
    </row>
    <row r="3" spans="1:11" x14ac:dyDescent="0.25">
      <c r="A3" s="43">
        <v>1</v>
      </c>
      <c r="B3" s="43">
        <v>0</v>
      </c>
      <c r="C3" s="43">
        <f t="shared" ref="C3:C66" si="0">B3*(-1)</f>
        <v>0</v>
      </c>
      <c r="F3" s="43">
        <v>359</v>
      </c>
      <c r="G3" s="43">
        <v>0.02</v>
      </c>
    </row>
    <row r="4" spans="1:11" x14ac:dyDescent="0.25">
      <c r="A4" s="43">
        <v>2</v>
      </c>
      <c r="B4" s="43">
        <v>0</v>
      </c>
      <c r="C4" s="43">
        <f t="shared" si="0"/>
        <v>0</v>
      </c>
      <c r="F4" s="43">
        <v>358</v>
      </c>
      <c r="G4" s="43">
        <v>0.02</v>
      </c>
    </row>
    <row r="5" spans="1:11" x14ac:dyDescent="0.25">
      <c r="A5" s="43">
        <v>3</v>
      </c>
      <c r="B5" s="43">
        <v>0</v>
      </c>
      <c r="C5" s="43">
        <f t="shared" si="0"/>
        <v>0</v>
      </c>
      <c r="F5" s="43">
        <v>357</v>
      </c>
      <c r="G5" s="43">
        <v>0.02</v>
      </c>
    </row>
    <row r="6" spans="1:11" x14ac:dyDescent="0.25">
      <c r="A6" s="43">
        <v>4</v>
      </c>
      <c r="B6" s="43">
        <v>0.01</v>
      </c>
      <c r="C6" s="43">
        <f t="shared" si="0"/>
        <v>-0.01</v>
      </c>
      <c r="F6" s="43">
        <v>356</v>
      </c>
      <c r="G6" s="43">
        <v>0.01</v>
      </c>
    </row>
    <row r="7" spans="1:11" x14ac:dyDescent="0.25">
      <c r="A7" s="43">
        <v>5</v>
      </c>
      <c r="B7" s="43">
        <v>0.01</v>
      </c>
      <c r="C7" s="43">
        <f t="shared" si="0"/>
        <v>-0.01</v>
      </c>
      <c r="F7" s="43">
        <v>355</v>
      </c>
      <c r="G7" s="43">
        <v>0.01</v>
      </c>
    </row>
    <row r="8" spans="1:11" x14ac:dyDescent="0.25">
      <c r="A8" s="43">
        <v>6</v>
      </c>
      <c r="B8" s="43">
        <v>0.01</v>
      </c>
      <c r="C8" s="43">
        <f t="shared" si="0"/>
        <v>-0.01</v>
      </c>
      <c r="F8" s="43">
        <v>354</v>
      </c>
      <c r="G8" s="43">
        <v>0</v>
      </c>
    </row>
    <row r="9" spans="1:11" x14ac:dyDescent="0.25">
      <c r="A9" s="43">
        <v>7</v>
      </c>
      <c r="B9" s="43">
        <v>0.01</v>
      </c>
      <c r="C9" s="43">
        <f t="shared" si="0"/>
        <v>-0.01</v>
      </c>
      <c r="F9" s="43">
        <v>353</v>
      </c>
      <c r="G9" s="43">
        <v>0</v>
      </c>
    </row>
    <row r="10" spans="1:11" x14ac:dyDescent="0.25">
      <c r="A10" s="43">
        <v>8</v>
      </c>
      <c r="B10" s="43">
        <v>0.01</v>
      </c>
      <c r="C10" s="43">
        <f t="shared" si="0"/>
        <v>-0.01</v>
      </c>
      <c r="F10" s="43">
        <v>352</v>
      </c>
      <c r="G10" s="43">
        <v>-0.01</v>
      </c>
    </row>
    <row r="11" spans="1:11" x14ac:dyDescent="0.25">
      <c r="A11" s="43">
        <v>9</v>
      </c>
      <c r="B11" s="43">
        <v>0.02</v>
      </c>
      <c r="C11" s="43">
        <f t="shared" si="0"/>
        <v>-0.02</v>
      </c>
      <c r="F11" s="43">
        <v>351</v>
      </c>
      <c r="G11" s="43">
        <v>-0.01</v>
      </c>
    </row>
    <row r="12" spans="1:11" x14ac:dyDescent="0.25">
      <c r="A12" s="43">
        <v>10</v>
      </c>
      <c r="B12" s="43">
        <v>0.02</v>
      </c>
      <c r="C12" s="43">
        <f t="shared" si="0"/>
        <v>-0.02</v>
      </c>
      <c r="F12" s="43">
        <v>350</v>
      </c>
      <c r="G12" s="43">
        <v>-0.02</v>
      </c>
    </row>
    <row r="13" spans="1:11" x14ac:dyDescent="0.25">
      <c r="A13" s="43">
        <v>11</v>
      </c>
      <c r="B13" s="43">
        <v>0.02</v>
      </c>
      <c r="C13" s="43">
        <f t="shared" si="0"/>
        <v>-0.02</v>
      </c>
      <c r="F13" s="43">
        <v>349</v>
      </c>
      <c r="G13" s="43">
        <v>-0.02</v>
      </c>
    </row>
    <row r="14" spans="1:11" x14ac:dyDescent="0.25">
      <c r="A14" s="43">
        <v>12</v>
      </c>
      <c r="B14" s="43">
        <v>0.02</v>
      </c>
      <c r="C14" s="43">
        <f t="shared" si="0"/>
        <v>-0.02</v>
      </c>
      <c r="F14" s="43">
        <v>348</v>
      </c>
      <c r="G14" s="43">
        <v>-0.03</v>
      </c>
    </row>
    <row r="15" spans="1:11" x14ac:dyDescent="0.25">
      <c r="A15" s="43">
        <v>13</v>
      </c>
      <c r="B15" s="43">
        <v>0.02</v>
      </c>
      <c r="C15" s="43">
        <f t="shared" si="0"/>
        <v>-0.02</v>
      </c>
      <c r="F15" s="43">
        <v>347</v>
      </c>
      <c r="G15" s="43">
        <v>-0.03</v>
      </c>
    </row>
    <row r="16" spans="1:11" x14ac:dyDescent="0.25">
      <c r="A16" s="43">
        <v>14</v>
      </c>
      <c r="B16" s="43">
        <v>0.02</v>
      </c>
      <c r="C16" s="43">
        <f t="shared" si="0"/>
        <v>-0.02</v>
      </c>
      <c r="F16" s="43">
        <v>346</v>
      </c>
      <c r="G16" s="43">
        <v>-0.04</v>
      </c>
    </row>
    <row r="17" spans="1:7" x14ac:dyDescent="0.25">
      <c r="A17" s="43">
        <v>15</v>
      </c>
      <c r="B17" s="43">
        <v>0.03</v>
      </c>
      <c r="C17" s="43">
        <f t="shared" si="0"/>
        <v>-0.03</v>
      </c>
      <c r="F17" s="43">
        <v>345</v>
      </c>
      <c r="G17" s="43">
        <v>-0.04</v>
      </c>
    </row>
    <row r="18" spans="1:7" x14ac:dyDescent="0.25">
      <c r="A18" s="43">
        <v>16</v>
      </c>
      <c r="B18" s="43">
        <v>0.03</v>
      </c>
      <c r="C18" s="43">
        <f t="shared" si="0"/>
        <v>-0.03</v>
      </c>
      <c r="F18" s="43">
        <v>344</v>
      </c>
      <c r="G18" s="43">
        <v>-0.05</v>
      </c>
    </row>
    <row r="19" spans="1:7" x14ac:dyDescent="0.25">
      <c r="A19" s="43">
        <v>17</v>
      </c>
      <c r="B19" s="43">
        <v>0.03</v>
      </c>
      <c r="C19" s="43">
        <f t="shared" si="0"/>
        <v>-0.03</v>
      </c>
      <c r="F19" s="43">
        <v>343</v>
      </c>
      <c r="G19" s="43">
        <v>-0.05</v>
      </c>
    </row>
    <row r="20" spans="1:7" x14ac:dyDescent="0.25">
      <c r="A20" s="43">
        <v>18</v>
      </c>
      <c r="B20" s="43">
        <v>0.03</v>
      </c>
      <c r="C20" s="43">
        <f t="shared" si="0"/>
        <v>-0.03</v>
      </c>
      <c r="F20" s="43">
        <v>342</v>
      </c>
      <c r="G20" s="43">
        <v>-0.06</v>
      </c>
    </row>
    <row r="21" spans="1:7" x14ac:dyDescent="0.25">
      <c r="A21" s="43">
        <v>19</v>
      </c>
      <c r="B21" s="43">
        <v>0.03</v>
      </c>
      <c r="C21" s="43">
        <f t="shared" si="0"/>
        <v>-0.03</v>
      </c>
      <c r="F21" s="43">
        <v>341</v>
      </c>
      <c r="G21" s="43">
        <v>-0.06</v>
      </c>
    </row>
    <row r="22" spans="1:7" x14ac:dyDescent="0.25">
      <c r="A22" s="43">
        <v>20</v>
      </c>
      <c r="B22" s="43">
        <v>0.04</v>
      </c>
      <c r="C22" s="43">
        <f t="shared" si="0"/>
        <v>-0.04</v>
      </c>
      <c r="F22" s="43">
        <v>340</v>
      </c>
      <c r="G22" s="43">
        <v>-7.0000000000000007E-2</v>
      </c>
    </row>
    <row r="23" spans="1:7" x14ac:dyDescent="0.25">
      <c r="A23" s="43">
        <v>21</v>
      </c>
      <c r="B23" s="43">
        <v>0.04</v>
      </c>
      <c r="C23" s="43">
        <f t="shared" si="0"/>
        <v>-0.04</v>
      </c>
      <c r="F23" s="43">
        <v>339</v>
      </c>
      <c r="G23" s="43">
        <v>-7.0000000000000007E-2</v>
      </c>
    </row>
    <row r="24" spans="1:7" x14ac:dyDescent="0.25">
      <c r="A24" s="43">
        <v>22</v>
      </c>
      <c r="B24" s="43">
        <v>0.04</v>
      </c>
      <c r="C24" s="43">
        <f t="shared" si="0"/>
        <v>-0.04</v>
      </c>
      <c r="F24" s="43">
        <v>338</v>
      </c>
      <c r="G24" s="43">
        <v>-0.08</v>
      </c>
    </row>
    <row r="25" spans="1:7" x14ac:dyDescent="0.25">
      <c r="A25" s="43">
        <v>23</v>
      </c>
      <c r="B25" s="43">
        <v>0.04</v>
      </c>
      <c r="C25" s="43">
        <f t="shared" si="0"/>
        <v>-0.04</v>
      </c>
      <c r="F25" s="43">
        <v>337</v>
      </c>
      <c r="G25" s="43">
        <v>-0.08</v>
      </c>
    </row>
    <row r="26" spans="1:7" x14ac:dyDescent="0.25">
      <c r="A26" s="43">
        <v>24</v>
      </c>
      <c r="B26" s="43">
        <v>0.04</v>
      </c>
      <c r="C26" s="43">
        <f t="shared" si="0"/>
        <v>-0.04</v>
      </c>
      <c r="F26" s="43">
        <v>336</v>
      </c>
      <c r="G26" s="43">
        <v>-0.09</v>
      </c>
    </row>
    <row r="27" spans="1:7" x14ac:dyDescent="0.25">
      <c r="A27" s="43">
        <v>25</v>
      </c>
      <c r="B27" s="43">
        <v>0.04</v>
      </c>
      <c r="C27" s="43">
        <f t="shared" si="0"/>
        <v>-0.04</v>
      </c>
      <c r="F27" s="43">
        <v>335</v>
      </c>
      <c r="G27" s="43">
        <v>-0.09</v>
      </c>
    </row>
    <row r="28" spans="1:7" x14ac:dyDescent="0.25">
      <c r="A28" s="43">
        <v>26</v>
      </c>
      <c r="B28" s="43">
        <v>0.04</v>
      </c>
      <c r="C28" s="43">
        <f t="shared" si="0"/>
        <v>-0.04</v>
      </c>
      <c r="F28" s="43">
        <v>334</v>
      </c>
      <c r="G28" s="43">
        <v>-0.1</v>
      </c>
    </row>
    <row r="29" spans="1:7" x14ac:dyDescent="0.25">
      <c r="A29" s="43">
        <v>27</v>
      </c>
      <c r="B29" s="43">
        <v>0.05</v>
      </c>
      <c r="C29" s="43">
        <f t="shared" si="0"/>
        <v>-0.05</v>
      </c>
      <c r="F29" s="43">
        <v>333</v>
      </c>
      <c r="G29" s="43">
        <v>-0.1</v>
      </c>
    </row>
    <row r="30" spans="1:7" x14ac:dyDescent="0.25">
      <c r="A30" s="43">
        <v>28</v>
      </c>
      <c r="B30" s="43">
        <v>0.05</v>
      </c>
      <c r="C30" s="43">
        <f t="shared" si="0"/>
        <v>-0.05</v>
      </c>
      <c r="F30" s="43">
        <v>332</v>
      </c>
      <c r="G30" s="43">
        <v>-0.1</v>
      </c>
    </row>
    <row r="31" spans="1:7" x14ac:dyDescent="0.25">
      <c r="A31" s="43">
        <v>29</v>
      </c>
      <c r="B31" s="43">
        <v>0.05</v>
      </c>
      <c r="C31" s="43">
        <f t="shared" si="0"/>
        <v>-0.05</v>
      </c>
      <c r="F31" s="43">
        <v>331</v>
      </c>
      <c r="G31" s="43">
        <v>-0.11</v>
      </c>
    </row>
    <row r="32" spans="1:7" x14ac:dyDescent="0.25">
      <c r="A32" s="43">
        <v>30</v>
      </c>
      <c r="B32" s="43">
        <v>0.05</v>
      </c>
      <c r="C32" s="43">
        <f t="shared" si="0"/>
        <v>-0.05</v>
      </c>
      <c r="F32" s="43">
        <v>330</v>
      </c>
      <c r="G32" s="43">
        <v>-0.11</v>
      </c>
    </row>
    <row r="33" spans="1:7" x14ac:dyDescent="0.25">
      <c r="A33" s="43">
        <v>31</v>
      </c>
      <c r="B33" s="43">
        <v>0.05</v>
      </c>
      <c r="C33" s="43">
        <f t="shared" si="0"/>
        <v>-0.05</v>
      </c>
      <c r="F33" s="43">
        <v>329</v>
      </c>
      <c r="G33" s="43">
        <v>-0.12</v>
      </c>
    </row>
    <row r="34" spans="1:7" x14ac:dyDescent="0.25">
      <c r="A34" s="43">
        <v>32</v>
      </c>
      <c r="B34" s="43">
        <v>0.05</v>
      </c>
      <c r="C34" s="43">
        <f t="shared" si="0"/>
        <v>-0.05</v>
      </c>
      <c r="F34" s="43">
        <v>328</v>
      </c>
      <c r="G34" s="43">
        <v>-0.12</v>
      </c>
    </row>
    <row r="35" spans="1:7" x14ac:dyDescent="0.25">
      <c r="A35" s="43">
        <v>33</v>
      </c>
      <c r="B35" s="43">
        <v>0.06</v>
      </c>
      <c r="C35" s="43">
        <f t="shared" si="0"/>
        <v>-0.06</v>
      </c>
      <c r="F35" s="43">
        <v>327</v>
      </c>
      <c r="G35" s="43">
        <v>-0.13</v>
      </c>
    </row>
    <row r="36" spans="1:7" x14ac:dyDescent="0.25">
      <c r="A36" s="43">
        <v>34</v>
      </c>
      <c r="B36" s="43">
        <v>0.06</v>
      </c>
      <c r="C36" s="43">
        <f t="shared" si="0"/>
        <v>-0.06</v>
      </c>
      <c r="F36" s="43">
        <v>326</v>
      </c>
      <c r="G36" s="43">
        <v>-0.13</v>
      </c>
    </row>
    <row r="37" spans="1:7" x14ac:dyDescent="0.25">
      <c r="A37" s="43">
        <v>35</v>
      </c>
      <c r="B37" s="43">
        <v>0.06</v>
      </c>
      <c r="C37" s="43">
        <f t="shared" si="0"/>
        <v>-0.06</v>
      </c>
      <c r="F37" s="43">
        <v>325</v>
      </c>
      <c r="G37" s="43">
        <v>-0.14000000000000001</v>
      </c>
    </row>
    <row r="38" spans="1:7" x14ac:dyDescent="0.25">
      <c r="A38" s="43">
        <v>36</v>
      </c>
      <c r="B38" s="43">
        <v>0.06</v>
      </c>
      <c r="C38" s="43">
        <f t="shared" si="0"/>
        <v>-0.06</v>
      </c>
      <c r="F38" s="43">
        <v>324</v>
      </c>
      <c r="G38" s="43">
        <v>-0.14000000000000001</v>
      </c>
    </row>
    <row r="39" spans="1:7" x14ac:dyDescent="0.25">
      <c r="A39" s="43">
        <v>37</v>
      </c>
      <c r="B39" s="43">
        <v>0.06</v>
      </c>
      <c r="C39" s="43">
        <f t="shared" si="0"/>
        <v>-0.06</v>
      </c>
      <c r="F39" s="43">
        <v>323</v>
      </c>
      <c r="G39" s="43">
        <v>-0.15</v>
      </c>
    </row>
    <row r="40" spans="1:7" x14ac:dyDescent="0.25">
      <c r="A40" s="43">
        <v>38</v>
      </c>
      <c r="B40" s="43">
        <v>0.06</v>
      </c>
      <c r="C40" s="43">
        <f t="shared" si="0"/>
        <v>-0.06</v>
      </c>
      <c r="F40" s="43">
        <v>322</v>
      </c>
      <c r="G40" s="43">
        <v>-0.15</v>
      </c>
    </row>
    <row r="41" spans="1:7" x14ac:dyDescent="0.25">
      <c r="A41" s="43">
        <v>39</v>
      </c>
      <c r="B41" s="43">
        <v>7.0000000000000007E-2</v>
      </c>
      <c r="C41" s="43">
        <f t="shared" si="0"/>
        <v>-7.0000000000000007E-2</v>
      </c>
      <c r="F41" s="43">
        <v>321</v>
      </c>
      <c r="G41" s="43">
        <v>-0.15</v>
      </c>
    </row>
    <row r="42" spans="1:7" x14ac:dyDescent="0.25">
      <c r="A42" s="43">
        <v>40</v>
      </c>
      <c r="B42" s="43">
        <v>7.0000000000000007E-2</v>
      </c>
      <c r="C42" s="43">
        <f t="shared" si="0"/>
        <v>-7.0000000000000007E-2</v>
      </c>
      <c r="F42" s="43">
        <v>320</v>
      </c>
      <c r="G42" s="43">
        <v>-0.15</v>
      </c>
    </row>
    <row r="43" spans="1:7" x14ac:dyDescent="0.25">
      <c r="A43" s="43">
        <v>41</v>
      </c>
      <c r="B43" s="43">
        <v>7.0000000000000007E-2</v>
      </c>
      <c r="C43" s="43">
        <f t="shared" si="0"/>
        <v>-7.0000000000000007E-2</v>
      </c>
      <c r="F43" s="43">
        <v>319</v>
      </c>
      <c r="G43" s="43">
        <v>-0.16</v>
      </c>
    </row>
    <row r="44" spans="1:7" x14ac:dyDescent="0.25">
      <c r="A44" s="43">
        <v>42</v>
      </c>
      <c r="B44" s="43">
        <v>7.0000000000000007E-2</v>
      </c>
      <c r="C44" s="43">
        <f t="shared" si="0"/>
        <v>-7.0000000000000007E-2</v>
      </c>
      <c r="F44" s="43">
        <v>318</v>
      </c>
      <c r="G44" s="43">
        <v>-0.16</v>
      </c>
    </row>
    <row r="45" spans="1:7" x14ac:dyDescent="0.25">
      <c r="A45" s="43">
        <v>43</v>
      </c>
      <c r="B45" s="43">
        <v>7.0000000000000007E-2</v>
      </c>
      <c r="C45" s="43">
        <f t="shared" si="0"/>
        <v>-7.0000000000000007E-2</v>
      </c>
      <c r="F45" s="43">
        <v>317</v>
      </c>
      <c r="G45" s="43">
        <v>-0.16</v>
      </c>
    </row>
    <row r="46" spans="1:7" x14ac:dyDescent="0.25">
      <c r="A46" s="43">
        <v>44</v>
      </c>
      <c r="B46" s="43">
        <v>0.08</v>
      </c>
      <c r="C46" s="43">
        <f t="shared" si="0"/>
        <v>-0.08</v>
      </c>
      <c r="F46" s="43">
        <v>316</v>
      </c>
      <c r="G46" s="43">
        <v>-0.17</v>
      </c>
    </row>
    <row r="47" spans="1:7" x14ac:dyDescent="0.25">
      <c r="A47" s="43">
        <v>45</v>
      </c>
      <c r="B47" s="43">
        <v>0.08</v>
      </c>
      <c r="C47" s="43">
        <f t="shared" si="0"/>
        <v>-0.08</v>
      </c>
      <c r="F47" s="43">
        <v>315</v>
      </c>
      <c r="G47" s="43">
        <v>-0.17</v>
      </c>
    </row>
    <row r="48" spans="1:7" x14ac:dyDescent="0.25">
      <c r="A48" s="43">
        <v>46</v>
      </c>
      <c r="B48" s="43">
        <v>0.08</v>
      </c>
      <c r="C48" s="43">
        <f t="shared" si="0"/>
        <v>-0.08</v>
      </c>
      <c r="F48" s="43">
        <v>314</v>
      </c>
      <c r="G48" s="43">
        <v>-0.17</v>
      </c>
    </row>
    <row r="49" spans="1:7" x14ac:dyDescent="0.25">
      <c r="A49" s="43">
        <v>47</v>
      </c>
      <c r="B49" s="43">
        <v>0.08</v>
      </c>
      <c r="C49" s="43">
        <f t="shared" si="0"/>
        <v>-0.08</v>
      </c>
      <c r="F49" s="43">
        <v>313</v>
      </c>
      <c r="G49" s="43">
        <v>-0.17</v>
      </c>
    </row>
    <row r="50" spans="1:7" x14ac:dyDescent="0.25">
      <c r="A50" s="43">
        <v>48</v>
      </c>
      <c r="B50" s="43">
        <v>0.08</v>
      </c>
      <c r="C50" s="43">
        <f t="shared" si="0"/>
        <v>-0.08</v>
      </c>
      <c r="F50" s="43">
        <v>312</v>
      </c>
      <c r="G50" s="43">
        <v>-0.18</v>
      </c>
    </row>
    <row r="51" spans="1:7" x14ac:dyDescent="0.25">
      <c r="A51" s="43">
        <v>49</v>
      </c>
      <c r="B51" s="43">
        <v>0.09</v>
      </c>
      <c r="C51" s="43">
        <f t="shared" si="0"/>
        <v>-0.09</v>
      </c>
      <c r="F51" s="43">
        <v>311</v>
      </c>
      <c r="G51" s="43">
        <v>-0.18</v>
      </c>
    </row>
    <row r="52" spans="1:7" x14ac:dyDescent="0.25">
      <c r="A52" s="43">
        <v>50</v>
      </c>
      <c r="B52" s="43">
        <v>0.09</v>
      </c>
      <c r="C52" s="43">
        <f t="shared" si="0"/>
        <v>-0.09</v>
      </c>
      <c r="F52" s="43">
        <v>310</v>
      </c>
      <c r="G52" s="43">
        <v>-0.18</v>
      </c>
    </row>
    <row r="53" spans="1:7" x14ac:dyDescent="0.25">
      <c r="A53" s="43">
        <v>51</v>
      </c>
      <c r="B53" s="43">
        <v>0.09</v>
      </c>
      <c r="C53" s="43">
        <f t="shared" si="0"/>
        <v>-0.09</v>
      </c>
      <c r="F53" s="43">
        <v>309</v>
      </c>
      <c r="G53" s="43">
        <v>-0.18</v>
      </c>
    </row>
    <row r="54" spans="1:7" x14ac:dyDescent="0.25">
      <c r="A54" s="43">
        <v>52</v>
      </c>
      <c r="B54" s="43">
        <v>0.09</v>
      </c>
      <c r="C54" s="43">
        <f t="shared" si="0"/>
        <v>-0.09</v>
      </c>
      <c r="F54" s="43">
        <v>308</v>
      </c>
      <c r="G54" s="43">
        <v>-0.18</v>
      </c>
    </row>
    <row r="55" spans="1:7" x14ac:dyDescent="0.25">
      <c r="A55" s="43">
        <v>53</v>
      </c>
      <c r="B55" s="43">
        <v>0.09</v>
      </c>
      <c r="C55" s="43">
        <f t="shared" si="0"/>
        <v>-0.09</v>
      </c>
      <c r="F55" s="43">
        <v>307</v>
      </c>
      <c r="G55" s="43">
        <v>-0.18</v>
      </c>
    </row>
    <row r="56" spans="1:7" x14ac:dyDescent="0.25">
      <c r="A56" s="43">
        <v>54</v>
      </c>
      <c r="B56" s="43">
        <v>0.09</v>
      </c>
      <c r="C56" s="43">
        <f t="shared" si="0"/>
        <v>-0.09</v>
      </c>
      <c r="F56" s="43">
        <v>306</v>
      </c>
      <c r="G56" s="43">
        <v>-0.19</v>
      </c>
    </row>
    <row r="57" spans="1:7" x14ac:dyDescent="0.25">
      <c r="A57" s="43">
        <v>55</v>
      </c>
      <c r="B57" s="43">
        <v>0.1</v>
      </c>
      <c r="C57" s="43">
        <f t="shared" si="0"/>
        <v>-0.1</v>
      </c>
      <c r="F57" s="43">
        <v>305</v>
      </c>
      <c r="G57" s="43">
        <v>-0.19</v>
      </c>
    </row>
    <row r="58" spans="1:7" x14ac:dyDescent="0.25">
      <c r="A58" s="43">
        <v>56</v>
      </c>
      <c r="B58" s="43">
        <v>0.1</v>
      </c>
      <c r="C58" s="43">
        <f t="shared" si="0"/>
        <v>-0.1</v>
      </c>
      <c r="F58" s="43">
        <v>304</v>
      </c>
      <c r="G58" s="43">
        <v>-0.19</v>
      </c>
    </row>
    <row r="59" spans="1:7" x14ac:dyDescent="0.25">
      <c r="A59" s="43">
        <v>57</v>
      </c>
      <c r="B59" s="43">
        <v>0.1</v>
      </c>
      <c r="C59" s="43">
        <f t="shared" si="0"/>
        <v>-0.1</v>
      </c>
      <c r="F59" s="43">
        <v>303</v>
      </c>
      <c r="G59" s="43">
        <v>-0.19</v>
      </c>
    </row>
    <row r="60" spans="1:7" x14ac:dyDescent="0.25">
      <c r="A60" s="43">
        <v>58</v>
      </c>
      <c r="B60" s="43">
        <v>0.1</v>
      </c>
      <c r="C60" s="43">
        <f t="shared" si="0"/>
        <v>-0.1</v>
      </c>
      <c r="F60" s="43">
        <v>302</v>
      </c>
      <c r="G60" s="43">
        <v>-0.19</v>
      </c>
    </row>
    <row r="61" spans="1:7" x14ac:dyDescent="0.25">
      <c r="A61" s="43">
        <v>59</v>
      </c>
      <c r="B61" s="43">
        <v>0.1</v>
      </c>
      <c r="C61" s="43">
        <f t="shared" si="0"/>
        <v>-0.1</v>
      </c>
      <c r="F61" s="43">
        <v>301</v>
      </c>
      <c r="G61" s="43">
        <v>-0.19</v>
      </c>
    </row>
    <row r="62" spans="1:7" x14ac:dyDescent="0.25">
      <c r="A62" s="43">
        <v>60</v>
      </c>
      <c r="B62" s="43">
        <v>0.1</v>
      </c>
      <c r="C62" s="43">
        <f t="shared" si="0"/>
        <v>-0.1</v>
      </c>
      <c r="F62" s="43">
        <v>300</v>
      </c>
      <c r="G62" s="43">
        <v>-0.19</v>
      </c>
    </row>
    <row r="63" spans="1:7" x14ac:dyDescent="0.25">
      <c r="A63" s="43">
        <v>61</v>
      </c>
      <c r="B63" s="43">
        <v>0.1</v>
      </c>
      <c r="C63" s="43">
        <f t="shared" si="0"/>
        <v>-0.1</v>
      </c>
      <c r="F63" s="43">
        <v>299</v>
      </c>
      <c r="G63" s="43">
        <v>-0.18</v>
      </c>
    </row>
    <row r="64" spans="1:7" x14ac:dyDescent="0.25">
      <c r="A64" s="43">
        <v>62</v>
      </c>
      <c r="B64" s="43">
        <v>0.11</v>
      </c>
      <c r="C64" s="43">
        <f t="shared" si="0"/>
        <v>-0.11</v>
      </c>
      <c r="F64" s="43">
        <v>298</v>
      </c>
      <c r="G64" s="43">
        <v>-0.15</v>
      </c>
    </row>
    <row r="65" spans="1:7" x14ac:dyDescent="0.25">
      <c r="A65" s="43">
        <v>63</v>
      </c>
      <c r="B65" s="43">
        <v>0.11</v>
      </c>
      <c r="C65" s="43">
        <f t="shared" si="0"/>
        <v>-0.11</v>
      </c>
      <c r="F65" s="43">
        <v>297</v>
      </c>
      <c r="G65" s="43">
        <v>-0.14000000000000001</v>
      </c>
    </row>
    <row r="66" spans="1:7" x14ac:dyDescent="0.25">
      <c r="A66" s="43">
        <v>64</v>
      </c>
      <c r="B66" s="43">
        <v>0.11</v>
      </c>
      <c r="C66" s="43">
        <f t="shared" si="0"/>
        <v>-0.11</v>
      </c>
      <c r="F66" s="43">
        <v>296</v>
      </c>
      <c r="G66" s="43">
        <v>-0.14000000000000001</v>
      </c>
    </row>
    <row r="67" spans="1:7" x14ac:dyDescent="0.25">
      <c r="A67" s="43">
        <v>65</v>
      </c>
      <c r="B67" s="43">
        <v>0.11</v>
      </c>
      <c r="C67" s="43">
        <f t="shared" ref="C67:C130" si="1">B67*(-1)</f>
        <v>-0.11</v>
      </c>
      <c r="F67" s="43">
        <v>295</v>
      </c>
      <c r="G67" s="43">
        <v>-0.14000000000000001</v>
      </c>
    </row>
    <row r="68" spans="1:7" x14ac:dyDescent="0.25">
      <c r="A68" s="43">
        <v>66</v>
      </c>
      <c r="B68" s="43">
        <v>0.11</v>
      </c>
      <c r="C68" s="43">
        <f t="shared" si="1"/>
        <v>-0.11</v>
      </c>
      <c r="F68" s="43">
        <v>294</v>
      </c>
      <c r="G68" s="43">
        <v>-0.14000000000000001</v>
      </c>
    </row>
    <row r="69" spans="1:7" x14ac:dyDescent="0.25">
      <c r="A69" s="43">
        <v>67</v>
      </c>
      <c r="B69" s="43">
        <v>0.11</v>
      </c>
      <c r="C69" s="43">
        <f t="shared" si="1"/>
        <v>-0.11</v>
      </c>
      <c r="F69" s="43">
        <v>293</v>
      </c>
      <c r="G69" s="43">
        <v>-0.14000000000000001</v>
      </c>
    </row>
    <row r="70" spans="1:7" x14ac:dyDescent="0.25">
      <c r="A70" s="43">
        <v>68</v>
      </c>
      <c r="B70" s="43">
        <v>0.11</v>
      </c>
      <c r="C70" s="43">
        <f t="shared" si="1"/>
        <v>-0.11</v>
      </c>
      <c r="F70" s="43">
        <v>292</v>
      </c>
      <c r="G70" s="43">
        <v>-0.14000000000000001</v>
      </c>
    </row>
    <row r="71" spans="1:7" x14ac:dyDescent="0.25">
      <c r="A71" s="43">
        <v>69</v>
      </c>
      <c r="B71" s="43">
        <v>0.12</v>
      </c>
      <c r="C71" s="43">
        <f t="shared" si="1"/>
        <v>-0.12</v>
      </c>
      <c r="F71" s="43">
        <v>291</v>
      </c>
      <c r="G71" s="43">
        <v>-0.13</v>
      </c>
    </row>
    <row r="72" spans="1:7" x14ac:dyDescent="0.25">
      <c r="A72" s="43">
        <v>70</v>
      </c>
      <c r="B72" s="43">
        <v>0.12</v>
      </c>
      <c r="C72" s="43">
        <f t="shared" si="1"/>
        <v>-0.12</v>
      </c>
      <c r="F72" s="43">
        <v>290</v>
      </c>
      <c r="G72" s="43">
        <v>-0.13</v>
      </c>
    </row>
    <row r="73" spans="1:7" x14ac:dyDescent="0.25">
      <c r="A73" s="43">
        <v>71</v>
      </c>
      <c r="B73" s="43">
        <v>0.12</v>
      </c>
      <c r="C73" s="43">
        <f t="shared" si="1"/>
        <v>-0.12</v>
      </c>
      <c r="F73" s="43">
        <v>289</v>
      </c>
      <c r="G73" s="43">
        <v>-0.13</v>
      </c>
    </row>
    <row r="74" spans="1:7" x14ac:dyDescent="0.25">
      <c r="A74" s="43">
        <v>72</v>
      </c>
      <c r="B74" s="43">
        <v>0.12</v>
      </c>
      <c r="C74" s="43">
        <f t="shared" si="1"/>
        <v>-0.12</v>
      </c>
      <c r="F74" s="43">
        <v>288</v>
      </c>
      <c r="G74" s="43">
        <v>-0.13</v>
      </c>
    </row>
    <row r="75" spans="1:7" x14ac:dyDescent="0.25">
      <c r="A75" s="43">
        <v>73</v>
      </c>
      <c r="B75" s="43">
        <v>0.12</v>
      </c>
      <c r="C75" s="43">
        <f t="shared" si="1"/>
        <v>-0.12</v>
      </c>
      <c r="F75" s="43">
        <v>287</v>
      </c>
      <c r="G75" s="43">
        <v>-0.13</v>
      </c>
    </row>
    <row r="76" spans="1:7" x14ac:dyDescent="0.25">
      <c r="A76" s="43">
        <v>74</v>
      </c>
      <c r="B76" s="43">
        <v>0.12</v>
      </c>
      <c r="C76" s="43">
        <f t="shared" si="1"/>
        <v>-0.12</v>
      </c>
      <c r="F76" s="43">
        <v>286</v>
      </c>
      <c r="G76" s="43">
        <v>-0.13</v>
      </c>
    </row>
    <row r="77" spans="1:7" x14ac:dyDescent="0.25">
      <c r="A77" s="43">
        <v>75</v>
      </c>
      <c r="B77" s="43">
        <v>0.12</v>
      </c>
      <c r="C77" s="43">
        <f t="shared" si="1"/>
        <v>-0.12</v>
      </c>
      <c r="F77" s="43">
        <v>285</v>
      </c>
      <c r="G77" s="43">
        <v>-0.13</v>
      </c>
    </row>
    <row r="78" spans="1:7" x14ac:dyDescent="0.25">
      <c r="A78" s="43">
        <v>76</v>
      </c>
      <c r="B78" s="43">
        <v>0.12</v>
      </c>
      <c r="C78" s="43">
        <f t="shared" si="1"/>
        <v>-0.12</v>
      </c>
      <c r="F78" s="43">
        <v>284</v>
      </c>
      <c r="G78" s="43">
        <v>-0.13</v>
      </c>
    </row>
    <row r="79" spans="1:7" x14ac:dyDescent="0.25">
      <c r="A79" s="43">
        <v>77</v>
      </c>
      <c r="B79" s="43">
        <v>0.12</v>
      </c>
      <c r="C79" s="43">
        <f t="shared" si="1"/>
        <v>-0.12</v>
      </c>
      <c r="F79" s="43">
        <v>283</v>
      </c>
      <c r="G79" s="43">
        <v>-0.13</v>
      </c>
    </row>
    <row r="80" spans="1:7" x14ac:dyDescent="0.25">
      <c r="A80" s="43">
        <v>78</v>
      </c>
      <c r="B80" s="43">
        <v>0.12</v>
      </c>
      <c r="C80" s="43">
        <f t="shared" si="1"/>
        <v>-0.12</v>
      </c>
      <c r="F80" s="43">
        <v>282</v>
      </c>
      <c r="G80" s="43">
        <v>-0.13</v>
      </c>
    </row>
    <row r="81" spans="1:7" x14ac:dyDescent="0.25">
      <c r="A81" s="43">
        <v>79</v>
      </c>
      <c r="B81" s="43">
        <v>0.13</v>
      </c>
      <c r="C81" s="43">
        <f t="shared" si="1"/>
        <v>-0.13</v>
      </c>
      <c r="F81" s="43">
        <v>281</v>
      </c>
      <c r="G81" s="43">
        <v>-0.13</v>
      </c>
    </row>
    <row r="82" spans="1:7" x14ac:dyDescent="0.25">
      <c r="A82" s="43">
        <v>80</v>
      </c>
      <c r="B82" s="43">
        <v>0.13</v>
      </c>
      <c r="C82" s="43">
        <f t="shared" si="1"/>
        <v>-0.13</v>
      </c>
      <c r="F82" s="43">
        <v>280</v>
      </c>
      <c r="G82" s="43">
        <v>-0.13</v>
      </c>
    </row>
    <row r="83" spans="1:7" x14ac:dyDescent="0.25">
      <c r="A83" s="43">
        <v>81</v>
      </c>
      <c r="B83" s="43">
        <v>0.13</v>
      </c>
      <c r="C83" s="43">
        <f t="shared" si="1"/>
        <v>-0.13</v>
      </c>
      <c r="F83" s="43">
        <v>279</v>
      </c>
      <c r="G83" s="43">
        <v>-0.13</v>
      </c>
    </row>
    <row r="84" spans="1:7" x14ac:dyDescent="0.25">
      <c r="A84" s="43">
        <v>82</v>
      </c>
      <c r="B84" s="43">
        <v>0.13</v>
      </c>
      <c r="C84" s="43">
        <f t="shared" si="1"/>
        <v>-0.13</v>
      </c>
      <c r="F84" s="43">
        <v>278</v>
      </c>
      <c r="G84" s="43">
        <v>-0.13</v>
      </c>
    </row>
    <row r="85" spans="1:7" x14ac:dyDescent="0.25">
      <c r="A85" s="43">
        <v>83</v>
      </c>
      <c r="B85" s="43">
        <v>0.13</v>
      </c>
      <c r="C85" s="43">
        <f t="shared" si="1"/>
        <v>-0.13</v>
      </c>
      <c r="F85" s="43">
        <v>277</v>
      </c>
      <c r="G85" s="43">
        <v>-0.13</v>
      </c>
    </row>
    <row r="86" spans="1:7" x14ac:dyDescent="0.25">
      <c r="A86" s="43">
        <v>84</v>
      </c>
      <c r="B86" s="43">
        <v>0.13</v>
      </c>
      <c r="C86" s="43">
        <f t="shared" si="1"/>
        <v>-0.13</v>
      </c>
      <c r="F86" s="43">
        <v>276</v>
      </c>
      <c r="G86" s="43">
        <v>-0.12</v>
      </c>
    </row>
    <row r="87" spans="1:7" x14ac:dyDescent="0.25">
      <c r="A87" s="43">
        <v>85</v>
      </c>
      <c r="B87" s="43">
        <v>0.13</v>
      </c>
      <c r="C87" s="43">
        <f t="shared" si="1"/>
        <v>-0.13</v>
      </c>
      <c r="F87" s="43">
        <v>275</v>
      </c>
      <c r="G87" s="43">
        <v>-0.12</v>
      </c>
    </row>
    <row r="88" spans="1:7" x14ac:dyDescent="0.25">
      <c r="A88" s="43">
        <v>86</v>
      </c>
      <c r="B88" s="43">
        <v>0.13</v>
      </c>
      <c r="C88" s="43">
        <f t="shared" si="1"/>
        <v>-0.13</v>
      </c>
      <c r="F88" s="43">
        <v>274</v>
      </c>
      <c r="G88" s="43">
        <v>-0.12</v>
      </c>
    </row>
    <row r="89" spans="1:7" x14ac:dyDescent="0.25">
      <c r="A89" s="43">
        <v>87</v>
      </c>
      <c r="B89" s="43">
        <v>0.13</v>
      </c>
      <c r="C89" s="43">
        <f t="shared" si="1"/>
        <v>-0.13</v>
      </c>
      <c r="F89" s="43">
        <v>273</v>
      </c>
      <c r="G89" s="43">
        <v>-0.12</v>
      </c>
    </row>
    <row r="90" spans="1:7" x14ac:dyDescent="0.25">
      <c r="A90" s="43">
        <v>88</v>
      </c>
      <c r="B90" s="43">
        <v>0.13</v>
      </c>
      <c r="C90" s="43">
        <f t="shared" si="1"/>
        <v>-0.13</v>
      </c>
      <c r="F90" s="43">
        <v>272</v>
      </c>
      <c r="G90" s="43">
        <v>-0.1</v>
      </c>
    </row>
    <row r="91" spans="1:7" x14ac:dyDescent="0.25">
      <c r="A91" s="43">
        <v>89</v>
      </c>
      <c r="B91" s="43">
        <v>0.13</v>
      </c>
      <c r="C91" s="43">
        <f t="shared" si="1"/>
        <v>-0.13</v>
      </c>
      <c r="F91" s="43">
        <v>271</v>
      </c>
      <c r="G91" s="43">
        <v>-0.1</v>
      </c>
    </row>
    <row r="92" spans="1:7" x14ac:dyDescent="0.25">
      <c r="A92" s="43">
        <v>90</v>
      </c>
      <c r="B92" s="43">
        <v>0.13</v>
      </c>
      <c r="C92" s="43">
        <f t="shared" si="1"/>
        <v>-0.13</v>
      </c>
      <c r="F92" s="43">
        <v>270</v>
      </c>
      <c r="G92" s="43">
        <v>-0.09</v>
      </c>
    </row>
    <row r="93" spans="1:7" x14ac:dyDescent="0.25">
      <c r="A93" s="43">
        <v>91</v>
      </c>
      <c r="B93" s="43">
        <v>0.13</v>
      </c>
      <c r="C93" s="43">
        <f t="shared" si="1"/>
        <v>-0.13</v>
      </c>
      <c r="F93" s="43">
        <v>269</v>
      </c>
      <c r="G93" s="43">
        <v>-0.09</v>
      </c>
    </row>
    <row r="94" spans="1:7" x14ac:dyDescent="0.25">
      <c r="A94" s="43">
        <v>92</v>
      </c>
      <c r="B94" s="43">
        <v>0.13</v>
      </c>
      <c r="C94" s="43">
        <f t="shared" si="1"/>
        <v>-0.13</v>
      </c>
      <c r="F94" s="43">
        <v>268</v>
      </c>
      <c r="G94" s="43">
        <v>-0.08</v>
      </c>
    </row>
    <row r="95" spans="1:7" x14ac:dyDescent="0.25">
      <c r="A95" s="43">
        <v>93</v>
      </c>
      <c r="B95" s="43">
        <v>0.12</v>
      </c>
      <c r="C95" s="43">
        <f t="shared" si="1"/>
        <v>-0.12</v>
      </c>
      <c r="F95" s="43">
        <v>267</v>
      </c>
      <c r="G95" s="43">
        <v>-0.08</v>
      </c>
    </row>
    <row r="96" spans="1:7" x14ac:dyDescent="0.25">
      <c r="A96" s="43">
        <v>94</v>
      </c>
      <c r="B96" s="43">
        <v>0.12</v>
      </c>
      <c r="C96" s="43">
        <f t="shared" si="1"/>
        <v>-0.12</v>
      </c>
      <c r="F96" s="43">
        <v>266</v>
      </c>
      <c r="G96" s="43">
        <v>-0.08</v>
      </c>
    </row>
    <row r="97" spans="1:7" x14ac:dyDescent="0.25">
      <c r="A97" s="43">
        <v>95</v>
      </c>
      <c r="B97" s="43">
        <v>0.11</v>
      </c>
      <c r="C97" s="43">
        <f t="shared" si="1"/>
        <v>-0.11</v>
      </c>
      <c r="F97" s="43">
        <v>265</v>
      </c>
      <c r="G97" s="43">
        <v>-7.0000000000000007E-2</v>
      </c>
    </row>
    <row r="98" spans="1:7" x14ac:dyDescent="0.25">
      <c r="A98" s="43">
        <v>96</v>
      </c>
      <c r="B98" s="43">
        <v>0.1</v>
      </c>
      <c r="C98" s="43">
        <f t="shared" si="1"/>
        <v>-0.1</v>
      </c>
      <c r="F98" s="43">
        <v>264</v>
      </c>
      <c r="G98" s="43">
        <v>-7.0000000000000007E-2</v>
      </c>
    </row>
    <row r="99" spans="1:7" x14ac:dyDescent="0.25">
      <c r="A99" s="43">
        <v>97</v>
      </c>
      <c r="B99" s="43">
        <v>0.08</v>
      </c>
      <c r="C99" s="43">
        <f t="shared" si="1"/>
        <v>-0.08</v>
      </c>
      <c r="F99" s="43">
        <v>263</v>
      </c>
      <c r="G99" s="43">
        <v>-7.0000000000000007E-2</v>
      </c>
    </row>
    <row r="100" spans="1:7" x14ac:dyDescent="0.25">
      <c r="A100" s="43">
        <v>98</v>
      </c>
      <c r="B100" s="43">
        <v>7.0000000000000007E-2</v>
      </c>
      <c r="C100" s="43">
        <f t="shared" si="1"/>
        <v>-7.0000000000000007E-2</v>
      </c>
      <c r="F100" s="43">
        <v>262</v>
      </c>
      <c r="G100" s="43">
        <v>-7.0000000000000007E-2</v>
      </c>
    </row>
    <row r="101" spans="1:7" x14ac:dyDescent="0.25">
      <c r="A101" s="43">
        <v>99</v>
      </c>
      <c r="B101" s="43">
        <v>0.05</v>
      </c>
      <c r="C101" s="43">
        <f t="shared" si="1"/>
        <v>-0.05</v>
      </c>
      <c r="F101" s="43">
        <v>261</v>
      </c>
      <c r="G101" s="43">
        <v>-7.0000000000000007E-2</v>
      </c>
    </row>
    <row r="102" spans="1:7" x14ac:dyDescent="0.25">
      <c r="A102" s="43">
        <v>100</v>
      </c>
      <c r="B102" s="43">
        <v>0.03</v>
      </c>
      <c r="C102" s="43">
        <f t="shared" si="1"/>
        <v>-0.03</v>
      </c>
      <c r="F102" s="43">
        <v>260</v>
      </c>
      <c r="G102" s="43">
        <v>-0.06</v>
      </c>
    </row>
    <row r="103" spans="1:7" x14ac:dyDescent="0.25">
      <c r="A103" s="43">
        <v>101</v>
      </c>
      <c r="B103" s="43">
        <v>0.02</v>
      </c>
      <c r="C103" s="43">
        <f t="shared" si="1"/>
        <v>-0.02</v>
      </c>
      <c r="F103" s="43">
        <v>259</v>
      </c>
      <c r="G103" s="43">
        <v>-0.06</v>
      </c>
    </row>
    <row r="104" spans="1:7" x14ac:dyDescent="0.25">
      <c r="A104" s="43">
        <v>102</v>
      </c>
      <c r="B104" s="43">
        <v>0</v>
      </c>
      <c r="C104" s="43">
        <f t="shared" si="1"/>
        <v>0</v>
      </c>
      <c r="F104" s="43">
        <v>258</v>
      </c>
      <c r="G104" s="43">
        <v>-0.06</v>
      </c>
    </row>
    <row r="105" spans="1:7" x14ac:dyDescent="0.25">
      <c r="A105" s="43">
        <v>103</v>
      </c>
      <c r="B105" s="43">
        <v>-0.02</v>
      </c>
      <c r="C105" s="43">
        <f t="shared" si="1"/>
        <v>0.02</v>
      </c>
      <c r="F105" s="43">
        <v>257</v>
      </c>
      <c r="G105" s="43">
        <v>-0.06</v>
      </c>
    </row>
    <row r="106" spans="1:7" x14ac:dyDescent="0.25">
      <c r="A106" s="43">
        <v>104</v>
      </c>
      <c r="B106" s="43">
        <v>-0.04</v>
      </c>
      <c r="C106" s="43">
        <f t="shared" si="1"/>
        <v>0.04</v>
      </c>
      <c r="F106" s="43">
        <v>256</v>
      </c>
      <c r="G106" s="43">
        <v>-0.06</v>
      </c>
    </row>
    <row r="107" spans="1:7" x14ac:dyDescent="0.25">
      <c r="A107" s="43">
        <v>105</v>
      </c>
      <c r="B107" s="43">
        <v>-0.06</v>
      </c>
      <c r="C107" s="43">
        <f t="shared" si="1"/>
        <v>0.06</v>
      </c>
      <c r="F107" s="43">
        <v>255</v>
      </c>
      <c r="G107" s="43">
        <v>-0.05</v>
      </c>
    </row>
    <row r="108" spans="1:7" x14ac:dyDescent="0.25">
      <c r="A108" s="43">
        <v>106</v>
      </c>
      <c r="B108" s="43">
        <v>-0.08</v>
      </c>
      <c r="C108" s="43">
        <f t="shared" si="1"/>
        <v>0.08</v>
      </c>
      <c r="F108" s="43">
        <v>254</v>
      </c>
      <c r="G108" s="43">
        <v>-0.05</v>
      </c>
    </row>
    <row r="109" spans="1:7" x14ac:dyDescent="0.25">
      <c r="A109" s="43">
        <v>107</v>
      </c>
      <c r="B109" s="43">
        <v>-0.1</v>
      </c>
      <c r="C109" s="43">
        <f t="shared" si="1"/>
        <v>0.1</v>
      </c>
      <c r="F109" s="43">
        <v>253</v>
      </c>
      <c r="G109" s="43">
        <v>-0.04</v>
      </c>
    </row>
    <row r="110" spans="1:7" x14ac:dyDescent="0.25">
      <c r="A110" s="43">
        <v>108</v>
      </c>
      <c r="B110" s="43">
        <v>-0.11</v>
      </c>
      <c r="C110" s="43">
        <f t="shared" si="1"/>
        <v>0.11</v>
      </c>
      <c r="F110" s="43">
        <v>252</v>
      </c>
      <c r="G110" s="43">
        <v>-0.02</v>
      </c>
    </row>
    <row r="111" spans="1:7" x14ac:dyDescent="0.25">
      <c r="A111" s="43">
        <v>109</v>
      </c>
      <c r="B111" s="43">
        <v>-0.13</v>
      </c>
      <c r="C111" s="43">
        <f t="shared" si="1"/>
        <v>0.13</v>
      </c>
      <c r="F111" s="43">
        <v>251</v>
      </c>
      <c r="G111" s="43">
        <v>-0.01</v>
      </c>
    </row>
    <row r="112" spans="1:7" x14ac:dyDescent="0.25">
      <c r="A112" s="43">
        <v>110</v>
      </c>
      <c r="B112" s="43">
        <v>-0.15</v>
      </c>
      <c r="C112" s="43">
        <f t="shared" si="1"/>
        <v>0.15</v>
      </c>
      <c r="F112" s="43">
        <v>250</v>
      </c>
      <c r="G112" s="43">
        <v>0.01</v>
      </c>
    </row>
    <row r="113" spans="1:7" x14ac:dyDescent="0.25">
      <c r="A113" s="43">
        <v>111</v>
      </c>
      <c r="B113" s="43">
        <v>-0.17</v>
      </c>
      <c r="C113" s="43">
        <f t="shared" si="1"/>
        <v>0.17</v>
      </c>
      <c r="F113" s="43">
        <v>249</v>
      </c>
      <c r="G113" s="43">
        <v>0.03</v>
      </c>
    </row>
    <row r="114" spans="1:7" x14ac:dyDescent="0.25">
      <c r="A114" s="43">
        <v>112</v>
      </c>
      <c r="B114" s="43">
        <v>-0.19</v>
      </c>
      <c r="C114" s="43">
        <f t="shared" si="1"/>
        <v>0.19</v>
      </c>
      <c r="F114" s="43">
        <v>248</v>
      </c>
      <c r="G114" s="43">
        <v>0.04</v>
      </c>
    </row>
    <row r="115" spans="1:7" x14ac:dyDescent="0.25">
      <c r="A115" s="43">
        <v>113</v>
      </c>
      <c r="B115" s="43">
        <v>-0.2</v>
      </c>
      <c r="C115" s="43">
        <f t="shared" si="1"/>
        <v>0.2</v>
      </c>
      <c r="F115" s="43">
        <v>247</v>
      </c>
      <c r="G115" s="43">
        <v>7.0000000000000007E-2</v>
      </c>
    </row>
    <row r="116" spans="1:7" x14ac:dyDescent="0.25">
      <c r="A116" s="43">
        <v>114</v>
      </c>
      <c r="B116" s="43">
        <v>-0.23</v>
      </c>
      <c r="C116" s="43">
        <f t="shared" si="1"/>
        <v>0.23</v>
      </c>
      <c r="F116" s="43">
        <v>246</v>
      </c>
      <c r="G116" s="43">
        <v>0.09</v>
      </c>
    </row>
    <row r="117" spans="1:7" x14ac:dyDescent="0.25">
      <c r="A117" s="43">
        <v>115</v>
      </c>
      <c r="B117" s="43">
        <v>-0.25</v>
      </c>
      <c r="C117" s="43">
        <f t="shared" si="1"/>
        <v>0.25</v>
      </c>
      <c r="F117" s="43">
        <v>245</v>
      </c>
      <c r="G117" s="43">
        <v>0.1</v>
      </c>
    </row>
    <row r="118" spans="1:7" x14ac:dyDescent="0.25">
      <c r="A118" s="43">
        <v>116</v>
      </c>
      <c r="B118" s="43">
        <v>-0.26</v>
      </c>
      <c r="C118" s="43">
        <f t="shared" si="1"/>
        <v>0.26</v>
      </c>
      <c r="F118" s="43">
        <v>244</v>
      </c>
      <c r="G118" s="43">
        <v>0.12</v>
      </c>
    </row>
    <row r="119" spans="1:7" x14ac:dyDescent="0.25">
      <c r="A119" s="43">
        <v>117</v>
      </c>
      <c r="B119" s="43">
        <v>-0.28000000000000003</v>
      </c>
      <c r="C119" s="43">
        <f t="shared" si="1"/>
        <v>0.28000000000000003</v>
      </c>
      <c r="F119" s="43">
        <v>243</v>
      </c>
      <c r="G119" s="43">
        <v>0.14000000000000001</v>
      </c>
    </row>
    <row r="120" spans="1:7" x14ac:dyDescent="0.25">
      <c r="A120" s="43">
        <v>118</v>
      </c>
      <c r="B120" s="43">
        <v>-0.3</v>
      </c>
      <c r="C120" s="43">
        <f t="shared" si="1"/>
        <v>0.3</v>
      </c>
      <c r="F120" s="43">
        <v>242</v>
      </c>
      <c r="G120" s="43">
        <v>0.16</v>
      </c>
    </row>
    <row r="121" spans="1:7" x14ac:dyDescent="0.25">
      <c r="A121" s="43">
        <v>119</v>
      </c>
      <c r="B121" s="43">
        <v>-0.32</v>
      </c>
      <c r="C121" s="43">
        <f t="shared" si="1"/>
        <v>0.32</v>
      </c>
      <c r="F121" s="43">
        <v>241</v>
      </c>
      <c r="G121" s="43">
        <v>0.18</v>
      </c>
    </row>
    <row r="122" spans="1:7" x14ac:dyDescent="0.25">
      <c r="A122" s="43">
        <v>120</v>
      </c>
      <c r="B122" s="43">
        <v>-0.34</v>
      </c>
      <c r="C122" s="43">
        <f t="shared" si="1"/>
        <v>0.34</v>
      </c>
      <c r="F122" s="43">
        <v>240</v>
      </c>
      <c r="G122" s="43">
        <v>0.2</v>
      </c>
    </row>
    <row r="123" spans="1:7" x14ac:dyDescent="0.25">
      <c r="A123" s="43">
        <v>121</v>
      </c>
      <c r="B123" s="43">
        <v>-0.36</v>
      </c>
      <c r="C123" s="43">
        <f t="shared" si="1"/>
        <v>0.36</v>
      </c>
      <c r="F123" s="43">
        <v>239</v>
      </c>
      <c r="G123" s="43">
        <v>0.22</v>
      </c>
    </row>
    <row r="124" spans="1:7" x14ac:dyDescent="0.25">
      <c r="A124" s="43">
        <v>122</v>
      </c>
      <c r="B124" s="43">
        <v>-0.39</v>
      </c>
      <c r="C124" s="43">
        <f t="shared" si="1"/>
        <v>0.39</v>
      </c>
      <c r="F124" s="43">
        <v>238</v>
      </c>
      <c r="G124" s="43">
        <v>0.24</v>
      </c>
    </row>
    <row r="125" spans="1:7" x14ac:dyDescent="0.25">
      <c r="A125" s="43">
        <v>123</v>
      </c>
      <c r="B125" s="43">
        <v>-0.43</v>
      </c>
      <c r="C125" s="43">
        <f t="shared" si="1"/>
        <v>0.43</v>
      </c>
      <c r="F125" s="43">
        <v>237</v>
      </c>
      <c r="G125" s="43">
        <v>0.26</v>
      </c>
    </row>
    <row r="126" spans="1:7" x14ac:dyDescent="0.25">
      <c r="A126" s="43">
        <v>124</v>
      </c>
      <c r="B126" s="43">
        <v>-0.46</v>
      </c>
      <c r="C126" s="43">
        <f t="shared" si="1"/>
        <v>0.46</v>
      </c>
      <c r="F126" s="43">
        <v>236</v>
      </c>
      <c r="G126" s="43">
        <v>0.28000000000000003</v>
      </c>
    </row>
    <row r="127" spans="1:7" x14ac:dyDescent="0.25">
      <c r="A127" s="43">
        <v>125</v>
      </c>
      <c r="B127" s="43">
        <v>-0.51</v>
      </c>
      <c r="C127" s="43">
        <f t="shared" si="1"/>
        <v>0.51</v>
      </c>
      <c r="F127" s="43">
        <v>235</v>
      </c>
      <c r="G127" s="43">
        <v>0.3</v>
      </c>
    </row>
    <row r="128" spans="1:7" x14ac:dyDescent="0.25">
      <c r="A128" s="43">
        <v>126</v>
      </c>
      <c r="B128" s="43">
        <v>-0.55000000000000004</v>
      </c>
      <c r="C128" s="43">
        <f t="shared" si="1"/>
        <v>0.55000000000000004</v>
      </c>
      <c r="F128" s="43">
        <v>234</v>
      </c>
      <c r="G128" s="43">
        <v>0.32</v>
      </c>
    </row>
    <row r="129" spans="1:7" x14ac:dyDescent="0.25">
      <c r="A129" s="43">
        <v>127</v>
      </c>
      <c r="B129" s="43">
        <v>-0.6</v>
      </c>
      <c r="C129" s="43">
        <f t="shared" si="1"/>
        <v>0.6</v>
      </c>
      <c r="F129" s="43">
        <v>233</v>
      </c>
      <c r="G129" s="43">
        <v>0.34</v>
      </c>
    </row>
    <row r="130" spans="1:7" x14ac:dyDescent="0.25">
      <c r="A130" s="43">
        <v>128</v>
      </c>
      <c r="B130" s="43">
        <v>-0.66</v>
      </c>
      <c r="C130" s="43">
        <f t="shared" si="1"/>
        <v>0.66</v>
      </c>
      <c r="F130" s="43">
        <v>232</v>
      </c>
      <c r="G130" s="43">
        <v>0.36</v>
      </c>
    </row>
    <row r="131" spans="1:7" x14ac:dyDescent="0.25">
      <c r="A131" s="43">
        <v>129</v>
      </c>
      <c r="B131" s="43">
        <v>-0.72</v>
      </c>
      <c r="C131" s="43">
        <f t="shared" ref="C131:C194" si="2">B131*(-1)</f>
        <v>0.72</v>
      </c>
      <c r="F131" s="43">
        <v>231</v>
      </c>
      <c r="G131" s="43">
        <v>0.38</v>
      </c>
    </row>
    <row r="132" spans="1:7" x14ac:dyDescent="0.25">
      <c r="A132" s="43">
        <v>130</v>
      </c>
      <c r="B132" s="43">
        <v>-0.78</v>
      </c>
      <c r="C132" s="43">
        <f t="shared" si="2"/>
        <v>0.78</v>
      </c>
      <c r="F132" s="43">
        <v>230</v>
      </c>
      <c r="G132" s="43">
        <v>0.4</v>
      </c>
    </row>
    <row r="133" spans="1:7" x14ac:dyDescent="0.25">
      <c r="A133" s="43">
        <v>131</v>
      </c>
      <c r="B133" s="43">
        <v>-0.84</v>
      </c>
      <c r="C133" s="43">
        <f t="shared" si="2"/>
        <v>0.84</v>
      </c>
      <c r="F133" s="43">
        <v>229</v>
      </c>
      <c r="G133" s="43">
        <v>0.42</v>
      </c>
    </row>
    <row r="134" spans="1:7" x14ac:dyDescent="0.25">
      <c r="A134" s="43">
        <v>132</v>
      </c>
      <c r="B134" s="43">
        <v>-0.93</v>
      </c>
      <c r="C134" s="43">
        <f t="shared" si="2"/>
        <v>0.93</v>
      </c>
      <c r="F134" s="43">
        <v>228</v>
      </c>
      <c r="G134" s="43">
        <v>0.46</v>
      </c>
    </row>
    <row r="135" spans="1:7" x14ac:dyDescent="0.25">
      <c r="A135" s="43">
        <v>133</v>
      </c>
      <c r="B135" s="43">
        <v>-0.99</v>
      </c>
      <c r="C135" s="43">
        <f t="shared" si="2"/>
        <v>0.99</v>
      </c>
      <c r="F135" s="43">
        <v>227</v>
      </c>
      <c r="G135" s="43">
        <v>0.49</v>
      </c>
    </row>
    <row r="136" spans="1:7" x14ac:dyDescent="0.25">
      <c r="A136" s="43">
        <v>134</v>
      </c>
      <c r="B136" s="43">
        <v>-1.07</v>
      </c>
      <c r="C136" s="43">
        <f t="shared" si="2"/>
        <v>1.07</v>
      </c>
      <c r="F136" s="43">
        <v>226</v>
      </c>
      <c r="G136" s="43">
        <v>0.53</v>
      </c>
    </row>
    <row r="137" spans="1:7" x14ac:dyDescent="0.25">
      <c r="A137" s="43">
        <v>135</v>
      </c>
      <c r="B137" s="43">
        <v>-1.1599999999999999</v>
      </c>
      <c r="C137" s="43">
        <f t="shared" si="2"/>
        <v>1.1599999999999999</v>
      </c>
      <c r="F137" s="43">
        <v>225</v>
      </c>
      <c r="G137" s="43">
        <v>0.56999999999999995</v>
      </c>
    </row>
    <row r="138" spans="1:7" x14ac:dyDescent="0.25">
      <c r="A138" s="43">
        <v>136</v>
      </c>
      <c r="B138" s="43">
        <v>-1.26</v>
      </c>
      <c r="C138" s="43">
        <f t="shared" si="2"/>
        <v>1.26</v>
      </c>
      <c r="F138" s="43">
        <v>224</v>
      </c>
      <c r="G138" s="43">
        <v>0.62</v>
      </c>
    </row>
    <row r="139" spans="1:7" x14ac:dyDescent="0.25">
      <c r="A139" s="43">
        <v>137</v>
      </c>
      <c r="B139" s="43">
        <v>-1.35</v>
      </c>
      <c r="C139" s="43">
        <f t="shared" si="2"/>
        <v>1.35</v>
      </c>
      <c r="F139" s="43">
        <v>223</v>
      </c>
      <c r="G139" s="43">
        <v>0.68</v>
      </c>
    </row>
    <row r="140" spans="1:7" x14ac:dyDescent="0.25">
      <c r="A140" s="43">
        <v>138</v>
      </c>
      <c r="B140" s="43">
        <v>-1.45</v>
      </c>
      <c r="C140" s="43">
        <f t="shared" si="2"/>
        <v>1.45</v>
      </c>
      <c r="F140" s="43">
        <v>222</v>
      </c>
      <c r="G140" s="43">
        <v>0.74</v>
      </c>
    </row>
    <row r="141" spans="1:7" x14ac:dyDescent="0.25">
      <c r="A141" s="43">
        <v>139</v>
      </c>
      <c r="B141" s="43">
        <v>-1.56</v>
      </c>
      <c r="C141" s="43">
        <f t="shared" si="2"/>
        <v>1.56</v>
      </c>
      <c r="F141" s="43">
        <v>221</v>
      </c>
      <c r="G141" s="43">
        <v>0.8</v>
      </c>
    </row>
    <row r="142" spans="1:7" x14ac:dyDescent="0.25">
      <c r="A142" s="43">
        <v>140</v>
      </c>
      <c r="B142" s="43">
        <v>-1.68</v>
      </c>
      <c r="C142" s="43">
        <f t="shared" si="2"/>
        <v>1.68</v>
      </c>
      <c r="F142" s="43">
        <v>220</v>
      </c>
      <c r="G142" s="43">
        <v>0.87</v>
      </c>
    </row>
    <row r="143" spans="1:7" x14ac:dyDescent="0.25">
      <c r="A143" s="43">
        <v>141</v>
      </c>
      <c r="B143" s="43">
        <v>-1.8</v>
      </c>
      <c r="C143" s="43">
        <f t="shared" si="2"/>
        <v>1.8</v>
      </c>
      <c r="F143" s="43">
        <v>219</v>
      </c>
      <c r="G143" s="43">
        <v>0.93</v>
      </c>
    </row>
    <row r="144" spans="1:7" x14ac:dyDescent="0.25">
      <c r="A144" s="43">
        <v>142</v>
      </c>
      <c r="B144" s="43">
        <v>-1.93</v>
      </c>
      <c r="C144" s="43">
        <f t="shared" si="2"/>
        <v>1.93</v>
      </c>
      <c r="F144" s="43">
        <v>218</v>
      </c>
      <c r="G144" s="43">
        <v>1.01</v>
      </c>
    </row>
    <row r="145" spans="1:7" x14ac:dyDescent="0.25">
      <c r="A145" s="43">
        <v>143</v>
      </c>
      <c r="B145" s="43">
        <v>-2.04</v>
      </c>
      <c r="C145" s="43">
        <f t="shared" si="2"/>
        <v>2.04</v>
      </c>
      <c r="F145" s="43">
        <v>217</v>
      </c>
      <c r="G145" s="43">
        <v>1.0900000000000001</v>
      </c>
    </row>
    <row r="146" spans="1:7" x14ac:dyDescent="0.25">
      <c r="A146" s="43">
        <v>144</v>
      </c>
      <c r="B146" s="43">
        <v>-2.1800000000000002</v>
      </c>
      <c r="C146" s="43">
        <f t="shared" si="2"/>
        <v>2.1800000000000002</v>
      </c>
      <c r="F146" s="43">
        <v>216</v>
      </c>
      <c r="G146" s="43">
        <v>1.19</v>
      </c>
    </row>
    <row r="147" spans="1:7" x14ac:dyDescent="0.25">
      <c r="A147" s="43">
        <v>145</v>
      </c>
      <c r="B147" s="43">
        <v>-2.31</v>
      </c>
      <c r="C147" s="43">
        <f t="shared" si="2"/>
        <v>2.31</v>
      </c>
      <c r="F147" s="43">
        <v>215</v>
      </c>
      <c r="G147" s="43">
        <v>1.3</v>
      </c>
    </row>
    <row r="148" spans="1:7" x14ac:dyDescent="0.25">
      <c r="A148" s="43">
        <v>146</v>
      </c>
      <c r="B148" s="43">
        <v>-2.46</v>
      </c>
      <c r="C148" s="43">
        <f t="shared" si="2"/>
        <v>2.46</v>
      </c>
      <c r="F148" s="43">
        <v>214</v>
      </c>
      <c r="G148" s="43">
        <v>1.39</v>
      </c>
    </row>
    <row r="149" spans="1:7" x14ac:dyDescent="0.25">
      <c r="A149" s="43">
        <v>147</v>
      </c>
      <c r="B149" s="43">
        <v>-2.6</v>
      </c>
      <c r="C149" s="43">
        <f t="shared" si="2"/>
        <v>2.6</v>
      </c>
      <c r="F149" s="43">
        <v>213</v>
      </c>
      <c r="G149" s="43">
        <v>1.49</v>
      </c>
    </row>
    <row r="150" spans="1:7" x14ac:dyDescent="0.25">
      <c r="A150" s="43">
        <v>148</v>
      </c>
      <c r="B150" s="43">
        <v>-2.78</v>
      </c>
      <c r="C150" s="43">
        <f t="shared" si="2"/>
        <v>2.78</v>
      </c>
      <c r="F150" s="43">
        <v>212</v>
      </c>
      <c r="G150" s="43">
        <v>1.59</v>
      </c>
    </row>
    <row r="151" spans="1:7" x14ac:dyDescent="0.25">
      <c r="A151" s="43">
        <v>149</v>
      </c>
      <c r="B151" s="43">
        <v>-2.94</v>
      </c>
      <c r="C151" s="43">
        <f t="shared" si="2"/>
        <v>2.94</v>
      </c>
      <c r="F151" s="43">
        <v>211</v>
      </c>
      <c r="G151" s="43">
        <v>1.71</v>
      </c>
    </row>
    <row r="152" spans="1:7" x14ac:dyDescent="0.25">
      <c r="A152" s="43">
        <v>150</v>
      </c>
      <c r="B152" s="43">
        <v>-3.11</v>
      </c>
      <c r="C152" s="43">
        <f t="shared" si="2"/>
        <v>3.11</v>
      </c>
      <c r="F152" s="43">
        <v>210</v>
      </c>
      <c r="G152" s="43">
        <v>1.82</v>
      </c>
    </row>
    <row r="153" spans="1:7" x14ac:dyDescent="0.25">
      <c r="A153" s="43">
        <v>151</v>
      </c>
      <c r="B153" s="43">
        <v>-3.28</v>
      </c>
      <c r="C153" s="43">
        <f t="shared" si="2"/>
        <v>3.28</v>
      </c>
      <c r="F153" s="43">
        <v>209</v>
      </c>
      <c r="G153" s="43">
        <v>1.95</v>
      </c>
    </row>
    <row r="154" spans="1:7" x14ac:dyDescent="0.25">
      <c r="A154" s="43">
        <v>152</v>
      </c>
      <c r="B154" s="43">
        <v>-3.48</v>
      </c>
      <c r="C154" s="43">
        <f t="shared" si="2"/>
        <v>3.48</v>
      </c>
      <c r="F154" s="43">
        <v>208</v>
      </c>
      <c r="G154" s="43">
        <v>2.09</v>
      </c>
    </row>
    <row r="155" spans="1:7" x14ac:dyDescent="0.25">
      <c r="A155" s="43">
        <v>153</v>
      </c>
      <c r="B155" s="43">
        <v>-3.69</v>
      </c>
      <c r="C155" s="43">
        <f t="shared" si="2"/>
        <v>3.69</v>
      </c>
      <c r="F155" s="43">
        <v>207</v>
      </c>
      <c r="G155" s="43">
        <v>2.23</v>
      </c>
    </row>
    <row r="156" spans="1:7" x14ac:dyDescent="0.25">
      <c r="A156" s="43">
        <v>154</v>
      </c>
      <c r="B156" s="43">
        <v>-3.86</v>
      </c>
      <c r="C156" s="43">
        <f t="shared" si="2"/>
        <v>3.86</v>
      </c>
      <c r="F156" s="43">
        <v>206</v>
      </c>
      <c r="G156" s="43">
        <v>2.37</v>
      </c>
    </row>
    <row r="157" spans="1:7" x14ac:dyDescent="0.25">
      <c r="A157" s="43">
        <v>155</v>
      </c>
      <c r="B157" s="43">
        <v>-4.0599999999999996</v>
      </c>
      <c r="C157" s="43">
        <f t="shared" si="2"/>
        <v>4.0599999999999996</v>
      </c>
      <c r="F157" s="43">
        <v>205</v>
      </c>
      <c r="G157" s="43">
        <v>2.54</v>
      </c>
    </row>
    <row r="158" spans="1:7" x14ac:dyDescent="0.25">
      <c r="A158" s="43">
        <v>156</v>
      </c>
      <c r="B158" s="43">
        <v>-4.29</v>
      </c>
      <c r="C158" s="43">
        <f t="shared" si="2"/>
        <v>4.29</v>
      </c>
      <c r="F158" s="43">
        <v>204</v>
      </c>
      <c r="G158" s="43">
        <v>2.7</v>
      </c>
    </row>
    <row r="159" spans="1:7" x14ac:dyDescent="0.25">
      <c r="A159" s="43">
        <v>157</v>
      </c>
      <c r="B159" s="43">
        <v>-4.53</v>
      </c>
      <c r="C159" s="43">
        <f t="shared" si="2"/>
        <v>4.53</v>
      </c>
      <c r="F159" s="43">
        <v>203</v>
      </c>
      <c r="G159" s="43">
        <v>2.86</v>
      </c>
    </row>
    <row r="160" spans="1:7" x14ac:dyDescent="0.25">
      <c r="A160" s="43">
        <v>158</v>
      </c>
      <c r="B160" s="43">
        <v>-4.74</v>
      </c>
      <c r="C160" s="43">
        <f t="shared" si="2"/>
        <v>4.74</v>
      </c>
      <c r="F160" s="43">
        <v>202</v>
      </c>
      <c r="G160" s="43">
        <v>3.05</v>
      </c>
    </row>
    <row r="161" spans="1:7" x14ac:dyDescent="0.25">
      <c r="A161" s="43">
        <v>159</v>
      </c>
      <c r="B161" s="43">
        <v>-5</v>
      </c>
      <c r="C161" s="43">
        <f t="shared" si="2"/>
        <v>5</v>
      </c>
      <c r="F161" s="43">
        <v>201</v>
      </c>
      <c r="G161" s="43">
        <v>3.22</v>
      </c>
    </row>
    <row r="162" spans="1:7" x14ac:dyDescent="0.25">
      <c r="A162" s="43">
        <v>160</v>
      </c>
      <c r="B162" s="43">
        <v>-5.21</v>
      </c>
      <c r="C162" s="43">
        <f t="shared" si="2"/>
        <v>5.21</v>
      </c>
      <c r="F162" s="43">
        <v>200</v>
      </c>
      <c r="G162" s="43">
        <v>3.41</v>
      </c>
    </row>
    <row r="163" spans="1:7" x14ac:dyDescent="0.25">
      <c r="A163" s="43">
        <v>161</v>
      </c>
      <c r="B163" s="43">
        <v>-5.45</v>
      </c>
      <c r="C163" s="43">
        <f t="shared" si="2"/>
        <v>5.45</v>
      </c>
      <c r="F163" s="43">
        <v>199</v>
      </c>
      <c r="G163" s="43">
        <v>3.62</v>
      </c>
    </row>
    <row r="164" spans="1:7" x14ac:dyDescent="0.25">
      <c r="A164" s="43">
        <v>162</v>
      </c>
      <c r="B164" s="43">
        <v>-5.81</v>
      </c>
      <c r="C164" s="43">
        <f t="shared" si="2"/>
        <v>5.81</v>
      </c>
      <c r="F164" s="43">
        <v>198</v>
      </c>
      <c r="G164" s="43">
        <v>3.82</v>
      </c>
    </row>
    <row r="165" spans="1:7" x14ac:dyDescent="0.25">
      <c r="A165" s="43">
        <v>163</v>
      </c>
      <c r="B165" s="43">
        <v>-5.99</v>
      </c>
      <c r="C165" s="43">
        <f t="shared" si="2"/>
        <v>5.99</v>
      </c>
      <c r="F165" s="43">
        <v>197</v>
      </c>
      <c r="G165" s="43">
        <v>4.03</v>
      </c>
    </row>
    <row r="166" spans="1:7" x14ac:dyDescent="0.25">
      <c r="A166" s="43">
        <v>164</v>
      </c>
      <c r="B166" s="43">
        <v>-6.31</v>
      </c>
      <c r="C166" s="43">
        <f t="shared" si="2"/>
        <v>6.31</v>
      </c>
      <c r="F166" s="43">
        <v>196</v>
      </c>
      <c r="G166" s="43">
        <v>4.25</v>
      </c>
    </row>
    <row r="167" spans="1:7" x14ac:dyDescent="0.25">
      <c r="A167" s="43">
        <v>165</v>
      </c>
      <c r="B167" s="43">
        <v>-6.54</v>
      </c>
      <c r="C167" s="43">
        <f t="shared" si="2"/>
        <v>6.54</v>
      </c>
      <c r="F167" s="43">
        <v>195</v>
      </c>
      <c r="G167" s="43">
        <v>4.49</v>
      </c>
    </row>
    <row r="168" spans="1:7" x14ac:dyDescent="0.25">
      <c r="A168" s="43">
        <v>166</v>
      </c>
      <c r="B168" s="43">
        <v>-6.85</v>
      </c>
      <c r="C168" s="43">
        <f t="shared" si="2"/>
        <v>6.85</v>
      </c>
      <c r="F168" s="43">
        <v>194</v>
      </c>
      <c r="G168" s="43">
        <v>4.71</v>
      </c>
    </row>
    <row r="169" spans="1:7" x14ac:dyDescent="0.25">
      <c r="A169" s="43">
        <v>167</v>
      </c>
      <c r="B169" s="43">
        <v>-7.11</v>
      </c>
      <c r="C169" s="43">
        <f t="shared" si="2"/>
        <v>7.11</v>
      </c>
      <c r="F169" s="43">
        <v>193</v>
      </c>
      <c r="G169" s="43">
        <v>4.9800000000000004</v>
      </c>
    </row>
    <row r="170" spans="1:7" x14ac:dyDescent="0.25">
      <c r="A170" s="43">
        <v>168</v>
      </c>
      <c r="B170" s="43">
        <v>-7.39</v>
      </c>
      <c r="C170" s="43">
        <f t="shared" si="2"/>
        <v>7.39</v>
      </c>
      <c r="F170" s="43">
        <v>192</v>
      </c>
      <c r="G170" s="43">
        <v>5.24</v>
      </c>
    </row>
    <row r="171" spans="1:7" x14ac:dyDescent="0.25">
      <c r="A171" s="43">
        <v>169</v>
      </c>
      <c r="B171" s="43">
        <v>-7.69</v>
      </c>
      <c r="C171" s="43">
        <f t="shared" si="2"/>
        <v>7.69</v>
      </c>
      <c r="F171" s="43">
        <v>191</v>
      </c>
      <c r="G171" s="43">
        <v>5.49</v>
      </c>
    </row>
    <row r="172" spans="1:7" x14ac:dyDescent="0.25">
      <c r="A172" s="43">
        <v>170</v>
      </c>
      <c r="B172" s="43">
        <v>-7.95</v>
      </c>
      <c r="C172" s="43">
        <f t="shared" si="2"/>
        <v>7.95</v>
      </c>
      <c r="F172" s="43">
        <v>190</v>
      </c>
      <c r="G172" s="43">
        <v>5.75</v>
      </c>
    </row>
    <row r="173" spans="1:7" x14ac:dyDescent="0.25">
      <c r="A173" s="43">
        <v>171</v>
      </c>
      <c r="B173" s="43">
        <v>-8.1999999999999993</v>
      </c>
      <c r="C173" s="43">
        <f t="shared" si="2"/>
        <v>8.1999999999999993</v>
      </c>
      <c r="F173" s="43">
        <v>189</v>
      </c>
      <c r="G173" s="43">
        <v>6.01</v>
      </c>
    </row>
    <row r="174" spans="1:7" x14ac:dyDescent="0.25">
      <c r="A174" s="43">
        <v>172</v>
      </c>
      <c r="B174" s="43">
        <v>-8.48</v>
      </c>
      <c r="C174" s="43">
        <f t="shared" si="2"/>
        <v>8.48</v>
      </c>
      <c r="F174" s="43">
        <v>188</v>
      </c>
      <c r="G174" s="43">
        <v>6.31</v>
      </c>
    </row>
    <row r="175" spans="1:7" x14ac:dyDescent="0.25">
      <c r="A175" s="43">
        <v>173</v>
      </c>
      <c r="B175" s="43">
        <v>-8.68</v>
      </c>
      <c r="C175" s="43">
        <f t="shared" si="2"/>
        <v>8.68</v>
      </c>
      <c r="F175" s="43">
        <v>187</v>
      </c>
      <c r="G175" s="43">
        <v>6.57</v>
      </c>
    </row>
    <row r="176" spans="1:7" x14ac:dyDescent="0.25">
      <c r="A176" s="43">
        <v>174</v>
      </c>
      <c r="B176" s="43">
        <v>-8.8800000000000008</v>
      </c>
      <c r="C176" s="43">
        <f t="shared" si="2"/>
        <v>8.8800000000000008</v>
      </c>
      <c r="F176" s="43">
        <v>186</v>
      </c>
      <c r="G176" s="43">
        <v>6.85</v>
      </c>
    </row>
    <row r="177" spans="1:7" x14ac:dyDescent="0.25">
      <c r="A177" s="43">
        <v>175</v>
      </c>
      <c r="B177" s="43">
        <v>-9.01</v>
      </c>
      <c r="C177" s="43">
        <f t="shared" si="2"/>
        <v>9.01</v>
      </c>
      <c r="F177" s="43">
        <v>185</v>
      </c>
      <c r="G177" s="43">
        <v>7.1</v>
      </c>
    </row>
    <row r="178" spans="1:7" x14ac:dyDescent="0.25">
      <c r="A178" s="43">
        <v>176</v>
      </c>
      <c r="B178" s="43">
        <v>-9.1</v>
      </c>
      <c r="C178" s="43">
        <f t="shared" si="2"/>
        <v>9.1</v>
      </c>
      <c r="F178" s="43">
        <v>184</v>
      </c>
      <c r="G178" s="43">
        <v>7.38</v>
      </c>
    </row>
    <row r="179" spans="1:7" x14ac:dyDescent="0.25">
      <c r="A179" s="43">
        <v>177</v>
      </c>
      <c r="B179" s="43">
        <v>-9.14</v>
      </c>
      <c r="C179" s="43">
        <f t="shared" si="2"/>
        <v>9.14</v>
      </c>
      <c r="F179" s="43">
        <v>183</v>
      </c>
      <c r="G179" s="43">
        <v>7.6</v>
      </c>
    </row>
    <row r="180" spans="1:7" x14ac:dyDescent="0.25">
      <c r="A180" s="43">
        <v>178</v>
      </c>
      <c r="B180" s="43">
        <v>-9.14</v>
      </c>
      <c r="C180" s="43">
        <f t="shared" si="2"/>
        <v>9.14</v>
      </c>
      <c r="F180" s="43">
        <v>182</v>
      </c>
      <c r="G180" s="43">
        <v>7.82</v>
      </c>
    </row>
    <row r="181" spans="1:7" x14ac:dyDescent="0.25">
      <c r="A181" s="43">
        <v>179</v>
      </c>
      <c r="B181" s="43">
        <v>-9.1</v>
      </c>
      <c r="C181" s="43">
        <f t="shared" si="2"/>
        <v>9.1</v>
      </c>
      <c r="F181" s="43">
        <v>181</v>
      </c>
      <c r="G181" s="43">
        <v>8</v>
      </c>
    </row>
    <row r="182" spans="1:7" x14ac:dyDescent="0.25">
      <c r="A182" s="43">
        <v>180</v>
      </c>
      <c r="B182" s="43">
        <v>-9.02</v>
      </c>
      <c r="C182" s="43">
        <f t="shared" si="2"/>
        <v>9.02</v>
      </c>
      <c r="F182" s="43">
        <v>180</v>
      </c>
      <c r="G182" s="43">
        <v>8.09</v>
      </c>
    </row>
    <row r="183" spans="1:7" x14ac:dyDescent="0.25">
      <c r="A183" s="43">
        <v>181</v>
      </c>
      <c r="B183" s="43">
        <v>-8.85</v>
      </c>
      <c r="C183" s="43">
        <f t="shared" si="2"/>
        <v>8.85</v>
      </c>
      <c r="F183" s="43">
        <v>179</v>
      </c>
      <c r="G183" s="43">
        <v>8.14</v>
      </c>
    </row>
    <row r="184" spans="1:7" x14ac:dyDescent="0.25">
      <c r="A184" s="43">
        <v>182</v>
      </c>
      <c r="B184" s="43">
        <v>-8.66</v>
      </c>
      <c r="C184" s="43">
        <f t="shared" si="2"/>
        <v>8.66</v>
      </c>
      <c r="F184" s="43">
        <v>178</v>
      </c>
      <c r="G184" s="43">
        <v>8.16</v>
      </c>
    </row>
    <row r="185" spans="1:7" x14ac:dyDescent="0.25">
      <c r="A185" s="43">
        <v>183</v>
      </c>
      <c r="B185" s="43">
        <v>-8.3699999999999992</v>
      </c>
      <c r="C185" s="43">
        <f t="shared" si="2"/>
        <v>8.3699999999999992</v>
      </c>
      <c r="F185" s="43">
        <v>177</v>
      </c>
      <c r="G185" s="43">
        <v>8.15</v>
      </c>
    </row>
    <row r="186" spans="1:7" x14ac:dyDescent="0.25">
      <c r="A186" s="43">
        <v>184</v>
      </c>
      <c r="B186" s="43">
        <v>-8.1199999999999992</v>
      </c>
      <c r="C186" s="43">
        <f t="shared" si="2"/>
        <v>8.1199999999999992</v>
      </c>
      <c r="F186" s="43">
        <v>176</v>
      </c>
      <c r="G186" s="43">
        <v>8.09</v>
      </c>
    </row>
    <row r="187" spans="1:7" x14ac:dyDescent="0.25">
      <c r="A187" s="43">
        <v>185</v>
      </c>
      <c r="B187" s="43">
        <v>-7.81</v>
      </c>
      <c r="C187" s="43">
        <f t="shared" si="2"/>
        <v>7.81</v>
      </c>
      <c r="F187" s="43">
        <v>175</v>
      </c>
      <c r="G187" s="43">
        <v>7.98</v>
      </c>
    </row>
    <row r="188" spans="1:7" x14ac:dyDescent="0.25">
      <c r="A188" s="43">
        <v>186</v>
      </c>
      <c r="B188" s="43">
        <v>-7.5</v>
      </c>
      <c r="C188" s="43">
        <f t="shared" si="2"/>
        <v>7.5</v>
      </c>
      <c r="F188" s="43">
        <v>174</v>
      </c>
      <c r="G188" s="43">
        <v>7.81</v>
      </c>
    </row>
    <row r="189" spans="1:7" x14ac:dyDescent="0.25">
      <c r="A189" s="43">
        <v>187</v>
      </c>
      <c r="B189" s="43">
        <v>-7.15</v>
      </c>
      <c r="C189" s="43">
        <f t="shared" si="2"/>
        <v>7.15</v>
      </c>
      <c r="F189" s="43">
        <v>173</v>
      </c>
      <c r="G189" s="43">
        <v>7.6</v>
      </c>
    </row>
    <row r="190" spans="1:7" x14ac:dyDescent="0.25">
      <c r="A190" s="43">
        <v>188</v>
      </c>
      <c r="B190" s="43">
        <v>-6.83</v>
      </c>
      <c r="C190" s="43">
        <f t="shared" si="2"/>
        <v>6.83</v>
      </c>
      <c r="F190" s="43">
        <v>172</v>
      </c>
      <c r="G190" s="43">
        <v>7.33</v>
      </c>
    </row>
    <row r="191" spans="1:7" x14ac:dyDescent="0.25">
      <c r="A191" s="43">
        <v>189</v>
      </c>
      <c r="B191" s="43">
        <v>-6.48</v>
      </c>
      <c r="C191" s="43">
        <f t="shared" si="2"/>
        <v>6.48</v>
      </c>
      <c r="F191" s="43">
        <v>171</v>
      </c>
      <c r="G191" s="43">
        <v>7.05</v>
      </c>
    </row>
    <row r="192" spans="1:7" x14ac:dyDescent="0.25">
      <c r="A192" s="43">
        <v>190</v>
      </c>
      <c r="B192" s="43">
        <v>-6.14</v>
      </c>
      <c r="C192" s="43">
        <f t="shared" si="2"/>
        <v>6.14</v>
      </c>
      <c r="F192" s="43">
        <v>170</v>
      </c>
      <c r="G192" s="43">
        <v>6.8</v>
      </c>
    </row>
    <row r="193" spans="1:7" x14ac:dyDescent="0.25">
      <c r="A193" s="43">
        <v>191</v>
      </c>
      <c r="B193" s="43">
        <v>-5.82</v>
      </c>
      <c r="C193" s="43">
        <f t="shared" si="2"/>
        <v>5.82</v>
      </c>
      <c r="F193" s="43">
        <v>169</v>
      </c>
      <c r="G193" s="43">
        <v>6.52</v>
      </c>
    </row>
    <row r="194" spans="1:7" x14ac:dyDescent="0.25">
      <c r="A194" s="43">
        <v>192</v>
      </c>
      <c r="B194" s="43">
        <v>-5.53</v>
      </c>
      <c r="C194" s="43">
        <f t="shared" si="2"/>
        <v>5.53</v>
      </c>
      <c r="F194" s="43">
        <v>168</v>
      </c>
      <c r="G194" s="43">
        <v>6.27</v>
      </c>
    </row>
    <row r="195" spans="1:7" x14ac:dyDescent="0.25">
      <c r="A195" s="43">
        <v>193</v>
      </c>
      <c r="B195" s="43">
        <v>-5.25</v>
      </c>
      <c r="C195" s="43">
        <f t="shared" ref="C195:C258" si="3">B195*(-1)</f>
        <v>5.25</v>
      </c>
      <c r="F195" s="43">
        <v>167</v>
      </c>
      <c r="G195" s="43">
        <v>5.96</v>
      </c>
    </row>
    <row r="196" spans="1:7" x14ac:dyDescent="0.25">
      <c r="A196" s="43">
        <v>194</v>
      </c>
      <c r="B196" s="43">
        <v>-4.9400000000000004</v>
      </c>
      <c r="C196" s="43">
        <f t="shared" si="3"/>
        <v>4.9400000000000004</v>
      </c>
      <c r="F196" s="43">
        <v>166</v>
      </c>
      <c r="G196" s="43">
        <v>5.69</v>
      </c>
    </row>
    <row r="197" spans="1:7" x14ac:dyDescent="0.25">
      <c r="A197" s="43">
        <v>195</v>
      </c>
      <c r="B197" s="43">
        <v>-4.66</v>
      </c>
      <c r="C197" s="43">
        <f t="shared" si="3"/>
        <v>4.66</v>
      </c>
      <c r="F197" s="43">
        <v>165</v>
      </c>
      <c r="G197" s="43">
        <v>5.41</v>
      </c>
    </row>
    <row r="198" spans="1:7" x14ac:dyDescent="0.25">
      <c r="A198" s="43">
        <v>196</v>
      </c>
      <c r="B198" s="43">
        <v>-4.41</v>
      </c>
      <c r="C198" s="43">
        <f t="shared" si="3"/>
        <v>4.41</v>
      </c>
      <c r="F198" s="43">
        <v>164</v>
      </c>
      <c r="G198" s="43">
        <v>5.1100000000000003</v>
      </c>
    </row>
    <row r="199" spans="1:7" x14ac:dyDescent="0.25">
      <c r="A199" s="43">
        <v>197</v>
      </c>
      <c r="B199" s="43">
        <v>-4.1900000000000004</v>
      </c>
      <c r="C199" s="43">
        <f t="shared" si="3"/>
        <v>4.1900000000000004</v>
      </c>
      <c r="F199" s="43">
        <v>163</v>
      </c>
      <c r="G199" s="43">
        <v>4.8499999999999996</v>
      </c>
    </row>
    <row r="200" spans="1:7" x14ac:dyDescent="0.25">
      <c r="A200" s="43">
        <v>198</v>
      </c>
      <c r="B200" s="43">
        <v>-3.93</v>
      </c>
      <c r="C200" s="43">
        <f t="shared" si="3"/>
        <v>3.93</v>
      </c>
      <c r="F200" s="43">
        <v>162</v>
      </c>
      <c r="G200" s="43">
        <v>4.62</v>
      </c>
    </row>
    <row r="201" spans="1:7" x14ac:dyDescent="0.25">
      <c r="A201" s="43">
        <v>199</v>
      </c>
      <c r="B201" s="43">
        <v>-3.73</v>
      </c>
      <c r="C201" s="43">
        <f t="shared" si="3"/>
        <v>3.73</v>
      </c>
      <c r="F201" s="43">
        <v>161</v>
      </c>
      <c r="G201" s="43">
        <v>4.3899999999999997</v>
      </c>
    </row>
    <row r="202" spans="1:7" x14ac:dyDescent="0.25">
      <c r="A202" s="43">
        <v>200</v>
      </c>
      <c r="B202" s="43">
        <v>-3.5</v>
      </c>
      <c r="C202" s="43">
        <f t="shared" si="3"/>
        <v>3.5</v>
      </c>
      <c r="F202" s="43">
        <v>160</v>
      </c>
      <c r="G202" s="43">
        <v>4.1500000000000004</v>
      </c>
    </row>
    <row r="203" spans="1:7" x14ac:dyDescent="0.25">
      <c r="A203" s="43">
        <v>201</v>
      </c>
      <c r="B203" s="43">
        <v>-3.29</v>
      </c>
      <c r="C203" s="43">
        <f t="shared" si="3"/>
        <v>3.29</v>
      </c>
      <c r="F203" s="43">
        <v>159</v>
      </c>
      <c r="G203" s="43">
        <v>3.92</v>
      </c>
    </row>
    <row r="204" spans="1:7" x14ac:dyDescent="0.25">
      <c r="A204" s="43">
        <v>202</v>
      </c>
      <c r="B204" s="43">
        <v>-3.1</v>
      </c>
      <c r="C204" s="43">
        <f t="shared" si="3"/>
        <v>3.1</v>
      </c>
      <c r="F204" s="43">
        <v>158</v>
      </c>
      <c r="G204" s="43">
        <v>3.74</v>
      </c>
    </row>
    <row r="205" spans="1:7" x14ac:dyDescent="0.25">
      <c r="A205" s="43">
        <v>203</v>
      </c>
      <c r="B205" s="43">
        <v>-2.88</v>
      </c>
      <c r="C205" s="43">
        <f t="shared" si="3"/>
        <v>2.88</v>
      </c>
      <c r="F205" s="43">
        <v>157</v>
      </c>
      <c r="G205" s="43">
        <v>3.53</v>
      </c>
    </row>
    <row r="206" spans="1:7" x14ac:dyDescent="0.25">
      <c r="A206" s="43">
        <v>204</v>
      </c>
      <c r="B206" s="43">
        <v>-2.73</v>
      </c>
      <c r="C206" s="43">
        <f t="shared" si="3"/>
        <v>2.73</v>
      </c>
      <c r="F206" s="43">
        <v>156</v>
      </c>
      <c r="G206" s="43">
        <v>3.34</v>
      </c>
    </row>
    <row r="207" spans="1:7" x14ac:dyDescent="0.25">
      <c r="A207" s="43">
        <v>205</v>
      </c>
      <c r="B207" s="43">
        <v>-2.54</v>
      </c>
      <c r="C207" s="43">
        <f t="shared" si="3"/>
        <v>2.54</v>
      </c>
      <c r="F207" s="43">
        <v>155</v>
      </c>
      <c r="G207" s="43">
        <v>3.15</v>
      </c>
    </row>
    <row r="208" spans="1:7" x14ac:dyDescent="0.25">
      <c r="A208" s="43">
        <v>206</v>
      </c>
      <c r="B208" s="43">
        <v>-2.39</v>
      </c>
      <c r="C208" s="43">
        <f t="shared" si="3"/>
        <v>2.39</v>
      </c>
      <c r="F208" s="43">
        <v>154</v>
      </c>
      <c r="G208" s="43">
        <v>2.99</v>
      </c>
    </row>
    <row r="209" spans="1:7" x14ac:dyDescent="0.25">
      <c r="A209" s="43">
        <v>207</v>
      </c>
      <c r="B209" s="43">
        <v>-2.2400000000000002</v>
      </c>
      <c r="C209" s="43">
        <f t="shared" si="3"/>
        <v>2.2400000000000002</v>
      </c>
      <c r="F209" s="43">
        <v>153</v>
      </c>
      <c r="G209" s="43">
        <v>2.81</v>
      </c>
    </row>
    <row r="210" spans="1:7" x14ac:dyDescent="0.25">
      <c r="A210" s="43">
        <v>208</v>
      </c>
      <c r="B210" s="43">
        <v>-2.08</v>
      </c>
      <c r="C210" s="43">
        <f t="shared" si="3"/>
        <v>2.08</v>
      </c>
      <c r="F210" s="43">
        <v>152</v>
      </c>
      <c r="G210" s="43">
        <v>2.65</v>
      </c>
    </row>
    <row r="211" spans="1:7" x14ac:dyDescent="0.25">
      <c r="A211" s="43">
        <v>209</v>
      </c>
      <c r="B211" s="43">
        <v>-1.94</v>
      </c>
      <c r="C211" s="43">
        <f t="shared" si="3"/>
        <v>1.94</v>
      </c>
      <c r="F211" s="43">
        <v>151</v>
      </c>
      <c r="G211" s="43">
        <v>2.4900000000000002</v>
      </c>
    </row>
    <row r="212" spans="1:7" x14ac:dyDescent="0.25">
      <c r="A212" s="43">
        <v>210</v>
      </c>
      <c r="B212" s="43">
        <v>-1.8</v>
      </c>
      <c r="C212" s="43">
        <f t="shared" si="3"/>
        <v>1.8</v>
      </c>
      <c r="F212" s="43">
        <v>150</v>
      </c>
      <c r="G212" s="43">
        <v>2.35</v>
      </c>
    </row>
    <row r="213" spans="1:7" x14ac:dyDescent="0.25">
      <c r="A213" s="43">
        <v>211</v>
      </c>
      <c r="B213" s="43">
        <v>-1.67</v>
      </c>
      <c r="C213" s="43">
        <f t="shared" si="3"/>
        <v>1.67</v>
      </c>
      <c r="F213" s="43">
        <v>149</v>
      </c>
      <c r="G213" s="43">
        <v>2.2000000000000002</v>
      </c>
    </row>
    <row r="214" spans="1:7" x14ac:dyDescent="0.25">
      <c r="A214" s="43">
        <v>212</v>
      </c>
      <c r="B214" s="43">
        <v>-1.56</v>
      </c>
      <c r="C214" s="43">
        <f t="shared" si="3"/>
        <v>1.56</v>
      </c>
      <c r="F214" s="43">
        <v>148</v>
      </c>
      <c r="G214" s="43">
        <v>2.06</v>
      </c>
    </row>
    <row r="215" spans="1:7" x14ac:dyDescent="0.25">
      <c r="A215" s="43">
        <v>213</v>
      </c>
      <c r="B215" s="43">
        <v>-1.46</v>
      </c>
      <c r="C215" s="43">
        <f t="shared" si="3"/>
        <v>1.46</v>
      </c>
      <c r="F215" s="43">
        <v>147</v>
      </c>
      <c r="G215" s="43">
        <v>1.95</v>
      </c>
    </row>
    <row r="216" spans="1:7" x14ac:dyDescent="0.25">
      <c r="A216" s="43">
        <v>214</v>
      </c>
      <c r="B216" s="43">
        <v>-1.35</v>
      </c>
      <c r="C216" s="43">
        <f t="shared" si="3"/>
        <v>1.35</v>
      </c>
      <c r="F216" s="43">
        <v>146</v>
      </c>
      <c r="G216" s="43">
        <v>1.84</v>
      </c>
    </row>
    <row r="217" spans="1:7" x14ac:dyDescent="0.25">
      <c r="A217" s="43">
        <v>215</v>
      </c>
      <c r="B217" s="43">
        <v>-1.26</v>
      </c>
      <c r="C217" s="43">
        <f t="shared" si="3"/>
        <v>1.26</v>
      </c>
      <c r="F217" s="43">
        <v>145</v>
      </c>
      <c r="G217" s="43">
        <v>1.71</v>
      </c>
    </row>
    <row r="218" spans="1:7" x14ac:dyDescent="0.25">
      <c r="A218" s="43">
        <v>216</v>
      </c>
      <c r="B218" s="43">
        <v>-1.1599999999999999</v>
      </c>
      <c r="C218" s="43">
        <f t="shared" si="3"/>
        <v>1.1599999999999999</v>
      </c>
      <c r="F218" s="43">
        <v>144</v>
      </c>
      <c r="G218" s="43">
        <v>1.62</v>
      </c>
    </row>
    <row r="219" spans="1:7" x14ac:dyDescent="0.25">
      <c r="A219" s="43">
        <v>217</v>
      </c>
      <c r="B219" s="43">
        <v>-1.06</v>
      </c>
      <c r="C219" s="43">
        <f t="shared" si="3"/>
        <v>1.06</v>
      </c>
      <c r="F219" s="43">
        <v>143</v>
      </c>
      <c r="G219" s="43">
        <v>1.51</v>
      </c>
    </row>
    <row r="220" spans="1:7" x14ac:dyDescent="0.25">
      <c r="A220" s="43">
        <v>218</v>
      </c>
      <c r="B220" s="43">
        <v>-1</v>
      </c>
      <c r="C220" s="43">
        <f t="shared" si="3"/>
        <v>1</v>
      </c>
      <c r="F220" s="43">
        <v>142</v>
      </c>
      <c r="G220" s="43">
        <v>1.41</v>
      </c>
    </row>
    <row r="221" spans="1:7" x14ac:dyDescent="0.25">
      <c r="A221" s="43">
        <v>219</v>
      </c>
      <c r="B221" s="43">
        <v>-0.92</v>
      </c>
      <c r="C221" s="43">
        <f t="shared" si="3"/>
        <v>0.92</v>
      </c>
      <c r="F221" s="43">
        <v>141</v>
      </c>
      <c r="G221" s="43">
        <v>1.32</v>
      </c>
    </row>
    <row r="222" spans="1:7" x14ac:dyDescent="0.25">
      <c r="A222" s="43">
        <v>220</v>
      </c>
      <c r="B222" s="43">
        <v>-0.86</v>
      </c>
      <c r="C222" s="43">
        <f t="shared" si="3"/>
        <v>0.86</v>
      </c>
      <c r="F222" s="43">
        <v>140</v>
      </c>
      <c r="G222" s="43">
        <v>1.23</v>
      </c>
    </row>
    <row r="223" spans="1:7" x14ac:dyDescent="0.25">
      <c r="A223" s="43">
        <v>221</v>
      </c>
      <c r="B223" s="43">
        <v>-0.79</v>
      </c>
      <c r="C223" s="43">
        <f t="shared" si="3"/>
        <v>0.79</v>
      </c>
      <c r="F223" s="43">
        <v>139</v>
      </c>
      <c r="G223" s="43">
        <v>1.1499999999999999</v>
      </c>
    </row>
    <row r="224" spans="1:7" x14ac:dyDescent="0.25">
      <c r="A224" s="43">
        <v>222</v>
      </c>
      <c r="B224" s="43">
        <v>-0.73</v>
      </c>
      <c r="C224" s="43">
        <f t="shared" si="3"/>
        <v>0.73</v>
      </c>
      <c r="F224" s="43">
        <v>138</v>
      </c>
      <c r="G224" s="43">
        <v>1.06</v>
      </c>
    </row>
    <row r="225" spans="1:7" x14ac:dyDescent="0.25">
      <c r="A225" s="43">
        <v>223</v>
      </c>
      <c r="B225" s="43">
        <v>-0.68</v>
      </c>
      <c r="C225" s="43">
        <f t="shared" si="3"/>
        <v>0.68</v>
      </c>
      <c r="F225" s="43">
        <v>137</v>
      </c>
      <c r="G225" s="43">
        <v>1</v>
      </c>
    </row>
    <row r="226" spans="1:7" x14ac:dyDescent="0.25">
      <c r="A226" s="43">
        <v>224</v>
      </c>
      <c r="B226" s="43">
        <v>-0.64</v>
      </c>
      <c r="C226" s="43">
        <f t="shared" si="3"/>
        <v>0.64</v>
      </c>
      <c r="F226" s="43">
        <v>136</v>
      </c>
      <c r="G226" s="43">
        <v>0.94</v>
      </c>
    </row>
    <row r="227" spans="1:7" x14ac:dyDescent="0.25">
      <c r="A227" s="43">
        <v>225</v>
      </c>
      <c r="B227" s="43">
        <v>-0.59</v>
      </c>
      <c r="C227" s="43">
        <f t="shared" si="3"/>
        <v>0.59</v>
      </c>
      <c r="F227" s="43">
        <v>135</v>
      </c>
      <c r="G227" s="43">
        <v>0.88</v>
      </c>
    </row>
    <row r="228" spans="1:7" x14ac:dyDescent="0.25">
      <c r="A228" s="43">
        <v>226</v>
      </c>
      <c r="B228" s="43">
        <v>-0.55000000000000004</v>
      </c>
      <c r="C228" s="43">
        <f t="shared" si="3"/>
        <v>0.55000000000000004</v>
      </c>
      <c r="F228" s="43">
        <v>134</v>
      </c>
      <c r="G228" s="43">
        <v>0.82</v>
      </c>
    </row>
    <row r="229" spans="1:7" x14ac:dyDescent="0.25">
      <c r="A229" s="43">
        <v>227</v>
      </c>
      <c r="B229" s="43">
        <v>-0.52</v>
      </c>
      <c r="C229" s="43">
        <f t="shared" si="3"/>
        <v>0.52</v>
      </c>
      <c r="F229" s="43">
        <v>133</v>
      </c>
      <c r="G229" s="43">
        <v>0.77</v>
      </c>
    </row>
    <row r="230" spans="1:7" x14ac:dyDescent="0.25">
      <c r="A230" s="43">
        <v>228</v>
      </c>
      <c r="B230" s="43">
        <v>-0.49</v>
      </c>
      <c r="C230" s="43">
        <f t="shared" si="3"/>
        <v>0.49</v>
      </c>
      <c r="F230" s="43">
        <v>132</v>
      </c>
      <c r="G230" s="43">
        <v>0.73</v>
      </c>
    </row>
    <row r="231" spans="1:7" x14ac:dyDescent="0.25">
      <c r="A231" s="43">
        <v>229</v>
      </c>
      <c r="B231" s="43">
        <v>-0.47</v>
      </c>
      <c r="C231" s="43">
        <f t="shared" si="3"/>
        <v>0.47</v>
      </c>
      <c r="F231" s="43">
        <v>131</v>
      </c>
      <c r="G231" s="43">
        <v>0.7</v>
      </c>
    </row>
    <row r="232" spans="1:7" x14ac:dyDescent="0.25">
      <c r="A232" s="43">
        <v>230</v>
      </c>
      <c r="B232" s="43">
        <v>-0.45</v>
      </c>
      <c r="C232" s="43">
        <f t="shared" si="3"/>
        <v>0.45</v>
      </c>
      <c r="F232" s="43">
        <v>130</v>
      </c>
      <c r="G232" s="43">
        <v>0.66</v>
      </c>
    </row>
    <row r="233" spans="1:7" x14ac:dyDescent="0.25">
      <c r="A233" s="43">
        <v>231</v>
      </c>
      <c r="B233" s="43">
        <v>-0.43</v>
      </c>
      <c r="C233" s="43">
        <f t="shared" si="3"/>
        <v>0.43</v>
      </c>
      <c r="F233" s="43">
        <v>129</v>
      </c>
      <c r="G233" s="43">
        <v>0.62</v>
      </c>
    </row>
    <row r="234" spans="1:7" x14ac:dyDescent="0.25">
      <c r="A234" s="43">
        <v>232</v>
      </c>
      <c r="B234" s="43">
        <v>-0.41</v>
      </c>
      <c r="C234" s="43">
        <f t="shared" si="3"/>
        <v>0.41</v>
      </c>
      <c r="F234" s="43">
        <v>128</v>
      </c>
      <c r="G234" s="43">
        <v>0.6</v>
      </c>
    </row>
    <row r="235" spans="1:7" x14ac:dyDescent="0.25">
      <c r="A235" s="43">
        <v>233</v>
      </c>
      <c r="B235" s="43">
        <v>-0.4</v>
      </c>
      <c r="C235" s="43">
        <f t="shared" si="3"/>
        <v>0.4</v>
      </c>
      <c r="F235" s="43">
        <v>127</v>
      </c>
      <c r="G235" s="43">
        <v>0.57999999999999996</v>
      </c>
    </row>
    <row r="236" spans="1:7" x14ac:dyDescent="0.25">
      <c r="A236" s="43">
        <v>234</v>
      </c>
      <c r="B236" s="43">
        <v>-0.38</v>
      </c>
      <c r="C236" s="43">
        <f t="shared" si="3"/>
        <v>0.38</v>
      </c>
      <c r="F236" s="43">
        <v>126</v>
      </c>
      <c r="G236" s="43">
        <v>0.56000000000000005</v>
      </c>
    </row>
    <row r="237" spans="1:7" x14ac:dyDescent="0.25">
      <c r="A237" s="43">
        <v>235</v>
      </c>
      <c r="B237" s="43">
        <v>-0.36</v>
      </c>
      <c r="C237" s="43">
        <f t="shared" si="3"/>
        <v>0.36</v>
      </c>
      <c r="F237" s="43">
        <v>125</v>
      </c>
      <c r="G237" s="43">
        <v>0.54</v>
      </c>
    </row>
    <row r="238" spans="1:7" x14ac:dyDescent="0.25">
      <c r="A238" s="43">
        <v>236</v>
      </c>
      <c r="B238" s="43">
        <v>-0.34</v>
      </c>
      <c r="C238" s="43">
        <f t="shared" si="3"/>
        <v>0.34</v>
      </c>
      <c r="F238" s="43">
        <v>124</v>
      </c>
      <c r="G238" s="43">
        <v>0.52</v>
      </c>
    </row>
    <row r="239" spans="1:7" x14ac:dyDescent="0.25">
      <c r="A239" s="43">
        <v>237</v>
      </c>
      <c r="B239" s="43">
        <v>-0.33</v>
      </c>
      <c r="C239" s="43">
        <f t="shared" si="3"/>
        <v>0.33</v>
      </c>
      <c r="F239" s="43">
        <v>123</v>
      </c>
      <c r="G239" s="43">
        <v>0.5</v>
      </c>
    </row>
    <row r="240" spans="1:7" x14ac:dyDescent="0.25">
      <c r="A240" s="43">
        <v>238</v>
      </c>
      <c r="B240" s="43">
        <v>-0.31</v>
      </c>
      <c r="C240" s="43">
        <f t="shared" si="3"/>
        <v>0.31</v>
      </c>
      <c r="F240" s="43">
        <v>122</v>
      </c>
      <c r="G240" s="43">
        <v>0.48</v>
      </c>
    </row>
    <row r="241" spans="1:7" x14ac:dyDescent="0.25">
      <c r="A241" s="43">
        <v>239</v>
      </c>
      <c r="B241" s="43">
        <v>-0.28999999999999998</v>
      </c>
      <c r="C241" s="43">
        <f t="shared" si="3"/>
        <v>0.28999999999999998</v>
      </c>
      <c r="F241" s="43">
        <v>121</v>
      </c>
      <c r="G241" s="43">
        <v>0.46</v>
      </c>
    </row>
    <row r="242" spans="1:7" x14ac:dyDescent="0.25">
      <c r="A242" s="43">
        <v>240</v>
      </c>
      <c r="B242" s="43">
        <v>-0.27</v>
      </c>
      <c r="C242" s="43">
        <f t="shared" si="3"/>
        <v>0.27</v>
      </c>
      <c r="F242" s="43">
        <v>120</v>
      </c>
      <c r="G242" s="43">
        <v>0.44</v>
      </c>
    </row>
    <row r="243" spans="1:7" x14ac:dyDescent="0.25">
      <c r="A243" s="43">
        <v>241</v>
      </c>
      <c r="B243" s="43">
        <v>-0.26</v>
      </c>
      <c r="C243" s="43">
        <f t="shared" si="3"/>
        <v>0.26</v>
      </c>
      <c r="F243" s="43">
        <v>119</v>
      </c>
      <c r="G243" s="43">
        <v>0.42</v>
      </c>
    </row>
    <row r="244" spans="1:7" x14ac:dyDescent="0.25">
      <c r="A244" s="43">
        <v>242</v>
      </c>
      <c r="B244" s="43">
        <v>-0.24</v>
      </c>
      <c r="C244" s="43">
        <f t="shared" si="3"/>
        <v>0.24</v>
      </c>
      <c r="F244" s="43">
        <v>118</v>
      </c>
      <c r="G244" s="43">
        <v>0.4</v>
      </c>
    </row>
    <row r="245" spans="1:7" x14ac:dyDescent="0.25">
      <c r="A245" s="43">
        <v>243</v>
      </c>
      <c r="B245" s="43">
        <v>-0.22</v>
      </c>
      <c r="C245" s="43">
        <f t="shared" si="3"/>
        <v>0.22</v>
      </c>
      <c r="F245" s="43">
        <v>117</v>
      </c>
      <c r="G245" s="43">
        <v>0.38</v>
      </c>
    </row>
    <row r="246" spans="1:7" x14ac:dyDescent="0.25">
      <c r="A246" s="43">
        <v>244</v>
      </c>
      <c r="B246" s="43">
        <v>-0.21</v>
      </c>
      <c r="C246" s="43">
        <f t="shared" si="3"/>
        <v>0.21</v>
      </c>
      <c r="F246" s="43">
        <v>116</v>
      </c>
      <c r="G246" s="43">
        <v>0.37</v>
      </c>
    </row>
    <row r="247" spans="1:7" x14ac:dyDescent="0.25">
      <c r="A247" s="43">
        <v>245</v>
      </c>
      <c r="B247" s="43">
        <v>-0.19</v>
      </c>
      <c r="C247" s="43">
        <f t="shared" si="3"/>
        <v>0.19</v>
      </c>
      <c r="F247" s="43">
        <v>115</v>
      </c>
      <c r="G247" s="43">
        <v>0.35</v>
      </c>
    </row>
    <row r="248" spans="1:7" x14ac:dyDescent="0.25">
      <c r="A248" s="43">
        <v>246</v>
      </c>
      <c r="B248" s="43">
        <v>-0.17</v>
      </c>
      <c r="C248" s="43">
        <f t="shared" si="3"/>
        <v>0.17</v>
      </c>
      <c r="F248" s="43">
        <v>114</v>
      </c>
      <c r="G248" s="43">
        <v>0.33</v>
      </c>
    </row>
    <row r="249" spans="1:7" x14ac:dyDescent="0.25">
      <c r="A249" s="43">
        <v>247</v>
      </c>
      <c r="B249" s="43">
        <v>-0.16</v>
      </c>
      <c r="C249" s="43">
        <f t="shared" si="3"/>
        <v>0.16</v>
      </c>
      <c r="F249" s="43">
        <v>113</v>
      </c>
      <c r="G249" s="43">
        <v>0.31</v>
      </c>
    </row>
    <row r="250" spans="1:7" x14ac:dyDescent="0.25">
      <c r="A250" s="43">
        <v>248</v>
      </c>
      <c r="B250" s="43">
        <v>-0.15</v>
      </c>
      <c r="C250" s="43">
        <f t="shared" si="3"/>
        <v>0.15</v>
      </c>
      <c r="F250" s="43">
        <v>112</v>
      </c>
      <c r="G250" s="43">
        <v>0.3</v>
      </c>
    </row>
    <row r="251" spans="1:7" x14ac:dyDescent="0.25">
      <c r="A251" s="43">
        <v>249</v>
      </c>
      <c r="B251" s="43">
        <v>-0.13</v>
      </c>
      <c r="C251" s="43">
        <f t="shared" si="3"/>
        <v>0.13</v>
      </c>
      <c r="F251" s="43">
        <v>111</v>
      </c>
      <c r="G251" s="43">
        <v>0.28000000000000003</v>
      </c>
    </row>
    <row r="252" spans="1:7" x14ac:dyDescent="0.25">
      <c r="A252" s="43">
        <v>250</v>
      </c>
      <c r="B252" s="43">
        <v>-0.12</v>
      </c>
      <c r="C252" s="43">
        <f t="shared" si="3"/>
        <v>0.12</v>
      </c>
      <c r="F252" s="43">
        <v>110</v>
      </c>
      <c r="G252" s="43">
        <v>0.26</v>
      </c>
    </row>
    <row r="253" spans="1:7" x14ac:dyDescent="0.25">
      <c r="A253" s="43">
        <v>251</v>
      </c>
      <c r="B253" s="43">
        <v>-0.12</v>
      </c>
      <c r="C253" s="43">
        <f t="shared" si="3"/>
        <v>0.12</v>
      </c>
      <c r="F253" s="43">
        <v>109</v>
      </c>
      <c r="G253" s="43">
        <v>0.24</v>
      </c>
    </row>
    <row r="254" spans="1:7" x14ac:dyDescent="0.25">
      <c r="A254" s="43">
        <v>252</v>
      </c>
      <c r="B254" s="43">
        <v>-0.11</v>
      </c>
      <c r="C254" s="43">
        <f t="shared" si="3"/>
        <v>0.11</v>
      </c>
      <c r="F254" s="43">
        <v>108</v>
      </c>
      <c r="G254" s="43">
        <v>0.22</v>
      </c>
    </row>
    <row r="255" spans="1:7" x14ac:dyDescent="0.25">
      <c r="A255" s="43">
        <v>253</v>
      </c>
      <c r="B255" s="43">
        <v>-0.11</v>
      </c>
      <c r="C255" s="43">
        <f t="shared" si="3"/>
        <v>0.11</v>
      </c>
      <c r="F255" s="43">
        <v>107</v>
      </c>
      <c r="G255" s="43">
        <v>0.2</v>
      </c>
    </row>
    <row r="256" spans="1:7" x14ac:dyDescent="0.25">
      <c r="A256" s="43">
        <v>254</v>
      </c>
      <c r="B256" s="43">
        <v>-0.1</v>
      </c>
      <c r="C256" s="43">
        <f t="shared" si="3"/>
        <v>0.1</v>
      </c>
      <c r="F256" s="43">
        <v>106</v>
      </c>
      <c r="G256" s="43">
        <v>0.19</v>
      </c>
    </row>
    <row r="257" spans="1:7" x14ac:dyDescent="0.25">
      <c r="A257" s="43">
        <v>255</v>
      </c>
      <c r="B257" s="43">
        <v>-0.1</v>
      </c>
      <c r="C257" s="43">
        <f t="shared" si="3"/>
        <v>0.1</v>
      </c>
      <c r="F257" s="43">
        <v>105</v>
      </c>
      <c r="G257" s="43">
        <v>0.16</v>
      </c>
    </row>
    <row r="258" spans="1:7" x14ac:dyDescent="0.25">
      <c r="A258" s="43">
        <v>256</v>
      </c>
      <c r="B258" s="43">
        <v>-0.1</v>
      </c>
      <c r="C258" s="43">
        <f t="shared" si="3"/>
        <v>0.1</v>
      </c>
      <c r="F258" s="43">
        <v>104</v>
      </c>
      <c r="G258" s="43">
        <v>0.14000000000000001</v>
      </c>
    </row>
    <row r="259" spans="1:7" x14ac:dyDescent="0.25">
      <c r="A259" s="43">
        <v>257</v>
      </c>
      <c r="B259" s="43">
        <v>-0.1</v>
      </c>
      <c r="C259" s="43">
        <f t="shared" ref="C259:C322" si="4">B259*(-1)</f>
        <v>0.1</v>
      </c>
      <c r="F259" s="43">
        <v>103</v>
      </c>
      <c r="G259" s="43">
        <v>0.13</v>
      </c>
    </row>
    <row r="260" spans="1:7" x14ac:dyDescent="0.25">
      <c r="A260" s="43">
        <v>258</v>
      </c>
      <c r="B260" s="43">
        <v>-0.1</v>
      </c>
      <c r="C260" s="43">
        <f t="shared" si="4"/>
        <v>0.1</v>
      </c>
      <c r="F260" s="43">
        <v>102</v>
      </c>
      <c r="G260" s="43">
        <v>0.12</v>
      </c>
    </row>
    <row r="261" spans="1:7" x14ac:dyDescent="0.25">
      <c r="A261" s="43">
        <v>259</v>
      </c>
      <c r="B261" s="43">
        <v>-0.1</v>
      </c>
      <c r="C261" s="43">
        <f t="shared" si="4"/>
        <v>0.1</v>
      </c>
      <c r="F261" s="43">
        <v>101</v>
      </c>
      <c r="G261" s="43">
        <v>0.11</v>
      </c>
    </row>
    <row r="262" spans="1:7" x14ac:dyDescent="0.25">
      <c r="A262" s="43">
        <v>260</v>
      </c>
      <c r="B262" s="43">
        <v>-0.1</v>
      </c>
      <c r="C262" s="43">
        <f t="shared" si="4"/>
        <v>0.1</v>
      </c>
      <c r="F262" s="43">
        <v>100</v>
      </c>
      <c r="G262" s="43">
        <v>0.09</v>
      </c>
    </row>
    <row r="263" spans="1:7" x14ac:dyDescent="0.25">
      <c r="A263" s="43">
        <v>261</v>
      </c>
      <c r="B263" s="43">
        <v>-0.1</v>
      </c>
      <c r="C263" s="43">
        <f t="shared" si="4"/>
        <v>0.1</v>
      </c>
      <c r="F263" s="43">
        <v>99</v>
      </c>
      <c r="G263" s="43">
        <v>0.09</v>
      </c>
    </row>
    <row r="264" spans="1:7" x14ac:dyDescent="0.25">
      <c r="A264" s="43">
        <v>262</v>
      </c>
      <c r="B264" s="43">
        <v>-0.1</v>
      </c>
      <c r="C264" s="43">
        <f t="shared" si="4"/>
        <v>0.1</v>
      </c>
      <c r="F264" s="43">
        <v>98</v>
      </c>
      <c r="G264" s="43">
        <v>0.09</v>
      </c>
    </row>
    <row r="265" spans="1:7" x14ac:dyDescent="0.25">
      <c r="A265" s="43">
        <v>263</v>
      </c>
      <c r="B265" s="43">
        <v>-0.1</v>
      </c>
      <c r="C265" s="43">
        <f t="shared" si="4"/>
        <v>0.1</v>
      </c>
      <c r="F265" s="43">
        <v>97</v>
      </c>
      <c r="G265" s="43">
        <v>0.09</v>
      </c>
    </row>
    <row r="266" spans="1:7" x14ac:dyDescent="0.25">
      <c r="A266" s="43">
        <v>264</v>
      </c>
      <c r="B266" s="43">
        <v>-0.1</v>
      </c>
      <c r="C266" s="43">
        <f t="shared" si="4"/>
        <v>0.1</v>
      </c>
      <c r="F266" s="43">
        <v>96</v>
      </c>
      <c r="G266" s="43">
        <v>0.08</v>
      </c>
    </row>
    <row r="267" spans="1:7" x14ac:dyDescent="0.25">
      <c r="A267" s="43">
        <v>265</v>
      </c>
      <c r="B267" s="43">
        <v>-0.1</v>
      </c>
      <c r="C267" s="43">
        <f t="shared" si="4"/>
        <v>0.1</v>
      </c>
      <c r="F267" s="43">
        <v>95</v>
      </c>
      <c r="G267" s="43">
        <v>0.08</v>
      </c>
    </row>
    <row r="268" spans="1:7" x14ac:dyDescent="0.25">
      <c r="A268" s="43">
        <v>266</v>
      </c>
      <c r="B268" s="43">
        <v>-0.1</v>
      </c>
      <c r="C268" s="43">
        <f t="shared" si="4"/>
        <v>0.1</v>
      </c>
      <c r="F268" s="43">
        <v>94</v>
      </c>
      <c r="G268" s="43">
        <v>0.08</v>
      </c>
    </row>
    <row r="269" spans="1:7" x14ac:dyDescent="0.25">
      <c r="A269" s="43">
        <v>267</v>
      </c>
      <c r="B269" s="43">
        <v>-0.1</v>
      </c>
      <c r="C269" s="43">
        <f t="shared" si="4"/>
        <v>0.1</v>
      </c>
      <c r="F269" s="43">
        <v>93</v>
      </c>
      <c r="G269" s="43">
        <v>0.08</v>
      </c>
    </row>
    <row r="270" spans="1:7" x14ac:dyDescent="0.25">
      <c r="A270" s="43">
        <v>268</v>
      </c>
      <c r="B270" s="43">
        <v>-0.1</v>
      </c>
      <c r="C270" s="43">
        <f t="shared" si="4"/>
        <v>0.1</v>
      </c>
      <c r="F270" s="43">
        <v>92</v>
      </c>
      <c r="G270" s="43">
        <v>0.08</v>
      </c>
    </row>
    <row r="271" spans="1:7" x14ac:dyDescent="0.25">
      <c r="A271" s="43">
        <v>269</v>
      </c>
      <c r="B271" s="43">
        <v>-0.1</v>
      </c>
      <c r="C271" s="43">
        <f t="shared" si="4"/>
        <v>0.1</v>
      </c>
      <c r="F271" s="43">
        <v>91</v>
      </c>
      <c r="G271" s="43">
        <v>0.08</v>
      </c>
    </row>
    <row r="272" spans="1:7" x14ac:dyDescent="0.25">
      <c r="A272" s="43">
        <v>270</v>
      </c>
      <c r="B272" s="43">
        <v>-0.1</v>
      </c>
      <c r="C272" s="43">
        <f t="shared" si="4"/>
        <v>0.1</v>
      </c>
      <c r="F272" s="43">
        <v>90</v>
      </c>
      <c r="G272" s="43">
        <v>0.08</v>
      </c>
    </row>
    <row r="273" spans="1:7" x14ac:dyDescent="0.25">
      <c r="A273" s="43">
        <v>271</v>
      </c>
      <c r="B273" s="43">
        <v>-0.1</v>
      </c>
      <c r="C273" s="43">
        <f t="shared" si="4"/>
        <v>0.1</v>
      </c>
      <c r="F273" s="43">
        <v>89</v>
      </c>
      <c r="G273" s="43">
        <v>0.08</v>
      </c>
    </row>
    <row r="274" spans="1:7" x14ac:dyDescent="0.25">
      <c r="A274" s="43">
        <v>272</v>
      </c>
      <c r="B274" s="43">
        <v>-0.1</v>
      </c>
      <c r="C274" s="43">
        <f t="shared" si="4"/>
        <v>0.1</v>
      </c>
      <c r="F274" s="43">
        <v>88</v>
      </c>
      <c r="G274" s="43">
        <v>0.08</v>
      </c>
    </row>
    <row r="275" spans="1:7" x14ac:dyDescent="0.25">
      <c r="A275" s="43">
        <v>273</v>
      </c>
      <c r="B275" s="43">
        <v>-0.1</v>
      </c>
      <c r="C275" s="43">
        <f t="shared" si="4"/>
        <v>0.1</v>
      </c>
      <c r="F275" s="43">
        <v>87</v>
      </c>
      <c r="G275" s="43">
        <v>0.08</v>
      </c>
    </row>
    <row r="276" spans="1:7" x14ac:dyDescent="0.25">
      <c r="A276" s="43">
        <v>274</v>
      </c>
      <c r="B276" s="43">
        <v>-0.1</v>
      </c>
      <c r="C276" s="43">
        <f t="shared" si="4"/>
        <v>0.1</v>
      </c>
      <c r="F276" s="43">
        <v>86</v>
      </c>
      <c r="G276" s="43">
        <v>0.08</v>
      </c>
    </row>
    <row r="277" spans="1:7" x14ac:dyDescent="0.25">
      <c r="A277" s="43">
        <v>275</v>
      </c>
      <c r="B277" s="43">
        <v>-0.1</v>
      </c>
      <c r="C277" s="43">
        <f t="shared" si="4"/>
        <v>0.1</v>
      </c>
      <c r="F277" s="43">
        <v>85</v>
      </c>
      <c r="G277" s="43">
        <v>0.08</v>
      </c>
    </row>
    <row r="278" spans="1:7" x14ac:dyDescent="0.25">
      <c r="A278" s="43">
        <v>276</v>
      </c>
      <c r="B278" s="43">
        <v>-0.1</v>
      </c>
      <c r="C278" s="43">
        <f t="shared" si="4"/>
        <v>0.1</v>
      </c>
      <c r="F278" s="43">
        <v>84</v>
      </c>
      <c r="G278" s="43">
        <v>0.08</v>
      </c>
    </row>
    <row r="279" spans="1:7" x14ac:dyDescent="0.25">
      <c r="A279" s="43">
        <v>277</v>
      </c>
      <c r="B279" s="43">
        <v>-0.1</v>
      </c>
      <c r="C279" s="43">
        <f t="shared" si="4"/>
        <v>0.1</v>
      </c>
      <c r="F279" s="43">
        <v>83</v>
      </c>
      <c r="G279" s="43">
        <v>7.0000000000000007E-2</v>
      </c>
    </row>
    <row r="280" spans="1:7" x14ac:dyDescent="0.25">
      <c r="A280" s="43">
        <v>278</v>
      </c>
      <c r="B280" s="43">
        <v>-0.1</v>
      </c>
      <c r="C280" s="43">
        <f t="shared" si="4"/>
        <v>0.1</v>
      </c>
      <c r="F280" s="43">
        <v>82</v>
      </c>
      <c r="G280" s="43">
        <v>7.0000000000000007E-2</v>
      </c>
    </row>
    <row r="281" spans="1:7" x14ac:dyDescent="0.25">
      <c r="A281" s="43">
        <v>279</v>
      </c>
      <c r="B281" s="43">
        <v>-0.1</v>
      </c>
      <c r="C281" s="43">
        <f t="shared" si="4"/>
        <v>0.1</v>
      </c>
      <c r="F281" s="43">
        <v>81</v>
      </c>
      <c r="G281" s="43">
        <v>7.0000000000000007E-2</v>
      </c>
    </row>
    <row r="282" spans="1:7" x14ac:dyDescent="0.25">
      <c r="A282" s="43">
        <v>280</v>
      </c>
      <c r="B282" s="43">
        <v>-0.1</v>
      </c>
      <c r="C282" s="43">
        <f t="shared" si="4"/>
        <v>0.1</v>
      </c>
      <c r="F282" s="43">
        <v>80</v>
      </c>
      <c r="G282" s="43">
        <v>7.0000000000000007E-2</v>
      </c>
    </row>
    <row r="283" spans="1:7" x14ac:dyDescent="0.25">
      <c r="A283" s="43">
        <v>281</v>
      </c>
      <c r="B283" s="43">
        <v>-0.1</v>
      </c>
      <c r="C283" s="43">
        <f t="shared" si="4"/>
        <v>0.1</v>
      </c>
      <c r="F283" s="43">
        <v>79</v>
      </c>
      <c r="G283" s="43">
        <v>7.0000000000000007E-2</v>
      </c>
    </row>
    <row r="284" spans="1:7" x14ac:dyDescent="0.25">
      <c r="A284" s="43">
        <v>282</v>
      </c>
      <c r="B284" s="43">
        <v>-0.1</v>
      </c>
      <c r="C284" s="43">
        <f t="shared" si="4"/>
        <v>0.1</v>
      </c>
      <c r="F284" s="43">
        <v>78</v>
      </c>
      <c r="G284" s="43">
        <v>7.0000000000000007E-2</v>
      </c>
    </row>
    <row r="285" spans="1:7" x14ac:dyDescent="0.25">
      <c r="A285" s="43">
        <v>283</v>
      </c>
      <c r="B285" s="43">
        <v>-0.1</v>
      </c>
      <c r="C285" s="43">
        <f t="shared" si="4"/>
        <v>0.1</v>
      </c>
      <c r="F285" s="43">
        <v>77</v>
      </c>
      <c r="G285" s="43">
        <v>7.0000000000000007E-2</v>
      </c>
    </row>
    <row r="286" spans="1:7" x14ac:dyDescent="0.25">
      <c r="A286" s="43">
        <v>284</v>
      </c>
      <c r="B286" s="43">
        <v>-0.1</v>
      </c>
      <c r="C286" s="43">
        <f t="shared" si="4"/>
        <v>0.1</v>
      </c>
      <c r="F286" s="43">
        <v>76</v>
      </c>
      <c r="G286" s="43">
        <v>7.0000000000000007E-2</v>
      </c>
    </row>
    <row r="287" spans="1:7" x14ac:dyDescent="0.25">
      <c r="A287" s="43">
        <v>285</v>
      </c>
      <c r="B287" s="43">
        <v>-0.1</v>
      </c>
      <c r="C287" s="43">
        <f t="shared" si="4"/>
        <v>0.1</v>
      </c>
      <c r="F287" s="43">
        <v>75</v>
      </c>
      <c r="G287" s="43">
        <v>7.0000000000000007E-2</v>
      </c>
    </row>
    <row r="288" spans="1:7" x14ac:dyDescent="0.25">
      <c r="A288" s="43">
        <v>286</v>
      </c>
      <c r="B288" s="43">
        <v>-0.1</v>
      </c>
      <c r="C288" s="43">
        <f t="shared" si="4"/>
        <v>0.1</v>
      </c>
      <c r="F288" s="43">
        <v>74</v>
      </c>
      <c r="G288" s="43">
        <v>7.0000000000000007E-2</v>
      </c>
    </row>
    <row r="289" spans="1:7" x14ac:dyDescent="0.25">
      <c r="A289" s="43">
        <v>287</v>
      </c>
      <c r="B289" s="43">
        <v>-0.1</v>
      </c>
      <c r="C289" s="43">
        <f t="shared" si="4"/>
        <v>0.1</v>
      </c>
      <c r="F289" s="43">
        <v>73</v>
      </c>
      <c r="G289" s="43">
        <v>7.0000000000000007E-2</v>
      </c>
    </row>
    <row r="290" spans="1:7" x14ac:dyDescent="0.25">
      <c r="A290" s="43">
        <v>288</v>
      </c>
      <c r="B290" s="43">
        <v>-0.1</v>
      </c>
      <c r="C290" s="43">
        <f t="shared" si="4"/>
        <v>0.1</v>
      </c>
      <c r="F290" s="43">
        <v>72</v>
      </c>
      <c r="G290" s="43">
        <v>7.0000000000000007E-2</v>
      </c>
    </row>
    <row r="291" spans="1:7" x14ac:dyDescent="0.25">
      <c r="A291" s="43">
        <v>289</v>
      </c>
      <c r="B291" s="43">
        <v>-0.1</v>
      </c>
      <c r="C291" s="43">
        <f t="shared" si="4"/>
        <v>0.1</v>
      </c>
      <c r="F291" s="43">
        <v>71</v>
      </c>
      <c r="G291" s="43">
        <v>7.0000000000000007E-2</v>
      </c>
    </row>
    <row r="292" spans="1:7" x14ac:dyDescent="0.25">
      <c r="A292" s="43">
        <v>290</v>
      </c>
      <c r="B292" s="43">
        <v>-0.1</v>
      </c>
      <c r="C292" s="43">
        <f t="shared" si="4"/>
        <v>0.1</v>
      </c>
      <c r="F292" s="43">
        <v>70</v>
      </c>
      <c r="G292" s="43">
        <v>7.0000000000000007E-2</v>
      </c>
    </row>
    <row r="293" spans="1:7" x14ac:dyDescent="0.25">
      <c r="A293" s="43">
        <v>291</v>
      </c>
      <c r="B293" s="43">
        <v>-0.1</v>
      </c>
      <c r="C293" s="43">
        <f t="shared" si="4"/>
        <v>0.1</v>
      </c>
      <c r="F293" s="43">
        <v>69</v>
      </c>
      <c r="G293" s="43">
        <v>0.06</v>
      </c>
    </row>
    <row r="294" spans="1:7" x14ac:dyDescent="0.25">
      <c r="A294" s="43">
        <v>292</v>
      </c>
      <c r="B294" s="43">
        <v>-0.1</v>
      </c>
      <c r="C294" s="43">
        <f t="shared" si="4"/>
        <v>0.1</v>
      </c>
      <c r="F294" s="43">
        <v>68</v>
      </c>
      <c r="G294" s="43">
        <v>0.06</v>
      </c>
    </row>
    <row r="295" spans="1:7" x14ac:dyDescent="0.25">
      <c r="A295" s="43">
        <v>293</v>
      </c>
      <c r="B295" s="43">
        <v>-0.1</v>
      </c>
      <c r="C295" s="43">
        <f t="shared" si="4"/>
        <v>0.1</v>
      </c>
      <c r="F295" s="43">
        <v>67</v>
      </c>
      <c r="G295" s="43">
        <v>0.06</v>
      </c>
    </row>
    <row r="296" spans="1:7" x14ac:dyDescent="0.25">
      <c r="A296" s="43">
        <v>294</v>
      </c>
      <c r="B296" s="43">
        <v>-0.1</v>
      </c>
      <c r="C296" s="43">
        <f t="shared" si="4"/>
        <v>0.1</v>
      </c>
      <c r="F296" s="43">
        <v>66</v>
      </c>
      <c r="G296" s="43">
        <v>0.06</v>
      </c>
    </row>
    <row r="297" spans="1:7" x14ac:dyDescent="0.25">
      <c r="A297" s="43">
        <v>295</v>
      </c>
      <c r="B297" s="43">
        <v>-0.1</v>
      </c>
      <c r="C297" s="43">
        <f t="shared" si="4"/>
        <v>0.1</v>
      </c>
      <c r="F297" s="43">
        <v>65</v>
      </c>
      <c r="G297" s="43">
        <v>0.06</v>
      </c>
    </row>
    <row r="298" spans="1:7" x14ac:dyDescent="0.25">
      <c r="A298" s="43">
        <v>296</v>
      </c>
      <c r="B298" s="43">
        <v>-0.1</v>
      </c>
      <c r="C298" s="43">
        <f t="shared" si="4"/>
        <v>0.1</v>
      </c>
      <c r="F298" s="43">
        <v>64</v>
      </c>
      <c r="G298" s="43">
        <v>0.06</v>
      </c>
    </row>
    <row r="299" spans="1:7" x14ac:dyDescent="0.25">
      <c r="A299" s="43">
        <v>297</v>
      </c>
      <c r="B299" s="43">
        <v>-0.1</v>
      </c>
      <c r="C299" s="43">
        <f t="shared" si="4"/>
        <v>0.1</v>
      </c>
      <c r="F299" s="43">
        <v>63</v>
      </c>
      <c r="G299" s="43">
        <v>0.06</v>
      </c>
    </row>
    <row r="300" spans="1:7" x14ac:dyDescent="0.25">
      <c r="A300" s="43">
        <v>298</v>
      </c>
      <c r="B300" s="43">
        <v>-0.1</v>
      </c>
      <c r="C300" s="43">
        <f t="shared" si="4"/>
        <v>0.1</v>
      </c>
      <c r="F300" s="43">
        <v>62</v>
      </c>
      <c r="G300" s="43">
        <v>0.06</v>
      </c>
    </row>
    <row r="301" spans="1:7" x14ac:dyDescent="0.25">
      <c r="A301" s="43">
        <v>299</v>
      </c>
      <c r="B301" s="43">
        <v>-0.1</v>
      </c>
      <c r="C301" s="43">
        <f t="shared" si="4"/>
        <v>0.1</v>
      </c>
      <c r="F301" s="43">
        <v>61</v>
      </c>
      <c r="G301" s="43">
        <v>0.06</v>
      </c>
    </row>
    <row r="302" spans="1:7" x14ac:dyDescent="0.25">
      <c r="A302" s="43">
        <v>300</v>
      </c>
      <c r="B302" s="43">
        <v>-0.09</v>
      </c>
      <c r="C302" s="43">
        <f t="shared" si="4"/>
        <v>0.09</v>
      </c>
      <c r="F302" s="43">
        <v>60</v>
      </c>
      <c r="G302" s="43">
        <v>0.06</v>
      </c>
    </row>
    <row r="303" spans="1:7" x14ac:dyDescent="0.25">
      <c r="A303" s="43">
        <v>301</v>
      </c>
      <c r="B303" s="43">
        <v>-0.09</v>
      </c>
      <c r="C303" s="43">
        <f t="shared" si="4"/>
        <v>0.09</v>
      </c>
      <c r="F303" s="43">
        <v>59</v>
      </c>
      <c r="G303" s="43">
        <v>0.05</v>
      </c>
    </row>
    <row r="304" spans="1:7" x14ac:dyDescent="0.25">
      <c r="A304" s="43">
        <v>302</v>
      </c>
      <c r="B304" s="43">
        <v>-0.09</v>
      </c>
      <c r="C304" s="43">
        <f t="shared" si="4"/>
        <v>0.09</v>
      </c>
      <c r="F304" s="43">
        <v>58</v>
      </c>
      <c r="G304" s="43">
        <v>0.05</v>
      </c>
    </row>
    <row r="305" spans="1:7" x14ac:dyDescent="0.25">
      <c r="A305" s="43">
        <v>303</v>
      </c>
      <c r="B305" s="43">
        <v>-0.09</v>
      </c>
      <c r="C305" s="43">
        <f t="shared" si="4"/>
        <v>0.09</v>
      </c>
      <c r="F305" s="43">
        <v>57</v>
      </c>
      <c r="G305" s="43">
        <v>0.05</v>
      </c>
    </row>
    <row r="306" spans="1:7" x14ac:dyDescent="0.25">
      <c r="A306" s="43">
        <v>304</v>
      </c>
      <c r="B306" s="43">
        <v>-0.09</v>
      </c>
      <c r="C306" s="43">
        <f t="shared" si="4"/>
        <v>0.09</v>
      </c>
      <c r="F306" s="43">
        <v>56</v>
      </c>
      <c r="G306" s="43">
        <v>0.05</v>
      </c>
    </row>
    <row r="307" spans="1:7" x14ac:dyDescent="0.25">
      <c r="A307" s="43">
        <v>305</v>
      </c>
      <c r="B307" s="43">
        <v>-0.09</v>
      </c>
      <c r="C307" s="43">
        <f t="shared" si="4"/>
        <v>0.09</v>
      </c>
      <c r="F307" s="43">
        <v>55</v>
      </c>
      <c r="G307" s="43">
        <v>0.05</v>
      </c>
    </row>
    <row r="308" spans="1:7" x14ac:dyDescent="0.25">
      <c r="A308" s="43">
        <v>306</v>
      </c>
      <c r="B308" s="43">
        <v>-0.09</v>
      </c>
      <c r="C308" s="43">
        <f t="shared" si="4"/>
        <v>0.09</v>
      </c>
      <c r="F308" s="43">
        <v>54</v>
      </c>
      <c r="G308" s="43">
        <v>0.05</v>
      </c>
    </row>
    <row r="309" spans="1:7" x14ac:dyDescent="0.25">
      <c r="A309" s="43">
        <v>307</v>
      </c>
      <c r="B309" s="43">
        <v>-0.09</v>
      </c>
      <c r="C309" s="43">
        <f t="shared" si="4"/>
        <v>0.09</v>
      </c>
      <c r="F309" s="43">
        <v>53</v>
      </c>
      <c r="G309" s="43">
        <v>0.05</v>
      </c>
    </row>
    <row r="310" spans="1:7" x14ac:dyDescent="0.25">
      <c r="A310" s="43">
        <v>308</v>
      </c>
      <c r="B310" s="43">
        <v>-0.09</v>
      </c>
      <c r="C310" s="43">
        <f t="shared" si="4"/>
        <v>0.09</v>
      </c>
      <c r="F310" s="43">
        <v>52</v>
      </c>
      <c r="G310" s="43">
        <v>0.05</v>
      </c>
    </row>
    <row r="311" spans="1:7" x14ac:dyDescent="0.25">
      <c r="A311" s="43">
        <v>309</v>
      </c>
      <c r="B311" s="43">
        <v>-0.09</v>
      </c>
      <c r="C311" s="43">
        <f t="shared" si="4"/>
        <v>0.09</v>
      </c>
      <c r="F311" s="43">
        <v>51</v>
      </c>
      <c r="G311" s="43">
        <v>0.05</v>
      </c>
    </row>
    <row r="312" spans="1:7" x14ac:dyDescent="0.25">
      <c r="A312" s="43">
        <v>310</v>
      </c>
      <c r="B312" s="43">
        <v>-0.09</v>
      </c>
      <c r="C312" s="43">
        <f t="shared" si="4"/>
        <v>0.09</v>
      </c>
      <c r="F312" s="43">
        <v>50</v>
      </c>
      <c r="G312" s="43">
        <v>0.04</v>
      </c>
    </row>
    <row r="313" spans="1:7" x14ac:dyDescent="0.25">
      <c r="A313" s="43">
        <v>311</v>
      </c>
      <c r="B313" s="43">
        <v>-0.09</v>
      </c>
      <c r="C313" s="43">
        <f t="shared" si="4"/>
        <v>0.09</v>
      </c>
      <c r="F313" s="43">
        <v>49</v>
      </c>
      <c r="G313" s="43">
        <v>0.04</v>
      </c>
    </row>
    <row r="314" spans="1:7" x14ac:dyDescent="0.25">
      <c r="A314" s="43">
        <v>312</v>
      </c>
      <c r="B314" s="43">
        <v>-0.09</v>
      </c>
      <c r="C314" s="43">
        <f t="shared" si="4"/>
        <v>0.09</v>
      </c>
      <c r="F314" s="43">
        <v>48</v>
      </c>
      <c r="G314" s="43">
        <v>0.04</v>
      </c>
    </row>
    <row r="315" spans="1:7" x14ac:dyDescent="0.25">
      <c r="A315" s="43">
        <v>313</v>
      </c>
      <c r="B315" s="43">
        <v>-0.09</v>
      </c>
      <c r="C315" s="43">
        <f t="shared" si="4"/>
        <v>0.09</v>
      </c>
      <c r="F315" s="43">
        <v>47</v>
      </c>
      <c r="G315" s="43">
        <v>0.04</v>
      </c>
    </row>
    <row r="316" spans="1:7" x14ac:dyDescent="0.25">
      <c r="A316" s="43">
        <v>314</v>
      </c>
      <c r="B316" s="43">
        <v>-0.09</v>
      </c>
      <c r="C316" s="43">
        <f t="shared" si="4"/>
        <v>0.09</v>
      </c>
      <c r="F316" s="43">
        <v>46</v>
      </c>
      <c r="G316" s="43">
        <v>0.04</v>
      </c>
    </row>
    <row r="317" spans="1:7" x14ac:dyDescent="0.25">
      <c r="A317" s="43">
        <v>315</v>
      </c>
      <c r="B317" s="43">
        <v>-0.09</v>
      </c>
      <c r="C317" s="43">
        <f t="shared" si="4"/>
        <v>0.09</v>
      </c>
      <c r="F317" s="43">
        <v>45</v>
      </c>
      <c r="G317" s="43">
        <v>0.04</v>
      </c>
    </row>
    <row r="318" spans="1:7" x14ac:dyDescent="0.25">
      <c r="A318" s="43">
        <v>316</v>
      </c>
      <c r="B318" s="43">
        <v>-0.09</v>
      </c>
      <c r="C318" s="43">
        <f t="shared" si="4"/>
        <v>0.09</v>
      </c>
      <c r="F318" s="43">
        <v>44</v>
      </c>
      <c r="G318" s="43">
        <v>0.04</v>
      </c>
    </row>
    <row r="319" spans="1:7" x14ac:dyDescent="0.25">
      <c r="A319" s="43">
        <v>317</v>
      </c>
      <c r="B319" s="43">
        <v>-0.09</v>
      </c>
      <c r="C319" s="43">
        <f t="shared" si="4"/>
        <v>0.09</v>
      </c>
      <c r="F319" s="43">
        <v>43</v>
      </c>
      <c r="G319" s="43">
        <v>0.04</v>
      </c>
    </row>
    <row r="320" spans="1:7" x14ac:dyDescent="0.25">
      <c r="A320" s="43">
        <v>318</v>
      </c>
      <c r="B320" s="43">
        <v>-0.08</v>
      </c>
      <c r="C320" s="43">
        <f t="shared" si="4"/>
        <v>0.08</v>
      </c>
      <c r="F320" s="43">
        <v>42</v>
      </c>
      <c r="G320" s="43">
        <v>0.04</v>
      </c>
    </row>
    <row r="321" spans="1:7" x14ac:dyDescent="0.25">
      <c r="A321" s="43">
        <v>319</v>
      </c>
      <c r="B321" s="43">
        <v>-0.08</v>
      </c>
      <c r="C321" s="43">
        <f t="shared" si="4"/>
        <v>0.08</v>
      </c>
      <c r="F321" s="43">
        <v>41</v>
      </c>
      <c r="G321" s="43">
        <v>0.04</v>
      </c>
    </row>
    <row r="322" spans="1:7" x14ac:dyDescent="0.25">
      <c r="A322" s="43">
        <v>320</v>
      </c>
      <c r="B322" s="43">
        <v>-0.08</v>
      </c>
      <c r="C322" s="43">
        <f t="shared" si="4"/>
        <v>0.08</v>
      </c>
      <c r="F322" s="43">
        <v>40</v>
      </c>
      <c r="G322" s="43">
        <v>0.03</v>
      </c>
    </row>
    <row r="323" spans="1:7" x14ac:dyDescent="0.25">
      <c r="A323" s="43">
        <v>321</v>
      </c>
      <c r="B323" s="43">
        <v>-0.08</v>
      </c>
      <c r="C323" s="43">
        <f t="shared" ref="C323:C362" si="5">B323*(-1)</f>
        <v>0.08</v>
      </c>
      <c r="F323" s="43">
        <v>39</v>
      </c>
      <c r="G323" s="43">
        <v>0.03</v>
      </c>
    </row>
    <row r="324" spans="1:7" x14ac:dyDescent="0.25">
      <c r="A324" s="43">
        <v>322</v>
      </c>
      <c r="B324" s="43">
        <v>-0.08</v>
      </c>
      <c r="C324" s="43">
        <f t="shared" si="5"/>
        <v>0.08</v>
      </c>
      <c r="F324" s="43">
        <v>38</v>
      </c>
      <c r="G324" s="43">
        <v>0.03</v>
      </c>
    </row>
    <row r="325" spans="1:7" x14ac:dyDescent="0.25">
      <c r="A325" s="43">
        <v>323</v>
      </c>
      <c r="B325" s="43">
        <v>-0.08</v>
      </c>
      <c r="C325" s="43">
        <f t="shared" si="5"/>
        <v>0.08</v>
      </c>
      <c r="F325" s="43">
        <v>37</v>
      </c>
      <c r="G325" s="43">
        <v>0.03</v>
      </c>
    </row>
    <row r="326" spans="1:7" x14ac:dyDescent="0.25">
      <c r="A326" s="43">
        <v>324</v>
      </c>
      <c r="B326" s="43">
        <v>-0.08</v>
      </c>
      <c r="C326" s="43">
        <f t="shared" si="5"/>
        <v>0.08</v>
      </c>
      <c r="F326" s="43">
        <v>36</v>
      </c>
      <c r="G326" s="43">
        <v>0.03</v>
      </c>
    </row>
    <row r="327" spans="1:7" x14ac:dyDescent="0.25">
      <c r="A327" s="43">
        <v>325</v>
      </c>
      <c r="B327" s="43">
        <v>-0.08</v>
      </c>
      <c r="C327" s="43">
        <f t="shared" si="5"/>
        <v>0.08</v>
      </c>
      <c r="F327" s="43">
        <v>35</v>
      </c>
      <c r="G327" s="43">
        <v>0.03</v>
      </c>
    </row>
    <row r="328" spans="1:7" x14ac:dyDescent="0.25">
      <c r="A328" s="43">
        <v>326</v>
      </c>
      <c r="B328" s="43">
        <v>-0.08</v>
      </c>
      <c r="C328" s="43">
        <f t="shared" si="5"/>
        <v>0.08</v>
      </c>
      <c r="F328" s="43">
        <v>34</v>
      </c>
      <c r="G328" s="43">
        <v>0.03</v>
      </c>
    </row>
    <row r="329" spans="1:7" x14ac:dyDescent="0.25">
      <c r="A329" s="43">
        <v>327</v>
      </c>
      <c r="B329" s="43">
        <v>-0.08</v>
      </c>
      <c r="C329" s="43">
        <f t="shared" si="5"/>
        <v>0.08</v>
      </c>
      <c r="F329" s="43">
        <v>33</v>
      </c>
      <c r="G329" s="43">
        <v>0.03</v>
      </c>
    </row>
    <row r="330" spans="1:7" x14ac:dyDescent="0.25">
      <c r="A330" s="43">
        <v>328</v>
      </c>
      <c r="B330" s="43">
        <v>-0.08</v>
      </c>
      <c r="C330" s="43">
        <f t="shared" si="5"/>
        <v>0.08</v>
      </c>
      <c r="F330" s="43">
        <v>32</v>
      </c>
      <c r="G330" s="43">
        <v>0.03</v>
      </c>
    </row>
    <row r="331" spans="1:7" x14ac:dyDescent="0.25">
      <c r="A331" s="43">
        <v>329</v>
      </c>
      <c r="B331" s="43">
        <v>-7.0000000000000007E-2</v>
      </c>
      <c r="C331" s="43">
        <f t="shared" si="5"/>
        <v>7.0000000000000007E-2</v>
      </c>
      <c r="F331" s="43">
        <v>31</v>
      </c>
      <c r="G331" s="43">
        <v>0.03</v>
      </c>
    </row>
    <row r="332" spans="1:7" x14ac:dyDescent="0.25">
      <c r="A332" s="43">
        <v>330</v>
      </c>
      <c r="B332" s="43">
        <v>-7.0000000000000007E-2</v>
      </c>
      <c r="C332" s="43">
        <f t="shared" si="5"/>
        <v>7.0000000000000007E-2</v>
      </c>
      <c r="F332" s="43">
        <v>30</v>
      </c>
      <c r="G332" s="43">
        <v>0.03</v>
      </c>
    </row>
    <row r="333" spans="1:7" x14ac:dyDescent="0.25">
      <c r="A333" s="43">
        <v>331</v>
      </c>
      <c r="B333" s="43">
        <v>-7.0000000000000007E-2</v>
      </c>
      <c r="C333" s="43">
        <f t="shared" si="5"/>
        <v>7.0000000000000007E-2</v>
      </c>
      <c r="F333" s="43">
        <v>29</v>
      </c>
      <c r="G333" s="43">
        <v>0.03</v>
      </c>
    </row>
    <row r="334" spans="1:7" x14ac:dyDescent="0.25">
      <c r="A334" s="43">
        <v>332</v>
      </c>
      <c r="B334" s="43">
        <v>-7.0000000000000007E-2</v>
      </c>
      <c r="C334" s="43">
        <f t="shared" si="5"/>
        <v>7.0000000000000007E-2</v>
      </c>
      <c r="F334" s="43">
        <v>28</v>
      </c>
      <c r="G334" s="43">
        <v>0.02</v>
      </c>
    </row>
    <row r="335" spans="1:7" x14ac:dyDescent="0.25">
      <c r="A335" s="43">
        <v>333</v>
      </c>
      <c r="B335" s="43">
        <v>-7.0000000000000007E-2</v>
      </c>
      <c r="C335" s="43">
        <f t="shared" si="5"/>
        <v>7.0000000000000007E-2</v>
      </c>
      <c r="F335" s="43">
        <v>27</v>
      </c>
      <c r="G335" s="43">
        <v>0.02</v>
      </c>
    </row>
    <row r="336" spans="1:7" x14ac:dyDescent="0.25">
      <c r="A336" s="43">
        <v>334</v>
      </c>
      <c r="B336" s="43">
        <v>-7.0000000000000007E-2</v>
      </c>
      <c r="C336" s="43">
        <f t="shared" si="5"/>
        <v>7.0000000000000007E-2</v>
      </c>
      <c r="F336" s="43">
        <v>26</v>
      </c>
      <c r="G336" s="43">
        <v>0.02</v>
      </c>
    </row>
    <row r="337" spans="1:7" x14ac:dyDescent="0.25">
      <c r="A337" s="43">
        <v>335</v>
      </c>
      <c r="B337" s="43">
        <v>-7.0000000000000007E-2</v>
      </c>
      <c r="C337" s="43">
        <f t="shared" si="5"/>
        <v>7.0000000000000007E-2</v>
      </c>
      <c r="F337" s="43">
        <v>25</v>
      </c>
      <c r="G337" s="43">
        <v>0.02</v>
      </c>
    </row>
    <row r="338" spans="1:7" x14ac:dyDescent="0.25">
      <c r="A338" s="43">
        <v>336</v>
      </c>
      <c r="B338" s="43">
        <v>-7.0000000000000007E-2</v>
      </c>
      <c r="C338" s="43">
        <f t="shared" si="5"/>
        <v>7.0000000000000007E-2</v>
      </c>
      <c r="F338" s="43">
        <v>24</v>
      </c>
      <c r="G338" s="43">
        <v>0.02</v>
      </c>
    </row>
    <row r="339" spans="1:7" x14ac:dyDescent="0.25">
      <c r="A339" s="43">
        <v>337</v>
      </c>
      <c r="B339" s="43">
        <v>-7.0000000000000007E-2</v>
      </c>
      <c r="C339" s="43">
        <f t="shared" si="5"/>
        <v>7.0000000000000007E-2</v>
      </c>
      <c r="F339" s="43">
        <v>23</v>
      </c>
      <c r="G339" s="43">
        <v>0.02</v>
      </c>
    </row>
    <row r="340" spans="1:7" x14ac:dyDescent="0.25">
      <c r="A340" s="43">
        <v>338</v>
      </c>
      <c r="B340" s="43">
        <v>-7.0000000000000007E-2</v>
      </c>
      <c r="C340" s="43">
        <f t="shared" si="5"/>
        <v>7.0000000000000007E-2</v>
      </c>
      <c r="F340" s="43">
        <v>22</v>
      </c>
      <c r="G340" s="43">
        <v>0.02</v>
      </c>
    </row>
    <row r="341" spans="1:7" x14ac:dyDescent="0.25">
      <c r="A341" s="43">
        <v>339</v>
      </c>
      <c r="B341" s="43">
        <v>-7.0000000000000007E-2</v>
      </c>
      <c r="C341" s="43">
        <f t="shared" si="5"/>
        <v>7.0000000000000007E-2</v>
      </c>
      <c r="F341" s="43">
        <v>21</v>
      </c>
      <c r="G341" s="43">
        <v>0.02</v>
      </c>
    </row>
    <row r="342" spans="1:7" x14ac:dyDescent="0.25">
      <c r="A342" s="43">
        <v>340</v>
      </c>
      <c r="B342" s="43">
        <v>-7.0000000000000007E-2</v>
      </c>
      <c r="C342" s="43">
        <f t="shared" si="5"/>
        <v>7.0000000000000007E-2</v>
      </c>
      <c r="F342" s="43">
        <v>20</v>
      </c>
      <c r="G342" s="43">
        <v>0.02</v>
      </c>
    </row>
    <row r="343" spans="1:7" x14ac:dyDescent="0.25">
      <c r="A343" s="43">
        <v>341</v>
      </c>
      <c r="B343" s="43">
        <v>-0.06</v>
      </c>
      <c r="C343" s="43">
        <f t="shared" si="5"/>
        <v>0.06</v>
      </c>
      <c r="F343" s="43">
        <v>19</v>
      </c>
      <c r="G343" s="43">
        <v>0.02</v>
      </c>
    </row>
    <row r="344" spans="1:7" x14ac:dyDescent="0.25">
      <c r="A344" s="43">
        <v>342</v>
      </c>
      <c r="B344" s="43">
        <v>-0.06</v>
      </c>
      <c r="C344" s="43">
        <f t="shared" si="5"/>
        <v>0.06</v>
      </c>
      <c r="F344" s="43">
        <v>18</v>
      </c>
      <c r="G344" s="43">
        <v>0.02</v>
      </c>
    </row>
    <row r="345" spans="1:7" x14ac:dyDescent="0.25">
      <c r="A345" s="43">
        <v>343</v>
      </c>
      <c r="B345" s="43">
        <v>-0.06</v>
      </c>
      <c r="C345" s="43">
        <f t="shared" si="5"/>
        <v>0.06</v>
      </c>
      <c r="F345" s="43">
        <v>17</v>
      </c>
      <c r="G345" s="43">
        <v>0.02</v>
      </c>
    </row>
    <row r="346" spans="1:7" x14ac:dyDescent="0.25">
      <c r="A346" s="43">
        <v>344</v>
      </c>
      <c r="B346" s="43">
        <v>-0.06</v>
      </c>
      <c r="C346" s="43">
        <f t="shared" si="5"/>
        <v>0.06</v>
      </c>
      <c r="F346" s="43">
        <v>16</v>
      </c>
      <c r="G346" s="43">
        <v>0.02</v>
      </c>
    </row>
    <row r="347" spans="1:7" x14ac:dyDescent="0.25">
      <c r="A347" s="43">
        <v>345</v>
      </c>
      <c r="B347" s="43">
        <v>-0.06</v>
      </c>
      <c r="C347" s="43">
        <f t="shared" si="5"/>
        <v>0.06</v>
      </c>
      <c r="F347" s="43">
        <v>15</v>
      </c>
      <c r="G347" s="43">
        <v>0.01</v>
      </c>
    </row>
    <row r="348" spans="1:7" x14ac:dyDescent="0.25">
      <c r="A348" s="43">
        <v>346</v>
      </c>
      <c r="B348" s="43">
        <v>-0.06</v>
      </c>
      <c r="C348" s="43">
        <f t="shared" si="5"/>
        <v>0.06</v>
      </c>
      <c r="F348" s="43">
        <v>14</v>
      </c>
      <c r="G348" s="43">
        <v>0.01</v>
      </c>
    </row>
    <row r="349" spans="1:7" x14ac:dyDescent="0.25">
      <c r="A349" s="43">
        <v>347</v>
      </c>
      <c r="B349" s="43">
        <v>-0.05</v>
      </c>
      <c r="C349" s="43">
        <f t="shared" si="5"/>
        <v>0.05</v>
      </c>
      <c r="F349" s="43">
        <v>13</v>
      </c>
      <c r="G349" s="43">
        <v>0.01</v>
      </c>
    </row>
    <row r="350" spans="1:7" x14ac:dyDescent="0.25">
      <c r="A350" s="43">
        <v>348</v>
      </c>
      <c r="B350" s="43">
        <v>-0.05</v>
      </c>
      <c r="C350" s="43">
        <f t="shared" si="5"/>
        <v>0.05</v>
      </c>
      <c r="F350" s="43">
        <v>12</v>
      </c>
      <c r="G350" s="43">
        <v>0.01</v>
      </c>
    </row>
    <row r="351" spans="1:7" x14ac:dyDescent="0.25">
      <c r="A351" s="43">
        <v>349</v>
      </c>
      <c r="B351" s="43">
        <v>-0.05</v>
      </c>
      <c r="C351" s="43">
        <f t="shared" si="5"/>
        <v>0.05</v>
      </c>
      <c r="F351" s="43">
        <v>11</v>
      </c>
      <c r="G351" s="43">
        <v>0.01</v>
      </c>
    </row>
    <row r="352" spans="1:7" x14ac:dyDescent="0.25">
      <c r="A352" s="43">
        <v>350</v>
      </c>
      <c r="B352" s="43">
        <v>-0.05</v>
      </c>
      <c r="C352" s="43">
        <f t="shared" si="5"/>
        <v>0.05</v>
      </c>
      <c r="F352" s="43">
        <v>10</v>
      </c>
      <c r="G352" s="43">
        <v>0.01</v>
      </c>
    </row>
    <row r="353" spans="1:7" x14ac:dyDescent="0.25">
      <c r="A353" s="43">
        <v>351</v>
      </c>
      <c r="B353" s="43">
        <v>-0.05</v>
      </c>
      <c r="C353" s="43">
        <f t="shared" si="5"/>
        <v>0.05</v>
      </c>
      <c r="F353" s="43">
        <v>9</v>
      </c>
      <c r="G353" s="43">
        <v>0.01</v>
      </c>
    </row>
    <row r="354" spans="1:7" x14ac:dyDescent="0.25">
      <c r="A354" s="43">
        <v>352</v>
      </c>
      <c r="B354" s="43">
        <v>-0.05</v>
      </c>
      <c r="C354" s="43">
        <f t="shared" si="5"/>
        <v>0.05</v>
      </c>
      <c r="F354" s="43">
        <v>8</v>
      </c>
      <c r="G354" s="43">
        <v>0.01</v>
      </c>
    </row>
    <row r="355" spans="1:7" x14ac:dyDescent="0.25">
      <c r="A355" s="43">
        <v>353</v>
      </c>
      <c r="B355" s="43">
        <v>-0.04</v>
      </c>
      <c r="C355" s="43">
        <f t="shared" si="5"/>
        <v>0.04</v>
      </c>
      <c r="F355" s="43">
        <v>7</v>
      </c>
      <c r="G355" s="43">
        <v>0.01</v>
      </c>
    </row>
    <row r="356" spans="1:7" x14ac:dyDescent="0.25">
      <c r="A356" s="43">
        <v>354</v>
      </c>
      <c r="B356" s="43">
        <v>-0.04</v>
      </c>
      <c r="C356" s="43">
        <f t="shared" si="5"/>
        <v>0.04</v>
      </c>
      <c r="F356" s="43">
        <v>6</v>
      </c>
      <c r="G356" s="43">
        <v>0.01</v>
      </c>
    </row>
    <row r="357" spans="1:7" x14ac:dyDescent="0.25">
      <c r="A357" s="43">
        <v>355</v>
      </c>
      <c r="B357" s="43">
        <v>-0.04</v>
      </c>
      <c r="C357" s="43">
        <f t="shared" si="5"/>
        <v>0.04</v>
      </c>
      <c r="F357" s="43">
        <v>5</v>
      </c>
      <c r="G357" s="43">
        <v>0</v>
      </c>
    </row>
    <row r="358" spans="1:7" x14ac:dyDescent="0.25">
      <c r="A358" s="43">
        <v>356</v>
      </c>
      <c r="B358" s="43">
        <v>-0.04</v>
      </c>
      <c r="C358" s="43">
        <f t="shared" si="5"/>
        <v>0.04</v>
      </c>
      <c r="F358" s="43">
        <v>4</v>
      </c>
      <c r="G358" s="43">
        <v>0</v>
      </c>
    </row>
    <row r="359" spans="1:7" x14ac:dyDescent="0.25">
      <c r="A359" s="43">
        <v>357</v>
      </c>
      <c r="B359" s="43">
        <v>-0.04</v>
      </c>
      <c r="C359" s="43">
        <f t="shared" si="5"/>
        <v>0.04</v>
      </c>
      <c r="F359" s="43">
        <v>3</v>
      </c>
      <c r="G359" s="43">
        <v>0</v>
      </c>
    </row>
    <row r="360" spans="1:7" x14ac:dyDescent="0.25">
      <c r="A360" s="43">
        <v>358</v>
      </c>
      <c r="B360" s="43">
        <v>-0.04</v>
      </c>
      <c r="C360" s="43">
        <f t="shared" si="5"/>
        <v>0.04</v>
      </c>
      <c r="F360" s="43">
        <v>2</v>
      </c>
      <c r="G360" s="43">
        <v>0</v>
      </c>
    </row>
    <row r="361" spans="1:7" x14ac:dyDescent="0.25">
      <c r="A361" s="43">
        <v>359</v>
      </c>
      <c r="B361" s="43">
        <v>-0.03</v>
      </c>
      <c r="C361" s="43">
        <f t="shared" si="5"/>
        <v>0.03</v>
      </c>
      <c r="F361" s="43">
        <v>1</v>
      </c>
      <c r="G361" s="43">
        <v>0</v>
      </c>
    </row>
    <row r="362" spans="1:7" x14ac:dyDescent="0.25">
      <c r="A362" s="43">
        <v>360</v>
      </c>
      <c r="B362" s="43">
        <v>-0.03</v>
      </c>
      <c r="C362" s="43">
        <f t="shared" si="5"/>
        <v>0.03</v>
      </c>
      <c r="F362" s="43">
        <v>0</v>
      </c>
      <c r="G362" s="43">
        <v>0</v>
      </c>
    </row>
  </sheetData>
  <sortState xmlns:xlrd2="http://schemas.microsoft.com/office/spreadsheetml/2017/richdata2" ref="F2:F362">
    <sortCondition descending="1" ref="F2:F36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AA041-82FA-471F-A82E-012840FFDCF0}">
  <dimension ref="A1:P60"/>
  <sheetViews>
    <sheetView tabSelected="1" topLeftCell="A50" zoomScale="85" zoomScaleNormal="85" workbookViewId="0">
      <selection activeCell="E87" sqref="E87"/>
    </sheetView>
  </sheetViews>
  <sheetFormatPr defaultRowHeight="15" x14ac:dyDescent="0.25"/>
  <cols>
    <col min="3" max="3" width="21.85546875" customWidth="1"/>
    <col min="4" max="4" width="25.7109375" customWidth="1"/>
    <col min="5" max="5" width="30.5703125" customWidth="1"/>
    <col min="6" max="6" width="23.140625" customWidth="1"/>
  </cols>
  <sheetData>
    <row r="1" spans="1:16" ht="15.75" thickBot="1" x14ac:dyDescent="0.3">
      <c r="A1" s="52"/>
      <c r="B1" s="55"/>
      <c r="C1" s="56"/>
      <c r="D1" s="57"/>
      <c r="E1" s="58"/>
      <c r="F1" s="58"/>
      <c r="G1" s="59"/>
      <c r="H1" s="59" t="s">
        <v>56</v>
      </c>
      <c r="I1" s="58"/>
      <c r="J1" s="58"/>
      <c r="K1" s="58"/>
      <c r="L1" s="58"/>
      <c r="M1" s="58"/>
      <c r="N1" s="58"/>
      <c r="O1" s="60"/>
      <c r="P1" s="52"/>
    </row>
    <row r="2" spans="1:16" x14ac:dyDescent="0.25">
      <c r="A2" s="52"/>
      <c r="B2" s="52"/>
      <c r="D2" s="52"/>
      <c r="E2" s="52"/>
      <c r="F2" s="52"/>
      <c r="G2" s="52"/>
      <c r="H2" s="52"/>
      <c r="I2" s="52"/>
      <c r="J2" s="52"/>
      <c r="K2" s="52"/>
      <c r="L2" s="52"/>
      <c r="M2" s="61"/>
      <c r="N2" s="62"/>
      <c r="P2" s="52"/>
    </row>
    <row r="3" spans="1:16" ht="15.75" thickBot="1" x14ac:dyDescent="0.3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x14ac:dyDescent="0.25">
      <c r="A4" s="52"/>
      <c r="B4" s="63"/>
      <c r="C4" s="64" t="s">
        <v>57</v>
      </c>
      <c r="D4" s="65" t="s">
        <v>58</v>
      </c>
      <c r="E4" s="66"/>
      <c r="F4" s="66"/>
      <c r="G4" s="66"/>
      <c r="H4" s="66"/>
      <c r="I4" s="66"/>
      <c r="J4" s="67"/>
      <c r="K4" s="68" t="s">
        <v>59</v>
      </c>
      <c r="L4" s="69"/>
      <c r="M4" s="70"/>
      <c r="N4" s="71"/>
      <c r="O4" s="72"/>
      <c r="P4" s="52"/>
    </row>
    <row r="5" spans="1:16" x14ac:dyDescent="0.25">
      <c r="A5" s="52"/>
      <c r="B5" s="73"/>
      <c r="C5" s="74" t="s">
        <v>60</v>
      </c>
      <c r="D5" s="75" t="s">
        <v>58</v>
      </c>
      <c r="E5" s="76"/>
      <c r="F5" s="76"/>
      <c r="G5" s="76"/>
      <c r="H5" s="76"/>
      <c r="I5" s="76"/>
      <c r="J5" s="77"/>
      <c r="K5" s="78" t="s">
        <v>61</v>
      </c>
      <c r="L5" s="79"/>
      <c r="M5" s="80"/>
      <c r="N5" s="81"/>
      <c r="O5" s="82"/>
      <c r="P5" s="52"/>
    </row>
    <row r="6" spans="1:16" x14ac:dyDescent="0.25">
      <c r="A6" s="52"/>
      <c r="B6" s="73"/>
      <c r="C6" s="74" t="s">
        <v>62</v>
      </c>
      <c r="D6" s="75"/>
      <c r="E6" s="76"/>
      <c r="F6" s="76"/>
      <c r="G6" s="76"/>
      <c r="H6" s="76"/>
      <c r="I6" s="76"/>
      <c r="J6" s="77"/>
      <c r="K6" s="78" t="s">
        <v>63</v>
      </c>
      <c r="L6" s="79"/>
      <c r="M6" s="83"/>
      <c r="N6" s="84" t="s">
        <v>64</v>
      </c>
      <c r="O6" s="85"/>
      <c r="P6" s="52"/>
    </row>
    <row r="7" spans="1:16" x14ac:dyDescent="0.25">
      <c r="A7" s="52"/>
      <c r="B7" s="73"/>
      <c r="C7" s="74" t="s">
        <v>65</v>
      </c>
      <c r="D7" s="75"/>
      <c r="E7" s="76"/>
      <c r="F7" s="76"/>
      <c r="G7" s="76"/>
      <c r="H7" s="76"/>
      <c r="I7" s="76"/>
      <c r="J7" s="77"/>
      <c r="K7" s="78" t="s">
        <v>66</v>
      </c>
      <c r="L7" s="79"/>
      <c r="M7" s="80"/>
      <c r="N7" s="86" t="s">
        <v>17</v>
      </c>
      <c r="O7" s="87"/>
      <c r="P7" s="52"/>
    </row>
    <row r="8" spans="1:16" x14ac:dyDescent="0.25">
      <c r="A8" s="52"/>
      <c r="B8" s="73"/>
      <c r="C8" s="74" t="s">
        <v>67</v>
      </c>
      <c r="D8" s="75"/>
      <c r="E8" s="76"/>
      <c r="F8" s="76"/>
      <c r="G8" s="76"/>
      <c r="H8" s="76"/>
      <c r="I8" s="76"/>
      <c r="J8" s="77"/>
      <c r="K8" s="78" t="s">
        <v>68</v>
      </c>
      <c r="L8" s="79"/>
      <c r="M8" s="80"/>
      <c r="N8" s="86" t="s">
        <v>14</v>
      </c>
      <c r="O8" s="87"/>
      <c r="P8" s="52"/>
    </row>
    <row r="9" spans="1:16" x14ac:dyDescent="0.25">
      <c r="A9" s="52"/>
      <c r="B9" s="73"/>
      <c r="C9" s="74" t="s">
        <v>69</v>
      </c>
      <c r="D9" s="75"/>
      <c r="E9" s="76"/>
      <c r="F9" s="76"/>
      <c r="G9" s="76"/>
      <c r="H9" s="76"/>
      <c r="I9" s="76"/>
      <c r="J9" s="77"/>
      <c r="K9" s="78" t="s">
        <v>70</v>
      </c>
      <c r="L9" s="79"/>
      <c r="M9" s="80"/>
      <c r="N9" s="86" t="s">
        <v>64</v>
      </c>
      <c r="O9" s="87"/>
      <c r="P9" s="52"/>
    </row>
    <row r="10" spans="1:16" x14ac:dyDescent="0.25">
      <c r="A10" s="52"/>
      <c r="B10" s="73"/>
      <c r="C10" s="74" t="s">
        <v>71</v>
      </c>
      <c r="D10" s="75"/>
      <c r="E10" s="76"/>
      <c r="F10" s="76"/>
      <c r="G10" s="76"/>
      <c r="H10" s="76"/>
      <c r="I10" s="76"/>
      <c r="J10" s="77"/>
      <c r="K10" s="78" t="s">
        <v>72</v>
      </c>
      <c r="L10" s="79"/>
      <c r="M10" s="80"/>
      <c r="N10" s="86" t="s">
        <v>14</v>
      </c>
      <c r="O10" s="87"/>
      <c r="P10" s="52"/>
    </row>
    <row r="11" spans="1:16" x14ac:dyDescent="0.25">
      <c r="A11" s="52"/>
      <c r="B11" s="73"/>
      <c r="C11" s="74" t="s">
        <v>73</v>
      </c>
      <c r="D11" s="75"/>
      <c r="E11" s="76"/>
      <c r="F11" s="76"/>
      <c r="G11" s="76"/>
      <c r="H11" s="76"/>
      <c r="I11" s="76"/>
      <c r="J11" s="77"/>
      <c r="K11" s="78" t="s">
        <v>15</v>
      </c>
      <c r="L11" s="79"/>
      <c r="M11" s="88"/>
      <c r="N11" s="89" t="s">
        <v>6</v>
      </c>
      <c r="O11" s="90"/>
      <c r="P11" s="52"/>
    </row>
    <row r="12" spans="1:16" ht="15.75" thickBot="1" x14ac:dyDescent="0.3">
      <c r="A12" s="52"/>
      <c r="B12" s="91"/>
      <c r="C12" s="92" t="s">
        <v>74</v>
      </c>
      <c r="D12" s="93"/>
      <c r="E12" s="94"/>
      <c r="F12" s="94"/>
      <c r="G12" s="94"/>
      <c r="H12" s="94"/>
      <c r="I12" s="94"/>
      <c r="J12" s="95"/>
      <c r="K12" s="96" t="s">
        <v>75</v>
      </c>
      <c r="L12" s="97"/>
      <c r="M12" s="98"/>
      <c r="N12" s="99"/>
      <c r="O12" s="100"/>
      <c r="P12" s="52"/>
    </row>
    <row r="13" spans="1:16" ht="15.75" thickBot="1" x14ac:dyDescent="0.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6" x14ac:dyDescent="0.25">
      <c r="A14" s="52"/>
      <c r="B14" s="101"/>
      <c r="C14" s="102"/>
      <c r="D14" s="103"/>
      <c r="E14" s="102"/>
      <c r="F14" s="102"/>
      <c r="G14" s="102"/>
      <c r="H14" s="104" t="s">
        <v>76</v>
      </c>
      <c r="I14" s="102"/>
      <c r="J14" s="102"/>
      <c r="K14" s="102"/>
      <c r="L14" s="102"/>
      <c r="M14" s="102"/>
      <c r="N14" s="102"/>
      <c r="O14" s="105"/>
      <c r="P14" s="52"/>
    </row>
    <row r="15" spans="1:16" x14ac:dyDescent="0.25">
      <c r="A15" s="52"/>
      <c r="B15" s="106"/>
      <c r="C15" s="52"/>
      <c r="D15" s="107" t="s">
        <v>77</v>
      </c>
      <c r="E15" s="52"/>
      <c r="F15" s="107" t="s">
        <v>78</v>
      </c>
      <c r="G15" s="52"/>
      <c r="H15" s="107" t="s">
        <v>79</v>
      </c>
      <c r="I15" s="52"/>
      <c r="J15" s="107" t="s">
        <v>80</v>
      </c>
      <c r="K15" s="52"/>
      <c r="L15" s="107" t="s">
        <v>81</v>
      </c>
      <c r="M15" s="52"/>
      <c r="N15" s="107" t="s">
        <v>82</v>
      </c>
      <c r="O15" s="87"/>
      <c r="P15" s="52"/>
    </row>
    <row r="16" spans="1:16" x14ac:dyDescent="0.25">
      <c r="A16" s="52"/>
      <c r="B16" s="73"/>
      <c r="C16" s="74" t="s">
        <v>83</v>
      </c>
      <c r="D16" s="43">
        <v>35</v>
      </c>
      <c r="E16" s="108" t="s">
        <v>6</v>
      </c>
      <c r="F16" s="43">
        <v>5.5</v>
      </c>
      <c r="G16" s="108" t="s">
        <v>6</v>
      </c>
      <c r="H16" s="43">
        <v>1.75</v>
      </c>
      <c r="I16" s="108" t="s">
        <v>6</v>
      </c>
      <c r="J16" s="43">
        <f>((PI()*(($D$16/10)^2))/4 - (PI()*(($F$16/10)^2))/4)*2</f>
        <v>18.767089114382024</v>
      </c>
      <c r="K16" s="108" t="s">
        <v>84</v>
      </c>
      <c r="L16" s="43">
        <v>0</v>
      </c>
      <c r="M16" s="108" t="s">
        <v>85</v>
      </c>
      <c r="N16" s="43"/>
      <c r="O16" s="109" t="s">
        <v>6</v>
      </c>
      <c r="P16" s="52"/>
    </row>
    <row r="17" spans="1:16" ht="15.75" thickBot="1" x14ac:dyDescent="0.3">
      <c r="A17" s="52"/>
      <c r="B17" s="91"/>
      <c r="C17" s="92" t="s">
        <v>86</v>
      </c>
      <c r="D17" s="110">
        <v>30</v>
      </c>
      <c r="E17" s="111" t="s">
        <v>6</v>
      </c>
      <c r="F17" s="110">
        <v>5.5</v>
      </c>
      <c r="G17" s="111" t="s">
        <v>6</v>
      </c>
      <c r="H17" s="110">
        <v>1.5</v>
      </c>
      <c r="I17" s="111" t="s">
        <v>6</v>
      </c>
      <c r="J17" s="110">
        <f>((PI()*(($D$17/10)^2))/4 - (PI()*(($F$17/10)^2))/4)*2</f>
        <v>13.662001052298614</v>
      </c>
      <c r="K17" s="111" t="s">
        <v>84</v>
      </c>
      <c r="L17" s="110">
        <v>0</v>
      </c>
      <c r="M17" s="111" t="s">
        <v>85</v>
      </c>
      <c r="N17" s="110"/>
      <c r="O17" s="112" t="s">
        <v>6</v>
      </c>
      <c r="P17" s="52"/>
    </row>
    <row r="18" spans="1:16" ht="15.75" thickBot="1" x14ac:dyDescent="0.3">
      <c r="A18" s="52"/>
      <c r="B18" s="52"/>
      <c r="C18" s="113"/>
      <c r="D18" s="52"/>
      <c r="E18" s="107"/>
      <c r="F18" s="52"/>
      <c r="G18" s="107"/>
      <c r="H18" s="52"/>
      <c r="I18" s="107"/>
      <c r="J18" s="52"/>
      <c r="K18" s="107"/>
      <c r="L18" s="52"/>
      <c r="M18" s="107"/>
      <c r="N18" s="52"/>
      <c r="O18" s="107"/>
      <c r="P18" s="52"/>
    </row>
    <row r="19" spans="1:16" x14ac:dyDescent="0.25">
      <c r="A19" s="52"/>
      <c r="B19" s="63"/>
      <c r="C19" s="114" t="s">
        <v>87</v>
      </c>
      <c r="D19" s="115">
        <v>0.05</v>
      </c>
      <c r="E19" s="116">
        <v>0.1</v>
      </c>
      <c r="F19" s="116">
        <v>0.15</v>
      </c>
      <c r="G19" s="116">
        <v>0.2</v>
      </c>
      <c r="H19" s="116">
        <v>0.25</v>
      </c>
      <c r="I19" s="116">
        <v>0.3</v>
      </c>
      <c r="J19" s="116">
        <v>0.35</v>
      </c>
      <c r="K19" s="116">
        <v>0.4</v>
      </c>
      <c r="L19" s="116">
        <v>0.45</v>
      </c>
      <c r="M19" s="116">
        <v>0.5</v>
      </c>
      <c r="N19" s="117"/>
      <c r="O19" s="118"/>
      <c r="P19" s="52"/>
    </row>
    <row r="20" spans="1:16" x14ac:dyDescent="0.25">
      <c r="A20" s="52"/>
      <c r="B20" s="73"/>
      <c r="C20" s="74" t="s">
        <v>88</v>
      </c>
      <c r="D20" s="119">
        <f>$D$16*D19</f>
        <v>1.75</v>
      </c>
      <c r="E20" s="119">
        <f t="shared" ref="E20:L20" si="0">$D$16*E19</f>
        <v>3.5</v>
      </c>
      <c r="F20" s="119">
        <f t="shared" si="0"/>
        <v>5.25</v>
      </c>
      <c r="G20" s="119">
        <f t="shared" si="0"/>
        <v>7</v>
      </c>
      <c r="H20" s="119">
        <f t="shared" si="0"/>
        <v>8.75</v>
      </c>
      <c r="I20" s="119">
        <f t="shared" si="0"/>
        <v>10.5</v>
      </c>
      <c r="J20" s="119">
        <f t="shared" si="0"/>
        <v>12.25</v>
      </c>
      <c r="K20" s="119">
        <f t="shared" si="0"/>
        <v>14</v>
      </c>
      <c r="L20" s="119">
        <f t="shared" si="0"/>
        <v>15.75</v>
      </c>
      <c r="M20" s="119">
        <f>$D$16*M19</f>
        <v>17.5</v>
      </c>
      <c r="N20" s="120"/>
      <c r="O20" s="121"/>
      <c r="P20" s="52"/>
    </row>
    <row r="21" spans="1:16" ht="15.75" thickBot="1" x14ac:dyDescent="0.3">
      <c r="A21" s="52"/>
      <c r="B21" s="91"/>
      <c r="C21" s="92" t="s">
        <v>89</v>
      </c>
      <c r="D21" s="122">
        <f>$D$17*D19</f>
        <v>1.5</v>
      </c>
      <c r="E21" s="122">
        <f t="shared" ref="E21:M21" si="1">$D$17*E19</f>
        <v>3</v>
      </c>
      <c r="F21" s="122">
        <f t="shared" si="1"/>
        <v>4.5</v>
      </c>
      <c r="G21" s="122">
        <f t="shared" si="1"/>
        <v>6</v>
      </c>
      <c r="H21" s="122">
        <f t="shared" si="1"/>
        <v>7.5</v>
      </c>
      <c r="I21" s="122">
        <f t="shared" si="1"/>
        <v>9</v>
      </c>
      <c r="J21" s="122">
        <f t="shared" si="1"/>
        <v>10.5</v>
      </c>
      <c r="K21" s="122">
        <f t="shared" si="1"/>
        <v>12</v>
      </c>
      <c r="L21" s="122">
        <f t="shared" si="1"/>
        <v>13.5</v>
      </c>
      <c r="M21" s="122">
        <f t="shared" si="1"/>
        <v>15</v>
      </c>
      <c r="N21" s="110"/>
      <c r="O21" s="123"/>
      <c r="P21" s="52"/>
    </row>
    <row r="22" spans="1:16" ht="15.75" thickBot="1" x14ac:dyDescent="0.3">
      <c r="A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16" x14ac:dyDescent="0.25">
      <c r="A23" s="52"/>
      <c r="B23" s="63"/>
      <c r="C23" s="124" t="s">
        <v>90</v>
      </c>
      <c r="D23" s="125">
        <v>1</v>
      </c>
      <c r="E23" s="126">
        <v>2</v>
      </c>
      <c r="F23" s="126">
        <v>3</v>
      </c>
      <c r="G23" s="126">
        <v>4</v>
      </c>
      <c r="H23" s="126">
        <v>5</v>
      </c>
      <c r="I23" s="127">
        <v>6</v>
      </c>
      <c r="J23" s="106"/>
      <c r="K23" s="52"/>
      <c r="L23" s="52"/>
      <c r="M23" s="52"/>
      <c r="N23" s="52"/>
      <c r="O23" s="52"/>
      <c r="P23" s="52"/>
    </row>
    <row r="24" spans="1:16" x14ac:dyDescent="0.25">
      <c r="A24" s="52"/>
      <c r="B24" s="73"/>
      <c r="C24" s="128" t="s">
        <v>91</v>
      </c>
      <c r="D24" s="129">
        <v>16.5</v>
      </c>
      <c r="E24" s="44">
        <v>33.200000000000003</v>
      </c>
      <c r="F24" s="44">
        <v>69.7</v>
      </c>
      <c r="G24" s="44">
        <v>138.19999999999999</v>
      </c>
      <c r="H24" s="44">
        <v>207.8</v>
      </c>
      <c r="I24" s="130">
        <v>279.5</v>
      </c>
      <c r="J24" s="106"/>
      <c r="K24" s="52"/>
      <c r="L24" s="52"/>
      <c r="M24" s="52"/>
      <c r="N24" s="52"/>
      <c r="O24" s="52"/>
      <c r="P24" s="52"/>
    </row>
    <row r="25" spans="1:16" ht="15.75" thickBot="1" x14ac:dyDescent="0.3">
      <c r="A25" s="52"/>
      <c r="B25" s="91"/>
      <c r="C25" s="131" t="s">
        <v>92</v>
      </c>
      <c r="D25" s="132">
        <v>19.5</v>
      </c>
      <c r="E25" s="133">
        <v>37.1</v>
      </c>
      <c r="F25" s="133">
        <v>75</v>
      </c>
      <c r="G25" s="133">
        <v>148.5</v>
      </c>
      <c r="H25" s="133">
        <v>219.6</v>
      </c>
      <c r="I25" s="134">
        <v>284.60000000000002</v>
      </c>
      <c r="J25" s="106"/>
      <c r="K25" s="52"/>
      <c r="L25" s="52"/>
      <c r="M25" s="52"/>
      <c r="N25" s="52"/>
      <c r="O25" s="52"/>
      <c r="P25" s="52"/>
    </row>
    <row r="26" spans="1:16" ht="15.75" thickBot="1" x14ac:dyDescent="0.3">
      <c r="A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</row>
    <row r="27" spans="1:16" x14ac:dyDescent="0.25">
      <c r="A27" s="52"/>
      <c r="B27" s="101"/>
      <c r="C27" s="102"/>
      <c r="D27" s="102"/>
      <c r="E27" s="102"/>
      <c r="F27" s="102"/>
      <c r="G27" s="102"/>
      <c r="H27" s="104" t="s">
        <v>93</v>
      </c>
      <c r="I27" s="102"/>
      <c r="J27" s="102"/>
      <c r="K27" s="102"/>
      <c r="L27" s="102"/>
      <c r="M27" s="102"/>
      <c r="N27" s="102"/>
      <c r="O27" s="105"/>
      <c r="P27" s="52"/>
    </row>
    <row r="28" spans="1:16" x14ac:dyDescent="0.25">
      <c r="A28" s="52"/>
      <c r="B28" s="135">
        <v>1</v>
      </c>
      <c r="C28" s="136" t="s">
        <v>59</v>
      </c>
      <c r="D28" s="136">
        <v>1</v>
      </c>
      <c r="E28" s="136">
        <v>2</v>
      </c>
      <c r="F28" s="136">
        <v>3</v>
      </c>
      <c r="G28" s="136">
        <v>4</v>
      </c>
      <c r="H28" s="136">
        <v>5</v>
      </c>
      <c r="I28" s="136">
        <v>6</v>
      </c>
      <c r="J28" s="136">
        <v>7</v>
      </c>
      <c r="K28" s="136">
        <v>8</v>
      </c>
      <c r="L28" s="136">
        <v>9</v>
      </c>
      <c r="M28" s="136">
        <v>10</v>
      </c>
      <c r="N28" s="136">
        <v>11</v>
      </c>
      <c r="O28" s="137"/>
      <c r="P28" s="52"/>
    </row>
    <row r="29" spans="1:16" x14ac:dyDescent="0.25">
      <c r="A29" s="52"/>
      <c r="B29" s="138">
        <v>2</v>
      </c>
      <c r="C29" s="139" t="s">
        <v>94</v>
      </c>
      <c r="D29" s="43">
        <v>25</v>
      </c>
      <c r="E29" s="43">
        <v>25</v>
      </c>
      <c r="F29" s="43">
        <v>25</v>
      </c>
      <c r="G29" s="43">
        <v>25</v>
      </c>
      <c r="H29" s="43">
        <v>25</v>
      </c>
      <c r="I29" s="43">
        <v>25</v>
      </c>
      <c r="J29" s="43">
        <v>25</v>
      </c>
      <c r="K29" s="43">
        <v>25</v>
      </c>
      <c r="L29" s="43">
        <v>25</v>
      </c>
      <c r="M29" s="43"/>
      <c r="N29" s="43"/>
      <c r="O29" s="9"/>
      <c r="P29" s="52"/>
    </row>
    <row r="30" spans="1:16" x14ac:dyDescent="0.25">
      <c r="A30" s="52"/>
      <c r="B30" s="138">
        <v>3</v>
      </c>
      <c r="C30" s="139" t="s">
        <v>95</v>
      </c>
      <c r="D30" s="43">
        <f>D20</f>
        <v>1.75</v>
      </c>
      <c r="E30" s="43">
        <f t="shared" ref="E30:K30" si="2">E20</f>
        <v>3.5</v>
      </c>
      <c r="F30" s="43">
        <f t="shared" si="2"/>
        <v>5.25</v>
      </c>
      <c r="G30" s="43">
        <f t="shared" si="2"/>
        <v>7</v>
      </c>
      <c r="H30" s="43">
        <f t="shared" si="2"/>
        <v>8.75</v>
      </c>
      <c r="I30" s="43">
        <f t="shared" si="2"/>
        <v>10.5</v>
      </c>
      <c r="J30" s="43">
        <f t="shared" si="2"/>
        <v>12.25</v>
      </c>
      <c r="K30" s="43">
        <f t="shared" si="2"/>
        <v>14</v>
      </c>
      <c r="L30" s="43">
        <v>15.2</v>
      </c>
      <c r="M30" s="43"/>
      <c r="N30" s="43"/>
      <c r="O30" s="9"/>
      <c r="P30" s="52"/>
    </row>
    <row r="31" spans="1:16" x14ac:dyDescent="0.25">
      <c r="A31" s="52"/>
      <c r="B31" s="138">
        <v>4</v>
      </c>
      <c r="C31" s="139" t="s">
        <v>96</v>
      </c>
      <c r="D31" s="43">
        <v>2</v>
      </c>
      <c r="E31" s="43">
        <v>3</v>
      </c>
      <c r="F31" s="43">
        <v>4</v>
      </c>
      <c r="G31" s="43">
        <v>4</v>
      </c>
      <c r="H31" s="43">
        <v>4</v>
      </c>
      <c r="I31" s="43">
        <v>4</v>
      </c>
      <c r="J31" s="43">
        <v>4</v>
      </c>
      <c r="K31" s="43">
        <v>4</v>
      </c>
      <c r="L31" s="43">
        <v>4</v>
      </c>
      <c r="M31" s="43"/>
      <c r="N31" s="43"/>
      <c r="O31" s="9"/>
      <c r="P31" s="52"/>
    </row>
    <row r="32" spans="1:16" x14ac:dyDescent="0.25">
      <c r="A32" s="52"/>
      <c r="B32" s="138">
        <v>5</v>
      </c>
      <c r="C32" s="139" t="s">
        <v>97</v>
      </c>
      <c r="D32" s="43">
        <v>88</v>
      </c>
      <c r="E32" s="43">
        <v>76</v>
      </c>
      <c r="F32" s="43">
        <v>52</v>
      </c>
      <c r="G32" s="43">
        <v>63.5</v>
      </c>
      <c r="H32" s="43">
        <v>71</v>
      </c>
      <c r="I32" s="43">
        <v>76</v>
      </c>
      <c r="J32" s="43">
        <v>80.5</v>
      </c>
      <c r="K32" s="43">
        <v>83.9</v>
      </c>
      <c r="L32" s="43">
        <v>85</v>
      </c>
      <c r="M32" s="43"/>
      <c r="N32" s="43"/>
      <c r="O32" s="9"/>
      <c r="P32" s="52"/>
    </row>
    <row r="33" spans="1:16" x14ac:dyDescent="0.25">
      <c r="A33" s="52"/>
      <c r="B33" s="138">
        <v>6</v>
      </c>
      <c r="C33" s="139" t="s">
        <v>98</v>
      </c>
      <c r="D33" s="43">
        <f>D32/100</f>
        <v>0.88</v>
      </c>
      <c r="E33" s="43">
        <f t="shared" ref="E33:L33" si="3">E32/100</f>
        <v>0.76</v>
      </c>
      <c r="F33" s="43">
        <f t="shared" si="3"/>
        <v>0.52</v>
      </c>
      <c r="G33" s="43">
        <f t="shared" si="3"/>
        <v>0.63500000000000001</v>
      </c>
      <c r="H33" s="43">
        <f t="shared" si="3"/>
        <v>0.71</v>
      </c>
      <c r="I33" s="43">
        <f t="shared" si="3"/>
        <v>0.76</v>
      </c>
      <c r="J33" s="43">
        <f t="shared" si="3"/>
        <v>0.80500000000000005</v>
      </c>
      <c r="K33" s="43">
        <f t="shared" si="3"/>
        <v>0.83900000000000008</v>
      </c>
      <c r="L33" s="43">
        <f t="shared" si="3"/>
        <v>0.85</v>
      </c>
      <c r="M33" s="43"/>
      <c r="N33" s="43"/>
      <c r="O33" s="9"/>
      <c r="P33" s="52"/>
    </row>
    <row r="34" spans="1:16" x14ac:dyDescent="0.25">
      <c r="A34" s="52"/>
      <c r="B34" s="138">
        <v>7</v>
      </c>
      <c r="C34" s="140" t="s">
        <v>99</v>
      </c>
      <c r="D34" s="43">
        <f>D33*33.2</f>
        <v>29.216000000000001</v>
      </c>
      <c r="E34" s="43">
        <f>E33*69.7</f>
        <v>52.972000000000001</v>
      </c>
      <c r="F34" s="43">
        <f>F33*138.2</f>
        <v>71.86399999999999</v>
      </c>
      <c r="G34" s="43">
        <f t="shared" ref="G34:L34" si="4">G33*138.2</f>
        <v>87.756999999999991</v>
      </c>
      <c r="H34" s="43">
        <f t="shared" si="4"/>
        <v>98.121999999999986</v>
      </c>
      <c r="I34" s="43">
        <f t="shared" si="4"/>
        <v>105.032</v>
      </c>
      <c r="J34" s="43">
        <f t="shared" si="4"/>
        <v>111.25099999999999</v>
      </c>
      <c r="K34" s="43">
        <f t="shared" si="4"/>
        <v>115.9498</v>
      </c>
      <c r="L34" s="43">
        <f t="shared" si="4"/>
        <v>117.46999999999998</v>
      </c>
      <c r="M34" s="43"/>
      <c r="N34" s="43"/>
      <c r="O34" s="9"/>
      <c r="P34" s="52"/>
    </row>
    <row r="35" spans="1:16" x14ac:dyDescent="0.25">
      <c r="A35" s="52"/>
      <c r="B35" s="138">
        <v>8</v>
      </c>
      <c r="C35" s="139" t="s">
        <v>100</v>
      </c>
      <c r="D35" s="43">
        <v>0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/>
      <c r="N35" s="43"/>
      <c r="O35" s="9"/>
      <c r="P35" s="52"/>
    </row>
    <row r="36" spans="1:16" x14ac:dyDescent="0.25">
      <c r="A36" s="52"/>
      <c r="B36" s="138">
        <v>9</v>
      </c>
      <c r="C36" s="139" t="s">
        <v>101</v>
      </c>
      <c r="D36" s="43">
        <f>D34-D35</f>
        <v>29.216000000000001</v>
      </c>
      <c r="E36" s="43">
        <f t="shared" ref="E36:L36" si="5">E34-E35</f>
        <v>52.972000000000001</v>
      </c>
      <c r="F36" s="43">
        <f t="shared" si="5"/>
        <v>71.86399999999999</v>
      </c>
      <c r="G36" s="43">
        <f t="shared" si="5"/>
        <v>87.756999999999991</v>
      </c>
      <c r="H36" s="43">
        <f t="shared" si="5"/>
        <v>98.121999999999986</v>
      </c>
      <c r="I36" s="43">
        <f t="shared" si="5"/>
        <v>105.032</v>
      </c>
      <c r="J36" s="43">
        <f t="shared" si="5"/>
        <v>111.25099999999999</v>
      </c>
      <c r="K36" s="43">
        <f t="shared" si="5"/>
        <v>115.9498</v>
      </c>
      <c r="L36" s="43">
        <f t="shared" si="5"/>
        <v>117.46999999999998</v>
      </c>
      <c r="M36" s="43"/>
      <c r="N36" s="43"/>
      <c r="O36" s="9"/>
      <c r="P36" s="52"/>
    </row>
    <row r="37" spans="1:16" ht="15.75" thickBot="1" x14ac:dyDescent="0.3">
      <c r="A37" s="52"/>
      <c r="B37" s="141">
        <v>10</v>
      </c>
      <c r="C37" s="142" t="s">
        <v>102</v>
      </c>
      <c r="D37" s="110">
        <f>D36/(PI()/4*(($D$16/10)^2 - ($F$16/10)^2)*2)</f>
        <v>1.5567677982415784</v>
      </c>
      <c r="E37" s="110">
        <f t="shared" ref="E37:L37" si="6">E36/(PI()/4*(($D$16/10)^2 - ($F$16/10)^2)*2)</f>
        <v>2.8226007601469361</v>
      </c>
      <c r="F37" s="110">
        <f t="shared" si="6"/>
        <v>3.8292566077776824</v>
      </c>
      <c r="G37" s="110">
        <f t="shared" si="6"/>
        <v>4.6761114344977468</v>
      </c>
      <c r="H37" s="110">
        <f t="shared" si="6"/>
        <v>5.228408060619528</v>
      </c>
      <c r="I37" s="110">
        <f t="shared" si="6"/>
        <v>5.5966058113673824</v>
      </c>
      <c r="J37" s="110">
        <f t="shared" si="6"/>
        <v>5.9279837870404508</v>
      </c>
      <c r="K37" s="110">
        <f t="shared" si="6"/>
        <v>6.1783582575489921</v>
      </c>
      <c r="L37" s="110">
        <f t="shared" si="6"/>
        <v>6.2593617627135192</v>
      </c>
      <c r="M37" s="110"/>
      <c r="N37" s="110"/>
      <c r="O37" s="10"/>
      <c r="P37" s="52"/>
    </row>
    <row r="38" spans="1:16" x14ac:dyDescent="0.25">
      <c r="A38" s="52"/>
      <c r="B38" s="52"/>
      <c r="C38" s="52"/>
      <c r="D38" s="52"/>
      <c r="E38" s="143" t="s">
        <v>103</v>
      </c>
      <c r="F38" s="144"/>
      <c r="G38" s="107" t="s">
        <v>104</v>
      </c>
      <c r="H38" s="52"/>
      <c r="I38" s="52"/>
      <c r="J38" s="52"/>
      <c r="K38" s="143" t="s">
        <v>105</v>
      </c>
      <c r="L38" s="144"/>
      <c r="M38" s="107" t="s">
        <v>104</v>
      </c>
      <c r="N38" s="52"/>
      <c r="O38" s="52"/>
      <c r="P38" s="52"/>
    </row>
    <row r="39" spans="1:16" ht="15.75" thickBot="1" x14ac:dyDescent="0.3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x14ac:dyDescent="0.25">
      <c r="A40" s="52"/>
      <c r="B40" s="101"/>
      <c r="C40" s="102"/>
      <c r="D40" s="102"/>
      <c r="E40" s="102"/>
      <c r="F40" s="102"/>
      <c r="G40" s="102"/>
      <c r="H40" s="104" t="s">
        <v>106</v>
      </c>
      <c r="I40" s="102"/>
      <c r="J40" s="102"/>
      <c r="K40" s="102"/>
      <c r="L40" s="102"/>
      <c r="M40" s="102"/>
      <c r="N40" s="102"/>
      <c r="O40" s="105"/>
      <c r="P40" s="52"/>
    </row>
    <row r="41" spans="1:16" x14ac:dyDescent="0.25">
      <c r="A41" s="52"/>
      <c r="B41" s="135">
        <v>1</v>
      </c>
      <c r="C41" s="136" t="s">
        <v>59</v>
      </c>
      <c r="D41" s="136">
        <v>1</v>
      </c>
      <c r="E41" s="136">
        <v>2</v>
      </c>
      <c r="F41" s="136">
        <v>3</v>
      </c>
      <c r="G41" s="136">
        <v>4</v>
      </c>
      <c r="H41" s="136">
        <v>5</v>
      </c>
      <c r="I41" s="136">
        <v>6</v>
      </c>
      <c r="J41" s="136">
        <v>7</v>
      </c>
      <c r="K41" s="136">
        <v>8</v>
      </c>
      <c r="L41" s="136">
        <v>9</v>
      </c>
      <c r="M41" s="136">
        <v>10</v>
      </c>
      <c r="N41" s="136">
        <v>11</v>
      </c>
      <c r="O41" s="137"/>
      <c r="P41" s="52"/>
    </row>
    <row r="42" spans="1:16" x14ac:dyDescent="0.25">
      <c r="A42" s="52"/>
      <c r="B42" s="138">
        <v>2</v>
      </c>
      <c r="C42" s="139" t="s">
        <v>94</v>
      </c>
      <c r="D42" s="43">
        <v>25</v>
      </c>
      <c r="E42" s="43">
        <v>25</v>
      </c>
      <c r="F42" s="43">
        <v>25</v>
      </c>
      <c r="G42" s="43">
        <v>25</v>
      </c>
      <c r="H42" s="43">
        <v>25</v>
      </c>
      <c r="I42" s="43">
        <v>25</v>
      </c>
      <c r="J42" s="43">
        <v>25</v>
      </c>
      <c r="K42" s="43">
        <v>25</v>
      </c>
      <c r="L42" s="43">
        <v>25</v>
      </c>
      <c r="M42" s="43">
        <v>25</v>
      </c>
      <c r="N42" s="43">
        <v>25</v>
      </c>
      <c r="O42" s="9"/>
      <c r="P42" s="52"/>
    </row>
    <row r="43" spans="1:16" x14ac:dyDescent="0.25">
      <c r="A43" s="52"/>
      <c r="B43" s="138">
        <v>3</v>
      </c>
      <c r="C43" s="139" t="s">
        <v>95</v>
      </c>
      <c r="D43" s="43">
        <f>D21</f>
        <v>1.5</v>
      </c>
      <c r="E43" s="43">
        <f t="shared" ref="E43:M43" si="7">E21</f>
        <v>3</v>
      </c>
      <c r="F43" s="43">
        <f t="shared" si="7"/>
        <v>4.5</v>
      </c>
      <c r="G43" s="43">
        <f t="shared" si="7"/>
        <v>6</v>
      </c>
      <c r="H43" s="43">
        <f t="shared" si="7"/>
        <v>7.5</v>
      </c>
      <c r="I43" s="43">
        <f t="shared" si="7"/>
        <v>9</v>
      </c>
      <c r="J43" s="43">
        <f t="shared" si="7"/>
        <v>10.5</v>
      </c>
      <c r="K43" s="43">
        <f t="shared" si="7"/>
        <v>12</v>
      </c>
      <c r="L43" s="43">
        <f t="shared" si="7"/>
        <v>13.5</v>
      </c>
      <c r="M43" s="43">
        <f t="shared" si="7"/>
        <v>15</v>
      </c>
      <c r="N43" s="43"/>
      <c r="O43" s="9"/>
      <c r="P43" s="52"/>
    </row>
    <row r="44" spans="1:16" x14ac:dyDescent="0.25">
      <c r="A44" s="52"/>
      <c r="B44" s="138">
        <v>4</v>
      </c>
      <c r="C44" s="139" t="s">
        <v>96</v>
      </c>
      <c r="D44" s="43">
        <v>1</v>
      </c>
      <c r="E44" s="43">
        <v>3</v>
      </c>
      <c r="F44" s="43">
        <v>3</v>
      </c>
      <c r="G44" s="43">
        <v>4</v>
      </c>
      <c r="H44" s="43">
        <v>4</v>
      </c>
      <c r="I44" s="43">
        <v>4</v>
      </c>
      <c r="J44" s="43">
        <v>4</v>
      </c>
      <c r="K44" s="43">
        <v>4</v>
      </c>
      <c r="L44" s="43">
        <v>4</v>
      </c>
      <c r="M44" s="43"/>
      <c r="N44" s="43"/>
      <c r="O44" s="9"/>
      <c r="P44" s="52"/>
    </row>
    <row r="45" spans="1:16" x14ac:dyDescent="0.25">
      <c r="A45" s="52"/>
      <c r="B45" s="138">
        <v>5</v>
      </c>
      <c r="C45" s="139" t="s">
        <v>97</v>
      </c>
      <c r="D45" s="43">
        <v>92</v>
      </c>
      <c r="E45" s="43">
        <v>56</v>
      </c>
      <c r="F45" s="43">
        <v>74.5</v>
      </c>
      <c r="G45" s="43">
        <v>43.5</v>
      </c>
      <c r="H45" s="43">
        <v>47</v>
      </c>
      <c r="I45" s="43">
        <v>48.5</v>
      </c>
      <c r="J45" s="43">
        <v>50</v>
      </c>
      <c r="K45" s="43">
        <v>50.5</v>
      </c>
      <c r="L45" s="43">
        <v>51</v>
      </c>
      <c r="M45" s="43"/>
      <c r="N45" s="43"/>
      <c r="O45" s="9"/>
      <c r="P45" s="52"/>
    </row>
    <row r="46" spans="1:16" x14ac:dyDescent="0.25">
      <c r="A46" s="52"/>
      <c r="B46" s="138">
        <v>6</v>
      </c>
      <c r="C46" s="139" t="s">
        <v>98</v>
      </c>
      <c r="D46" s="43">
        <f>D45/100</f>
        <v>0.92</v>
      </c>
      <c r="E46" s="43">
        <f t="shared" ref="E46:L46" si="8">E45/100</f>
        <v>0.56000000000000005</v>
      </c>
      <c r="F46" s="43">
        <f t="shared" si="8"/>
        <v>0.745</v>
      </c>
      <c r="G46" s="43">
        <f t="shared" si="8"/>
        <v>0.435</v>
      </c>
      <c r="H46" s="43">
        <f t="shared" si="8"/>
        <v>0.47</v>
      </c>
      <c r="I46" s="43">
        <f t="shared" si="8"/>
        <v>0.48499999999999999</v>
      </c>
      <c r="J46" s="43">
        <f t="shared" si="8"/>
        <v>0.5</v>
      </c>
      <c r="K46" s="43">
        <f t="shared" si="8"/>
        <v>0.505</v>
      </c>
      <c r="L46" s="43">
        <f t="shared" si="8"/>
        <v>0.51</v>
      </c>
      <c r="M46" s="43"/>
      <c r="N46" s="43"/>
      <c r="O46" s="9"/>
      <c r="P46" s="52"/>
    </row>
    <row r="47" spans="1:16" x14ac:dyDescent="0.25">
      <c r="A47" s="52"/>
      <c r="B47" s="138">
        <v>7</v>
      </c>
      <c r="C47" s="140" t="s">
        <v>107</v>
      </c>
      <c r="D47" s="43">
        <f>D46*19.5</f>
        <v>17.940000000000001</v>
      </c>
      <c r="E47" s="43">
        <f>E46*75</f>
        <v>42.000000000000007</v>
      </c>
      <c r="F47" s="43">
        <f>F46*75</f>
        <v>55.875</v>
      </c>
      <c r="G47" s="43">
        <f>G46*148.5</f>
        <v>64.597499999999997</v>
      </c>
      <c r="H47" s="43">
        <f t="shared" ref="H47:L47" si="9">H46*148.5</f>
        <v>69.795000000000002</v>
      </c>
      <c r="I47" s="43">
        <f t="shared" si="9"/>
        <v>72.022499999999994</v>
      </c>
      <c r="J47" s="43">
        <f t="shared" si="9"/>
        <v>74.25</v>
      </c>
      <c r="K47" s="43">
        <f t="shared" si="9"/>
        <v>74.992500000000007</v>
      </c>
      <c r="L47" s="43">
        <f t="shared" si="9"/>
        <v>75.734999999999999</v>
      </c>
      <c r="M47" s="43"/>
      <c r="N47" s="43"/>
      <c r="O47" s="9"/>
      <c r="P47" s="52"/>
    </row>
    <row r="48" spans="1:16" x14ac:dyDescent="0.25">
      <c r="A48" s="52"/>
      <c r="B48" s="138">
        <v>8</v>
      </c>
      <c r="C48" s="139" t="s">
        <v>100</v>
      </c>
      <c r="D48" s="43">
        <v>0</v>
      </c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/>
      <c r="N48" s="43"/>
      <c r="O48" s="9"/>
      <c r="P48" s="52"/>
    </row>
    <row r="49" spans="1:16" x14ac:dyDescent="0.25">
      <c r="A49" s="52"/>
      <c r="B49" s="138">
        <v>9</v>
      </c>
      <c r="C49" s="139" t="s">
        <v>101</v>
      </c>
      <c r="D49" s="43">
        <f>D47-D48</f>
        <v>17.940000000000001</v>
      </c>
      <c r="E49" s="43">
        <f t="shared" ref="E49:L49" si="10">E47-E48</f>
        <v>42.000000000000007</v>
      </c>
      <c r="F49" s="43">
        <f t="shared" si="10"/>
        <v>55.875</v>
      </c>
      <c r="G49" s="43">
        <f t="shared" si="10"/>
        <v>64.597499999999997</v>
      </c>
      <c r="H49" s="43">
        <f t="shared" si="10"/>
        <v>69.795000000000002</v>
      </c>
      <c r="I49" s="43">
        <f t="shared" si="10"/>
        <v>72.022499999999994</v>
      </c>
      <c r="J49" s="43">
        <f t="shared" si="10"/>
        <v>74.25</v>
      </c>
      <c r="K49" s="43">
        <f t="shared" si="10"/>
        <v>74.992500000000007</v>
      </c>
      <c r="L49" s="43">
        <f t="shared" si="10"/>
        <v>75.734999999999999</v>
      </c>
      <c r="M49" s="43"/>
      <c r="N49" s="43"/>
      <c r="O49" s="9"/>
      <c r="P49" s="52"/>
    </row>
    <row r="50" spans="1:16" ht="15.75" thickBot="1" x14ac:dyDescent="0.3">
      <c r="A50" s="52"/>
      <c r="B50" s="141">
        <v>10</v>
      </c>
      <c r="C50" s="142" t="s">
        <v>102</v>
      </c>
      <c r="D50" s="110">
        <f>D49/(PI()/4*(($D$17/10)^2 - ($F$17/10)^2)*2)</f>
        <v>1.3131312119890097</v>
      </c>
      <c r="E50" s="110">
        <f t="shared" ref="E50:L50" si="11">E49/(PI()/4*(($D$17/10)^2 - ($F$17/10)^2)*2)</f>
        <v>3.0742202287368121</v>
      </c>
      <c r="F50" s="110">
        <f t="shared" si="11"/>
        <v>4.0898108400159368</v>
      </c>
      <c r="G50" s="110">
        <f t="shared" si="11"/>
        <v>4.7282605053768139</v>
      </c>
      <c r="H50" s="110">
        <f t="shared" si="11"/>
        <v>5.108695258682995</v>
      </c>
      <c r="I50" s="110">
        <f t="shared" si="11"/>
        <v>5.2717387243856431</v>
      </c>
      <c r="J50" s="110">
        <f t="shared" si="11"/>
        <v>5.434782190088292</v>
      </c>
      <c r="K50" s="110">
        <f t="shared" si="11"/>
        <v>5.4891300119891753</v>
      </c>
      <c r="L50" s="110">
        <f t="shared" si="11"/>
        <v>5.5434778338900577</v>
      </c>
      <c r="M50" s="110"/>
      <c r="N50" s="110"/>
      <c r="O50" s="10"/>
      <c r="P50" s="52"/>
    </row>
    <row r="51" spans="1:16" x14ac:dyDescent="0.25">
      <c r="A51" s="52"/>
      <c r="B51" s="52"/>
      <c r="C51" s="52"/>
      <c r="D51" s="52"/>
      <c r="E51" s="143" t="s">
        <v>103</v>
      </c>
      <c r="F51" s="144"/>
      <c r="G51" s="107" t="s">
        <v>104</v>
      </c>
      <c r="H51" s="52"/>
      <c r="I51" s="52"/>
      <c r="J51" s="52"/>
      <c r="K51" s="143" t="s">
        <v>105</v>
      </c>
      <c r="L51" s="144"/>
      <c r="M51" s="107" t="s">
        <v>104</v>
      </c>
      <c r="N51" s="52"/>
      <c r="O51" s="52"/>
      <c r="P51" s="52"/>
    </row>
    <row r="52" spans="1:16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</row>
    <row r="53" spans="1:16" x14ac:dyDescent="0.25">
      <c r="A53" s="52"/>
      <c r="B53" s="52"/>
      <c r="C53" s="52"/>
      <c r="D53" s="107"/>
      <c r="E53" s="113" t="s">
        <v>108</v>
      </c>
      <c r="F53" s="144"/>
      <c r="G53" s="107"/>
      <c r="H53" s="107"/>
      <c r="I53" s="107"/>
      <c r="J53" s="113" t="s">
        <v>109</v>
      </c>
      <c r="K53" s="144"/>
      <c r="L53" s="107"/>
      <c r="M53" s="107"/>
      <c r="N53" s="107"/>
      <c r="O53" s="107"/>
      <c r="P53" s="52"/>
    </row>
    <row r="54" spans="1:16" x14ac:dyDescent="0.25">
      <c r="A54" s="52"/>
      <c r="B54" s="52"/>
      <c r="C54" s="52"/>
      <c r="D54" s="107"/>
      <c r="E54" s="113" t="s">
        <v>110</v>
      </c>
      <c r="F54" s="144"/>
      <c r="G54" s="107"/>
      <c r="H54" s="107"/>
      <c r="I54" s="107"/>
      <c r="J54" s="113" t="s">
        <v>111</v>
      </c>
      <c r="K54" s="145"/>
      <c r="L54" s="107" t="s">
        <v>112</v>
      </c>
      <c r="M54" s="107"/>
      <c r="N54" s="107"/>
      <c r="O54" s="107"/>
      <c r="P54" s="52"/>
    </row>
    <row r="55" spans="1:16" x14ac:dyDescent="0.25">
      <c r="A55" s="52"/>
      <c r="B55" s="52"/>
      <c r="C55" s="52"/>
      <c r="D55" s="107"/>
      <c r="E55" s="113" t="s">
        <v>113</v>
      </c>
      <c r="F55" s="144"/>
      <c r="G55" s="107"/>
      <c r="H55" s="107"/>
      <c r="I55" s="107"/>
      <c r="J55" s="113" t="s">
        <v>114</v>
      </c>
      <c r="K55" s="144"/>
      <c r="L55" s="144"/>
      <c r="M55" s="144"/>
      <c r="N55" s="144"/>
      <c r="O55" s="107" t="s">
        <v>115</v>
      </c>
      <c r="P55" s="52"/>
    </row>
    <row r="56" spans="1:16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</row>
    <row r="57" spans="1:16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</row>
    <row r="58" spans="1:16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</row>
    <row r="59" spans="1:16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</row>
    <row r="60" spans="1:16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</row>
  </sheetData>
  <mergeCells count="18">
    <mergeCell ref="D10:J10"/>
    <mergeCell ref="K10:L10"/>
    <mergeCell ref="D11:J11"/>
    <mergeCell ref="K11:L11"/>
    <mergeCell ref="D12:J12"/>
    <mergeCell ref="K12:L12"/>
    <mergeCell ref="D7:J7"/>
    <mergeCell ref="K7:L7"/>
    <mergeCell ref="D8:J8"/>
    <mergeCell ref="K8:L8"/>
    <mergeCell ref="D9:J9"/>
    <mergeCell ref="K9:L9"/>
    <mergeCell ref="D4:J4"/>
    <mergeCell ref="K4:L4"/>
    <mergeCell ref="D5:J5"/>
    <mergeCell ref="K5:L5"/>
    <mergeCell ref="D6:J6"/>
    <mergeCell ref="K6:L6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AB29C5-B572-4FE3-B20E-671AB4DDF0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90A77C-D554-40A1-B741-86BFA21F4EE6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790827A8-D56A-4483-9962-EFC4B8204C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4</vt:i4>
      </vt:variant>
    </vt:vector>
  </HeadingPairs>
  <TitlesOfParts>
    <vt:vector size="8" baseType="lpstr">
      <vt:lpstr>Calculations</vt:lpstr>
      <vt:lpstr>Sheet2</vt:lpstr>
      <vt:lpstr>Measured Cams</vt:lpstr>
      <vt:lpstr>Sheet1</vt:lpstr>
      <vt:lpstr>Piston</vt:lpstr>
      <vt:lpstr>Velocity</vt:lpstr>
      <vt:lpstr>Acceleration</vt:lpstr>
      <vt:lpstr>Volume</vt:lpstr>
    </vt:vector>
  </TitlesOfParts>
  <Manager/>
  <Company>SIHE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Callum Francis-Beck (2312005)</cp:lastModifiedBy>
  <cp:revision/>
  <dcterms:created xsi:type="dcterms:W3CDTF">2009-03-09T14:34:47Z</dcterms:created>
  <dcterms:modified xsi:type="dcterms:W3CDTF">2025-12-13T22:59:46Z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