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Jenkins1\Desktop\"/>
    </mc:Choice>
  </mc:AlternateContent>
  <xr:revisionPtr revIDLastSave="0" documentId="8_{25277AA2-15A5-4DE3-86B4-485A70B22FED}" xr6:coauthVersionLast="36" xr6:coauthVersionMax="36" xr10:uidLastSave="{00000000-0000-0000-0000-000000000000}"/>
  <bookViews>
    <workbookView xWindow="0" yWindow="0" windowWidth="14380" windowHeight="4070" xr2:uid="{438DCE7D-818D-455A-9A1D-E76AEBFDF3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23" i="1"/>
  <c r="D23" i="1"/>
  <c r="E23" i="1"/>
  <c r="F23" i="1"/>
  <c r="D22" i="1"/>
  <c r="E22" i="1"/>
  <c r="F22" i="1"/>
  <c r="C22" i="1"/>
  <c r="D20" i="1"/>
  <c r="E20" i="1"/>
  <c r="F20" i="1"/>
  <c r="D19" i="1"/>
  <c r="E19" i="1"/>
  <c r="F19" i="1"/>
  <c r="C19" i="1"/>
  <c r="C14" i="1"/>
  <c r="E17" i="1"/>
  <c r="D17" i="1"/>
  <c r="C17" i="1"/>
  <c r="E16" i="1"/>
  <c r="D16" i="1"/>
  <c r="C16" i="1"/>
  <c r="E15" i="1"/>
  <c r="D15" i="1"/>
  <c r="C15" i="1"/>
  <c r="F15" i="1" s="1"/>
  <c r="E14" i="1"/>
  <c r="D14" i="1"/>
  <c r="F14" i="1" s="1"/>
  <c r="E13" i="1"/>
  <c r="D13" i="1"/>
  <c r="C13" i="1"/>
  <c r="E12" i="1"/>
  <c r="D12" i="1"/>
  <c r="F12" i="1" s="1"/>
  <c r="C12" i="1"/>
  <c r="E11" i="1"/>
  <c r="D11" i="1"/>
  <c r="C11" i="1"/>
  <c r="E10" i="1"/>
  <c r="D10" i="1"/>
  <c r="C10" i="1"/>
  <c r="D7" i="1"/>
  <c r="E7" i="1"/>
  <c r="F7" i="1"/>
  <c r="C7" i="1"/>
  <c r="E18" i="1"/>
  <c r="D18" i="1"/>
  <c r="C18" i="1"/>
  <c r="E6" i="1"/>
  <c r="D6" i="1"/>
  <c r="C6" i="1"/>
  <c r="F10" i="1"/>
  <c r="F5" i="1"/>
  <c r="E5" i="1"/>
  <c r="D5" i="1"/>
  <c r="C5" i="1"/>
  <c r="L12" i="1"/>
  <c r="L13" i="1"/>
  <c r="L11" i="1"/>
  <c r="L6" i="1"/>
  <c r="L7" i="1"/>
  <c r="L5" i="1"/>
  <c r="F17" i="1" l="1"/>
  <c r="F16" i="1"/>
  <c r="F13" i="1"/>
  <c r="F11" i="1"/>
  <c r="F18" i="1"/>
  <c r="F6" i="1"/>
</calcChain>
</file>

<file path=xl/sharedStrings.xml><?xml version="1.0" encoding="utf-8"?>
<sst xmlns="http://schemas.openxmlformats.org/spreadsheetml/2006/main" count="58" uniqueCount="46">
  <si>
    <t>Student exercise 1</t>
  </si>
  <si>
    <t>Abeona</t>
  </si>
  <si>
    <t>Sales turnover</t>
  </si>
  <si>
    <t>Cost of sales</t>
  </si>
  <si>
    <t>Gross profit</t>
  </si>
  <si>
    <t>Rent and rates</t>
  </si>
  <si>
    <t>General maintenance</t>
  </si>
  <si>
    <t>Gas and electricity</t>
  </si>
  <si>
    <t>Postage and telephone</t>
  </si>
  <si>
    <t>Advertising</t>
  </si>
  <si>
    <t>Laundry</t>
  </si>
  <si>
    <t>Administration</t>
  </si>
  <si>
    <t>Miscellaneous</t>
  </si>
  <si>
    <t>Dept A</t>
  </si>
  <si>
    <t>Dept B</t>
  </si>
  <si>
    <t>Dept C</t>
  </si>
  <si>
    <t>Total</t>
  </si>
  <si>
    <t>Salaries</t>
  </si>
  <si>
    <t>Department A</t>
  </si>
  <si>
    <t>Department B</t>
  </si>
  <si>
    <t>Department C</t>
  </si>
  <si>
    <t>Sales</t>
  </si>
  <si>
    <t>Cost of Sales</t>
  </si>
  <si>
    <t>Floor Area (sq m)</t>
  </si>
  <si>
    <t>Number of customers</t>
  </si>
  <si>
    <t>Number of Staff</t>
  </si>
  <si>
    <t>Indirect costs/ overheads:</t>
  </si>
  <si>
    <t>Data input</t>
  </si>
  <si>
    <t>Solution</t>
  </si>
  <si>
    <t>Overheads</t>
  </si>
  <si>
    <t>Amount</t>
  </si>
  <si>
    <t>Basis of Apportionment</t>
  </si>
  <si>
    <t>Rent &amp; Rates</t>
  </si>
  <si>
    <t>Floor area</t>
  </si>
  <si>
    <t>General Maintenance</t>
  </si>
  <si>
    <t>Sales Turnover</t>
  </si>
  <si>
    <t>Gas &amp; Electricity</t>
  </si>
  <si>
    <t>Postage &amp; Telephone</t>
  </si>
  <si>
    <t>Floor Area</t>
  </si>
  <si>
    <t>Administration costs</t>
  </si>
  <si>
    <t>Number of staff</t>
  </si>
  <si>
    <t>Miscellaneous expenses</t>
  </si>
  <si>
    <t>Total indirect costs/overheads</t>
  </si>
  <si>
    <t>Net profit</t>
  </si>
  <si>
    <t>Gross profit margin</t>
  </si>
  <si>
    <t>Net profit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</si>
</sst>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73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3" fontId="0" fillId="0" borderId="0" xfId="0" applyNumberFormat="1"/>
    <xf numFmtId="3" fontId="0" fillId="0" borderId="1" xfId="0" applyNumberFormat="1" applyBorder="1"/>
    <xf numFmtId="6" fontId="0" fillId="0" borderId="0" xfId="0" applyNumberFormat="1"/>
    <xf numFmtId="0" fontId="1" fillId="0" borderId="0" xfId="0" applyFont="1"/>
    <xf numFmtId="17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0478F-925E-4BCF-82E3-589401AEC34A}">
  <dimension ref="A1:L23"/>
  <sheetViews>
    <sheetView tabSelected="1" topLeftCell="A3" workbookViewId="0">
      <selection activeCell="C19" sqref="C19"/>
    </sheetView>
  </sheetViews>
  <sheetFormatPr defaultRowHeight="14.5" x14ac:dyDescent="0.35"/>
  <cols>
    <col min="2" max="2" width="25.90625" customWidth="1"/>
    <col min="3" max="3" width="9.90625" bestFit="1" customWidth="1"/>
    <col min="4" max="4" width="9" bestFit="1" customWidth="1"/>
    <col min="5" max="6" width="8.81640625" bestFit="1" customWidth="1"/>
    <col min="8" max="8" width="22.08984375" customWidth="1"/>
    <col min="9" max="9" width="12" customWidth="1"/>
    <col min="10" max="10" width="20.6328125" bestFit="1" customWidth="1"/>
    <col min="11" max="11" width="16.453125" customWidth="1"/>
  </cols>
  <sheetData>
    <row r="1" spans="1:12" ht="18.5" x14ac:dyDescent="0.45">
      <c r="A1" s="3" t="s">
        <v>0</v>
      </c>
      <c r="B1" s="3"/>
      <c r="C1" s="3"/>
      <c r="D1" s="3"/>
      <c r="E1" s="3"/>
    </row>
    <row r="2" spans="1:12" x14ac:dyDescent="0.35">
      <c r="A2" s="1"/>
      <c r="B2" s="1" t="s">
        <v>28</v>
      </c>
      <c r="C2" s="1"/>
      <c r="D2" s="1"/>
      <c r="E2" s="1"/>
      <c r="H2" t="s">
        <v>27</v>
      </c>
    </row>
    <row r="3" spans="1:12" x14ac:dyDescent="0.35">
      <c r="B3" s="2" t="s">
        <v>1</v>
      </c>
      <c r="C3" s="2"/>
      <c r="D3" s="2"/>
      <c r="E3" s="2"/>
    </row>
    <row r="4" spans="1:12" x14ac:dyDescent="0.35">
      <c r="C4" t="s">
        <v>13</v>
      </c>
      <c r="D4" t="s">
        <v>14</v>
      </c>
      <c r="E4" t="s">
        <v>15</v>
      </c>
      <c r="F4" t="s">
        <v>16</v>
      </c>
      <c r="I4" t="s">
        <v>18</v>
      </c>
      <c r="J4" t="s">
        <v>19</v>
      </c>
      <c r="K4" t="s">
        <v>20</v>
      </c>
      <c r="L4" t="s">
        <v>16</v>
      </c>
    </row>
    <row r="5" spans="1:12" x14ac:dyDescent="0.35">
      <c r="B5" t="s">
        <v>2</v>
      </c>
      <c r="C5" s="4">
        <f>I5</f>
        <v>49000</v>
      </c>
      <c r="D5" s="4">
        <f>J5</f>
        <v>24500</v>
      </c>
      <c r="E5" s="4">
        <f>K5</f>
        <v>94000</v>
      </c>
      <c r="F5" s="4">
        <f>SUM(C5:E5)</f>
        <v>167500</v>
      </c>
      <c r="H5" t="s">
        <v>21</v>
      </c>
      <c r="I5" s="4">
        <v>49000</v>
      </c>
      <c r="J5" s="4">
        <v>24500</v>
      </c>
      <c r="K5" s="4">
        <v>94000</v>
      </c>
      <c r="L5" s="4">
        <f>SUM(I5:K5)</f>
        <v>167500</v>
      </c>
    </row>
    <row r="6" spans="1:12" x14ac:dyDescent="0.35">
      <c r="B6" t="s">
        <v>3</v>
      </c>
      <c r="C6" s="5">
        <f>I6</f>
        <v>13500</v>
      </c>
      <c r="D6" s="5">
        <f>J6</f>
        <v>6800</v>
      </c>
      <c r="E6" s="5">
        <f>K6</f>
        <v>33500</v>
      </c>
      <c r="F6" s="5">
        <f t="shared" ref="F6:F20" si="0">SUM(C6:E6)</f>
        <v>53800</v>
      </c>
      <c r="H6" t="s">
        <v>22</v>
      </c>
      <c r="I6" s="4">
        <v>13500</v>
      </c>
      <c r="J6" s="4">
        <v>6800</v>
      </c>
      <c r="K6" s="4">
        <v>33500</v>
      </c>
      <c r="L6" s="4">
        <f t="shared" ref="L6:L7" si="1">SUM(I6:K6)</f>
        <v>53800</v>
      </c>
    </row>
    <row r="7" spans="1:12" x14ac:dyDescent="0.35">
      <c r="B7" s="7" t="s">
        <v>4</v>
      </c>
      <c r="C7" s="4">
        <f>C5-C6</f>
        <v>35500</v>
      </c>
      <c r="D7" s="4">
        <f t="shared" ref="D7:F7" si="2">D5-D6</f>
        <v>17700</v>
      </c>
      <c r="E7" s="4">
        <f t="shared" si="2"/>
        <v>60500</v>
      </c>
      <c r="F7" s="4">
        <f t="shared" si="2"/>
        <v>113700</v>
      </c>
      <c r="H7" t="s">
        <v>17</v>
      </c>
      <c r="I7" s="4">
        <v>14000</v>
      </c>
      <c r="J7" s="4">
        <v>12000</v>
      </c>
      <c r="K7" s="4">
        <v>4000</v>
      </c>
      <c r="L7" s="4">
        <f t="shared" si="1"/>
        <v>30000</v>
      </c>
    </row>
    <row r="8" spans="1:12" x14ac:dyDescent="0.35">
      <c r="F8" s="4"/>
    </row>
    <row r="9" spans="1:12" x14ac:dyDescent="0.35">
      <c r="B9" t="s">
        <v>26</v>
      </c>
      <c r="F9" s="4"/>
    </row>
    <row r="10" spans="1:12" x14ac:dyDescent="0.35">
      <c r="B10" t="s">
        <v>5</v>
      </c>
      <c r="C10" s="4">
        <f>(I11/L11)*9000</f>
        <v>2000</v>
      </c>
      <c r="D10" s="4">
        <f>(J11/L11)*9000</f>
        <v>3000</v>
      </c>
      <c r="E10" s="4">
        <f>(K11/L11)*9000</f>
        <v>4000</v>
      </c>
      <c r="F10" s="4">
        <f t="shared" si="0"/>
        <v>9000</v>
      </c>
      <c r="I10" t="s">
        <v>18</v>
      </c>
      <c r="J10" t="s">
        <v>19</v>
      </c>
      <c r="K10" t="s">
        <v>20</v>
      </c>
      <c r="L10" t="s">
        <v>16</v>
      </c>
    </row>
    <row r="11" spans="1:12" x14ac:dyDescent="0.35">
      <c r="B11" t="s">
        <v>6</v>
      </c>
      <c r="C11" s="4">
        <f>(I5/L5)*7000</f>
        <v>2047.7611940298509</v>
      </c>
      <c r="D11" s="4">
        <f>(J5/L5)*7000</f>
        <v>1023.8805970149255</v>
      </c>
      <c r="E11" s="4">
        <f>(K5/L5)*7000</f>
        <v>3928.3582089552242</v>
      </c>
      <c r="F11" s="4">
        <f t="shared" si="0"/>
        <v>7000</v>
      </c>
      <c r="H11" t="s">
        <v>23</v>
      </c>
      <c r="I11" s="4">
        <v>2000</v>
      </c>
      <c r="J11" s="4">
        <v>3000</v>
      </c>
      <c r="K11" s="4">
        <v>4000</v>
      </c>
      <c r="L11" s="4">
        <f>SUM(I11:K11)</f>
        <v>9000</v>
      </c>
    </row>
    <row r="12" spans="1:12" x14ac:dyDescent="0.35">
      <c r="B12" t="s">
        <v>7</v>
      </c>
      <c r="C12" s="4">
        <f>(I5/L5)*6000</f>
        <v>1755.2238805970151</v>
      </c>
      <c r="D12" s="4">
        <f>(J5/L5)*6000</f>
        <v>877.61194029850753</v>
      </c>
      <c r="E12" s="4">
        <f>(K5/L5)*6000</f>
        <v>3367.1641791044776</v>
      </c>
      <c r="F12" s="4">
        <f t="shared" si="0"/>
        <v>6000</v>
      </c>
      <c r="H12" t="s">
        <v>24</v>
      </c>
      <c r="I12" s="4">
        <v>12500</v>
      </c>
      <c r="J12" s="4">
        <v>9000</v>
      </c>
      <c r="K12" s="4">
        <v>31000</v>
      </c>
      <c r="L12" s="4">
        <f t="shared" ref="L12:L13" si="3">SUM(I12:K12)</f>
        <v>52500</v>
      </c>
    </row>
    <row r="13" spans="1:12" x14ac:dyDescent="0.35">
      <c r="B13" t="s">
        <v>8</v>
      </c>
      <c r="C13" s="4">
        <f>(I11/L11)*7000</f>
        <v>1555.5555555555554</v>
      </c>
      <c r="D13" s="4">
        <f>(J11/L11)*7000</f>
        <v>2333.333333333333</v>
      </c>
      <c r="E13" s="4">
        <f>(K11/L11)*7000</f>
        <v>3111.1111111111109</v>
      </c>
      <c r="F13" s="4">
        <f t="shared" si="0"/>
        <v>7000</v>
      </c>
      <c r="H13" t="s">
        <v>25</v>
      </c>
      <c r="I13">
        <v>5</v>
      </c>
      <c r="J13">
        <v>10</v>
      </c>
      <c r="K13">
        <v>20</v>
      </c>
      <c r="L13" s="4">
        <f t="shared" si="3"/>
        <v>35</v>
      </c>
    </row>
    <row r="14" spans="1:12" x14ac:dyDescent="0.35">
      <c r="B14" t="s">
        <v>9</v>
      </c>
      <c r="C14" s="4">
        <f>(I12/L12)*25000</f>
        <v>5952.3809523809523</v>
      </c>
      <c r="D14" s="4">
        <f>(J12/L12)*25000</f>
        <v>4285.7142857142853</v>
      </c>
      <c r="E14" s="4">
        <f>(K12/L12)*25000</f>
        <v>14761.904761904761</v>
      </c>
      <c r="F14" s="4">
        <f t="shared" si="0"/>
        <v>25000</v>
      </c>
    </row>
    <row r="15" spans="1:12" x14ac:dyDescent="0.35">
      <c r="B15" t="s">
        <v>10</v>
      </c>
      <c r="C15" s="4">
        <f>(I12/L12)*8000</f>
        <v>1904.7619047619046</v>
      </c>
      <c r="D15" s="4">
        <f>(J12/L12)*8000</f>
        <v>1371.4285714285713</v>
      </c>
      <c r="E15" s="4">
        <f>(K12/L12)*8000</f>
        <v>4723.8095238095239</v>
      </c>
      <c r="F15" s="4">
        <f t="shared" si="0"/>
        <v>8000</v>
      </c>
      <c r="H15" t="s">
        <v>29</v>
      </c>
      <c r="I15" t="s">
        <v>30</v>
      </c>
      <c r="J15" t="s">
        <v>31</v>
      </c>
    </row>
    <row r="16" spans="1:12" x14ac:dyDescent="0.35">
      <c r="B16" t="s">
        <v>11</v>
      </c>
      <c r="C16" s="4">
        <f>(I13/L13)*4000</f>
        <v>571.42857142857144</v>
      </c>
      <c r="D16" s="4">
        <f>(J13/L13)*4000</f>
        <v>1142.8571428571429</v>
      </c>
      <c r="E16" s="4">
        <f>(K13/L13)*4000</f>
        <v>2285.7142857142858</v>
      </c>
      <c r="F16" s="4">
        <f t="shared" si="0"/>
        <v>4000</v>
      </c>
      <c r="H16" t="s">
        <v>32</v>
      </c>
      <c r="I16" s="6">
        <v>9000</v>
      </c>
      <c r="J16" t="s">
        <v>33</v>
      </c>
    </row>
    <row r="17" spans="2:10" x14ac:dyDescent="0.35">
      <c r="B17" t="s">
        <v>12</v>
      </c>
      <c r="C17" s="4">
        <f>(I5/L5)*2000</f>
        <v>585.07462686567169</v>
      </c>
      <c r="D17" s="4">
        <f>(J5/L5)*2000</f>
        <v>292.53731343283584</v>
      </c>
      <c r="E17" s="4">
        <f>(K5/L5)*2000</f>
        <v>1122.3880597014927</v>
      </c>
      <c r="F17" s="4">
        <f t="shared" si="0"/>
        <v>2000.0000000000002</v>
      </c>
      <c r="H17" t="s">
        <v>34</v>
      </c>
      <c r="I17" s="6">
        <v>7000</v>
      </c>
      <c r="J17" t="s">
        <v>35</v>
      </c>
    </row>
    <row r="18" spans="2:10" x14ac:dyDescent="0.35">
      <c r="B18" t="s">
        <v>17</v>
      </c>
      <c r="C18" s="5">
        <f>I7</f>
        <v>14000</v>
      </c>
      <c r="D18" s="5">
        <f>J7</f>
        <v>12000</v>
      </c>
      <c r="E18" s="5">
        <f>K7</f>
        <v>4000</v>
      </c>
      <c r="F18" s="5">
        <f t="shared" si="0"/>
        <v>30000</v>
      </c>
      <c r="H18" t="s">
        <v>36</v>
      </c>
      <c r="I18" s="6">
        <v>6000</v>
      </c>
      <c r="J18" t="s">
        <v>35</v>
      </c>
    </row>
    <row r="19" spans="2:10" x14ac:dyDescent="0.35">
      <c r="B19" t="s">
        <v>42</v>
      </c>
      <c r="C19" s="4">
        <f>SUM(C10:C18)</f>
        <v>30372.186685619519</v>
      </c>
      <c r="D19" s="4">
        <f t="shared" ref="D19:F19" si="4">SUM(D10:D18)</f>
        <v>26327.363184079601</v>
      </c>
      <c r="E19" s="4">
        <f t="shared" si="4"/>
        <v>41300.450130300873</v>
      </c>
      <c r="F19" s="4">
        <f t="shared" si="4"/>
        <v>98000</v>
      </c>
      <c r="H19" t="s">
        <v>37</v>
      </c>
      <c r="I19" s="6">
        <v>7000</v>
      </c>
      <c r="J19" t="s">
        <v>38</v>
      </c>
    </row>
    <row r="20" spans="2:10" x14ac:dyDescent="0.35">
      <c r="B20" t="s">
        <v>43</v>
      </c>
      <c r="C20" s="4">
        <f>C7-C19</f>
        <v>5127.8133143804807</v>
      </c>
      <c r="D20" s="4">
        <f t="shared" ref="D20:F20" si="5">D7-D19</f>
        <v>-8627.3631840796006</v>
      </c>
      <c r="E20" s="4">
        <f t="shared" si="5"/>
        <v>19199.549869699127</v>
      </c>
      <c r="F20" s="4">
        <f t="shared" si="5"/>
        <v>15700</v>
      </c>
      <c r="H20" t="s">
        <v>9</v>
      </c>
      <c r="I20" s="6">
        <v>25000</v>
      </c>
      <c r="J20" t="s">
        <v>24</v>
      </c>
    </row>
    <row r="21" spans="2:10" x14ac:dyDescent="0.35">
      <c r="H21" t="s">
        <v>10</v>
      </c>
      <c r="I21" s="6">
        <v>8000</v>
      </c>
      <c r="J21" t="s">
        <v>24</v>
      </c>
    </row>
    <row r="22" spans="2:10" x14ac:dyDescent="0.35">
      <c r="B22" t="s">
        <v>44</v>
      </c>
      <c r="C22" s="8">
        <f>C7/C5*100</f>
        <v>72.448979591836732</v>
      </c>
      <c r="D22" s="8">
        <f t="shared" ref="D22:F22" si="6">D7/D5*100</f>
        <v>72.244897959183675</v>
      </c>
      <c r="E22" s="8">
        <f t="shared" si="6"/>
        <v>64.361702127659569</v>
      </c>
      <c r="F22" s="8">
        <f t="shared" si="6"/>
        <v>67.880597014925371</v>
      </c>
      <c r="H22" t="s">
        <v>39</v>
      </c>
      <c r="I22" s="6">
        <v>4000</v>
      </c>
      <c r="J22" t="s">
        <v>40</v>
      </c>
    </row>
    <row r="23" spans="2:10" x14ac:dyDescent="0.35">
      <c r="B23" t="s">
        <v>45</v>
      </c>
      <c r="C23" s="8">
        <f>C20/C5*100</f>
        <v>10.464925131388735</v>
      </c>
      <c r="D23" s="8">
        <f t="shared" ref="D23:F23" si="7">D20/D5*100</f>
        <v>-35.213727281957553</v>
      </c>
      <c r="E23" s="8">
        <f t="shared" si="7"/>
        <v>20.425053052871412</v>
      </c>
      <c r="F23" s="8">
        <f t="shared" si="7"/>
        <v>9.3731343283582085</v>
      </c>
      <c r="H23" t="s">
        <v>41</v>
      </c>
      <c r="I23" s="6">
        <v>2000</v>
      </c>
      <c r="J23" t="s">
        <v>35</v>
      </c>
    </row>
  </sheetData>
  <mergeCells count="2">
    <mergeCell ref="A1:E1"/>
    <mergeCell ref="B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 (UWTSD London)</dc:creator>
  <cp:lastModifiedBy>David Jenkins (UWTSD London)</cp:lastModifiedBy>
  <dcterms:created xsi:type="dcterms:W3CDTF">2021-10-12T10:26:04Z</dcterms:created>
  <dcterms:modified xsi:type="dcterms:W3CDTF">2021-10-12T11:51:56Z</dcterms:modified>
</cp:coreProperties>
</file>