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.docs.live.net/ca17e18f8d5d4968/"/>
    </mc:Choice>
  </mc:AlternateContent>
  <xr:revisionPtr revIDLastSave="0" documentId="8_{2C09F856-4665-4DE1-BB7B-E093FCD72C1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GrE HnD BsC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6" i="1"/>
  <c r="I7" i="1"/>
  <c r="J6" i="1"/>
  <c r="I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H6" i="1"/>
  <c r="G6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F7" i="1"/>
  <c r="G7" i="1"/>
  <c r="H7" i="1" s="1"/>
  <c r="F8" i="1"/>
  <c r="G8" i="1"/>
  <c r="F9" i="1"/>
  <c r="G9" i="1" s="1"/>
  <c r="H9" i="1" s="1"/>
  <c r="F10" i="1"/>
  <c r="G10" i="1"/>
  <c r="H10" i="1" s="1"/>
  <c r="F11" i="1"/>
  <c r="G11" i="1"/>
  <c r="H11" i="1" s="1"/>
  <c r="F12" i="1"/>
  <c r="G12" i="1"/>
  <c r="H12" i="1" s="1"/>
  <c r="F13" i="1"/>
  <c r="G13" i="1"/>
  <c r="H13" i="1" s="1"/>
  <c r="F14" i="1"/>
  <c r="G14" i="1"/>
  <c r="H14" i="1" s="1"/>
  <c r="F15" i="1"/>
  <c r="G15" i="1"/>
  <c r="H15" i="1" s="1"/>
  <c r="F16" i="1"/>
  <c r="G16" i="1"/>
  <c r="H16" i="1" s="1"/>
  <c r="F17" i="1"/>
  <c r="G17" i="1"/>
  <c r="F18" i="1"/>
  <c r="G18" i="1"/>
  <c r="F19" i="1"/>
  <c r="G19" i="1" s="1"/>
  <c r="H19" i="1" s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H27" i="1" s="1"/>
  <c r="F28" i="1"/>
  <c r="G28" i="1"/>
  <c r="F29" i="1"/>
  <c r="G29" i="1" s="1"/>
  <c r="H29" i="1" s="1"/>
  <c r="F30" i="1"/>
  <c r="G30" i="1" s="1"/>
  <c r="H30" i="1" s="1"/>
  <c r="F31" i="1"/>
  <c r="G31" i="1"/>
  <c r="H31" i="1" s="1"/>
  <c r="F32" i="1"/>
  <c r="G32" i="1"/>
  <c r="H32" i="1" s="1"/>
  <c r="F33" i="1"/>
  <c r="G33" i="1"/>
  <c r="H33" i="1" s="1"/>
  <c r="F34" i="1"/>
  <c r="G34" i="1"/>
  <c r="H34" i="1" s="1"/>
  <c r="F35" i="1"/>
  <c r="G35" i="1"/>
  <c r="H35" i="1" s="1"/>
  <c r="F36" i="1"/>
  <c r="G36" i="1"/>
  <c r="H36" i="1" s="1"/>
  <c r="F37" i="1"/>
  <c r="G37" i="1"/>
  <c r="F38" i="1"/>
  <c r="G38" i="1"/>
  <c r="F39" i="1"/>
  <c r="G39" i="1" s="1"/>
  <c r="H39" i="1" s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H47" i="1" s="1"/>
  <c r="F48" i="1"/>
  <c r="G48" i="1"/>
  <c r="F49" i="1"/>
  <c r="G49" i="1" s="1"/>
  <c r="H49" i="1" s="1"/>
  <c r="F50" i="1"/>
  <c r="G50" i="1"/>
  <c r="H50" i="1" s="1"/>
  <c r="F51" i="1"/>
  <c r="G51" i="1"/>
  <c r="H51" i="1" s="1"/>
  <c r="F52" i="1"/>
  <c r="G52" i="1"/>
  <c r="H52" i="1" s="1"/>
  <c r="F53" i="1"/>
  <c r="G53" i="1"/>
  <c r="H53" i="1" s="1"/>
  <c r="F54" i="1"/>
  <c r="G54" i="1"/>
  <c r="H54" i="1" s="1"/>
  <c r="F55" i="1"/>
  <c r="G55" i="1"/>
  <c r="H55" i="1" s="1"/>
  <c r="F56" i="1"/>
  <c r="G56" i="1"/>
  <c r="H56" i="1" s="1"/>
  <c r="F57" i="1"/>
  <c r="G57" i="1"/>
  <c r="F58" i="1"/>
  <c r="G58" i="1"/>
  <c r="F59" i="1"/>
  <c r="G59" i="1" s="1"/>
  <c r="H59" i="1" s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H67" i="1" s="1"/>
  <c r="F68" i="1"/>
  <c r="G68" i="1"/>
  <c r="F69" i="1"/>
  <c r="G69" i="1" s="1"/>
  <c r="H69" i="1" s="1"/>
  <c r="F70" i="1"/>
  <c r="G70" i="1"/>
  <c r="H70" i="1" s="1"/>
  <c r="F71" i="1"/>
  <c r="G71" i="1"/>
  <c r="H71" i="1" s="1"/>
  <c r="F72" i="1"/>
  <c r="G72" i="1"/>
  <c r="H72" i="1" s="1"/>
  <c r="F73" i="1"/>
  <c r="G73" i="1"/>
  <c r="H73" i="1" s="1"/>
  <c r="F74" i="1"/>
  <c r="G74" i="1"/>
  <c r="H74" i="1" s="1"/>
  <c r="F75" i="1"/>
  <c r="G75" i="1"/>
  <c r="H75" i="1" s="1"/>
  <c r="F76" i="1"/>
  <c r="G76" i="1"/>
  <c r="H76" i="1" s="1"/>
  <c r="F77" i="1"/>
  <c r="G77" i="1"/>
  <c r="F78" i="1"/>
  <c r="G78" i="1"/>
  <c r="F79" i="1"/>
  <c r="G79" i="1" s="1"/>
  <c r="H79" i="1" s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H87" i="1" s="1"/>
  <c r="F88" i="1"/>
  <c r="G88" i="1"/>
  <c r="F89" i="1"/>
  <c r="G89" i="1" s="1"/>
  <c r="H89" i="1" s="1"/>
  <c r="F90" i="1"/>
  <c r="G90" i="1"/>
  <c r="H90" i="1" s="1"/>
  <c r="F91" i="1"/>
  <c r="G91" i="1"/>
  <c r="H91" i="1" s="1"/>
  <c r="F92" i="1"/>
  <c r="G92" i="1"/>
  <c r="H92" i="1" s="1"/>
  <c r="F93" i="1"/>
  <c r="G93" i="1"/>
  <c r="H93" i="1" s="1"/>
  <c r="F94" i="1"/>
  <c r="G94" i="1"/>
  <c r="H94" i="1" s="1"/>
  <c r="F95" i="1"/>
  <c r="G95" i="1"/>
  <c r="H95" i="1" s="1"/>
  <c r="F96" i="1"/>
  <c r="G96" i="1"/>
  <c r="H96" i="1" s="1"/>
  <c r="H8" i="1"/>
  <c r="H17" i="1"/>
  <c r="H18" i="1"/>
  <c r="H20" i="1"/>
  <c r="H21" i="1"/>
  <c r="H22" i="1"/>
  <c r="H23" i="1"/>
  <c r="H24" i="1"/>
  <c r="H25" i="1"/>
  <c r="H26" i="1"/>
  <c r="H28" i="1"/>
  <c r="H37" i="1"/>
  <c r="H38" i="1"/>
  <c r="H40" i="1"/>
  <c r="H41" i="1"/>
  <c r="H42" i="1"/>
  <c r="H43" i="1"/>
  <c r="H44" i="1"/>
  <c r="H45" i="1"/>
  <c r="H46" i="1"/>
  <c r="H48" i="1"/>
  <c r="H57" i="1"/>
  <c r="H58" i="1"/>
  <c r="H60" i="1"/>
  <c r="H61" i="1"/>
  <c r="H62" i="1"/>
  <c r="H63" i="1"/>
  <c r="H64" i="1"/>
  <c r="H65" i="1"/>
  <c r="H66" i="1"/>
  <c r="H68" i="1"/>
  <c r="H77" i="1"/>
  <c r="H78" i="1"/>
  <c r="H80" i="1"/>
  <c r="H81" i="1"/>
  <c r="H82" i="1"/>
  <c r="H83" i="1"/>
  <c r="H84" i="1"/>
  <c r="H85" i="1"/>
  <c r="H86" i="1"/>
  <c r="H88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<sst xmlns="http://schemas.openxmlformats.org/spreadsheetml/2006/main" count="27" uniqueCount="26">
  <si>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</si>
  <si>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</si>
  <si>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</si>
  <si>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</si>
  <si>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</si>
  <si>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</si>
  <si>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</si>
  <si>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</si>
  <si>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</si>
  <si>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</si>
  <si>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</si>
  <si>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</si>
  <si>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</si>
  <si>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SFC against Engine Speed </t>
  </si>
  <si>
    <t>Torque against Engine Speed </t>
  </si>
  <si>
    <t>Brake Power against Engine Speed </t>
  </si>
  <si>
    <t>Torque</t>
  </si>
  <si>
    <t>Power Output</t>
  </si>
  <si>
    <t>SFC</t>
  </si>
  <si>
    <t>Torque against engine speed</t>
  </si>
  <si>
    <t>Brake Power agsint engine speed</t>
  </si>
  <si>
    <t>brake power</t>
  </si>
  <si>
    <t>BMEP</t>
  </si>
  <si>
    <t>Overall Thermal Efficiency</t>
  </si>
  <si>
    <t>Corrected Power (kW)</t>
  </si>
  <si>
    <t>Corrected Power (HP)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</si>
</sst>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2" fontId="0" fillId="3" borderId="1" xfId="0" applyNumberFormat="1" applyFill="1" applyBorder="1" applyAlignment="1">
      <alignment horizontal="center"/>
    </xf>
    <xf numFmtId="11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2" borderId="5" xfId="0" applyFill="1" applyBorder="1"/>
    <xf numFmtId="0" fontId="0" fillId="2" borderId="6" xfId="0" applyFill="1" applyBorder="1"/>
    <xf numFmtId="2" fontId="0" fillId="3" borderId="2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83-47D3-8663-139C11BC12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2325200"/>
        <c:axId val="494585024"/>
      </c:scatterChart>
      <c:valAx>
        <c:axId val="1122325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4585024"/>
        <c:crosses val="autoZero"/>
        <c:crossBetween val="midCat"/>
      </c:valAx>
      <c:valAx>
        <c:axId val="49458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325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Engine Speed)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0.00</c:formatCode>
                <c:ptCount val="91"/>
                <c:pt idx="0">
                  <c:v>8737.1346834664819</c:v>
                </c:pt>
                <c:pt idx="1">
                  <c:v>9217.1367598239667</c:v>
                </c:pt>
                <c:pt idx="2">
                  <c:v>9743.7226498494438</c:v>
                </c:pt>
                <c:pt idx="3">
                  <c:v>10237.704995979102</c:v>
                </c:pt>
                <c:pt idx="4">
                  <c:v>10847.049128239811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12893.281372575197</c:v>
                </c:pt>
                <c:pt idx="8">
                  <c:v>13666.339461398065</c:v>
                </c:pt>
                <c:pt idx="9">
                  <c:v>14342.086671531752</c:v>
                </c:pt>
                <c:pt idx="10">
                  <c:v>14990.667821246541</c:v>
                </c:pt>
                <c:pt idx="11">
                  <c:v>15596.684538245248</c:v>
                </c:pt>
                <c:pt idx="12">
                  <c:v>16193.158962952162</c:v>
                </c:pt>
                <c:pt idx="13">
                  <c:v>16741.622928679775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19506.119830540301</c:v>
                </c:pt>
                <c:pt idx="19">
                  <c:v>20148.041878337943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22208.818216340995</c:v>
                </c:pt>
                <c:pt idx="23">
                  <c:v>22920.90216798152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25460.211223099275</c:v>
                </c:pt>
                <c:pt idx="28">
                  <c:v>25974.854297883991</c:v>
                </c:pt>
                <c:pt idx="29">
                  <c:v>26487.113935292335</c:v>
                </c:pt>
                <c:pt idx="30">
                  <c:v>27003.320339969083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28811.375430999768</c:v>
                </c:pt>
                <c:pt idx="35">
                  <c:v>29113.751623313277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30704.409888702445</c:v>
                </c:pt>
                <c:pt idx="40">
                  <c:v>31192.019316255846</c:v>
                </c:pt>
                <c:pt idx="41">
                  <c:v>31559.201085405111</c:v>
                </c:pt>
                <c:pt idx="42">
                  <c:v>32076.829864000021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34289.795939852942</c:v>
                </c:pt>
                <c:pt idx="47">
                  <c:v>34966.166773386176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38654.360986206862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40892.336068939127</c:v>
                </c:pt>
                <c:pt idx="60">
                  <c:v>41006.741063005109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41302.236040957796</c:v>
                </c:pt>
                <c:pt idx="64">
                  <c:v>41595.697835772204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42802.127201959935</c:v>
                </c:pt>
                <c:pt idx="69">
                  <c:v>43331.852565948917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43603.577241035062</c:v>
                </c:pt>
                <c:pt idx="78">
                  <c:v>43379.995438115795</c:v>
                </c:pt>
                <c:pt idx="79">
                  <c:v>43274.188758455981</c:v>
                </c:pt>
                <c:pt idx="80">
                  <c:v>43186.347558375084</c:v>
                </c:pt>
                <c:pt idx="81">
                  <c:v>42845.511315021045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42113.985263190472</c:v>
                </c:pt>
                <c:pt idx="85">
                  <c:v>41753.927323532815</c:v>
                </c:pt>
                <c:pt idx="86">
                  <c:v>41558.910889427607</c:v>
                </c:pt>
                <c:pt idx="87">
                  <c:v>41404.905809489988</c:v>
                </c:pt>
                <c:pt idx="88">
                  <c:v>41350.670222137334</c:v>
                </c:pt>
                <c:pt idx="89">
                  <c:v>41402.145635237997</c:v>
                </c:pt>
                <c:pt idx="90">
                  <c:v>41651.268660622802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48-4A58-B95D-7DFFE3E01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0753392"/>
        <c:axId val="489069216"/>
      </c:scatterChart>
      <c:valAx>
        <c:axId val="2070753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069216"/>
        <c:crosses val="autoZero"/>
        <c:crossBetween val="midCat"/>
      </c:valAx>
      <c:valAx>
        <c:axId val="48906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0753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BsC'!$K$1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0.00E+00</c:formatCode>
                <c:ptCount val="91"/>
                <c:pt idx="0">
                  <c:v>8.0575614947563784E-6</c:v>
                </c:pt>
                <c:pt idx="1">
                  <c:v>7.8549339004689713E-6</c:v>
                </c:pt>
                <c:pt idx="2">
                  <c:v>7.5638441947173839E-6</c:v>
                </c:pt>
                <c:pt idx="3">
                  <c:v>7.1109687208795804E-6</c:v>
                </c:pt>
                <c:pt idx="4">
                  <c:v>6.8590082998981637E-6</c:v>
                </c:pt>
                <c:pt idx="5">
                  <c:v>6.8769159626933933E-6</c:v>
                </c:pt>
                <c:pt idx="6">
                  <c:v>6.4970719170580943E-6</c:v>
                </c:pt>
                <c:pt idx="7">
                  <c:v>6.1737580759940674E-6</c:v>
                </c:pt>
                <c:pt idx="8">
                  <c:v>6.1099023799206825E-6</c:v>
                </c:pt>
                <c:pt idx="9">
                  <c:v>5.9056957289293771E-6</c:v>
                </c:pt>
                <c:pt idx="10">
                  <c:v>5.9136791674053893E-6</c:v>
                </c:pt>
                <c:pt idx="11">
                  <c:v>5.9756289723922149E-6</c:v>
                </c:pt>
                <c:pt idx="12">
                  <c:v>5.9222539727675562E-6</c:v>
                </c:pt>
                <c:pt idx="13">
                  <c:v>5.8984723536469768E-6</c:v>
                </c:pt>
                <c:pt idx="14">
                  <c:v>5.8060253210733681E-6</c:v>
                </c:pt>
                <c:pt idx="15">
                  <c:v>5.7992392407299022E-6</c:v>
                </c:pt>
                <c:pt idx="16">
                  <c:v>5.9439485066452709E-6</c:v>
                </c:pt>
                <c:pt idx="17">
                  <c:v>6.0222991783975017E-6</c:v>
                </c:pt>
                <c:pt idx="18">
                  <c:v>6.0211872489428217E-6</c:v>
                </c:pt>
                <c:pt idx="19">
                  <c:v>5.983211705034654E-6</c:v>
                </c:pt>
                <c:pt idx="20">
                  <c:v>6.0154596855749664E-6</c:v>
                </c:pt>
                <c:pt idx="21">
                  <c:v>5.9427826174959895E-6</c:v>
                </c:pt>
                <c:pt idx="22">
                  <c:v>5.8940551777620132E-6</c:v>
                </c:pt>
                <c:pt idx="23">
                  <c:v>5.8614621281214268E-6</c:v>
                </c:pt>
                <c:pt idx="24">
                  <c:v>5.8549875786733771E-6</c:v>
                </c:pt>
                <c:pt idx="25">
                  <c:v>5.8226942493438623E-6</c:v>
                </c:pt>
                <c:pt idx="26">
                  <c:v>5.8244022063360462E-6</c:v>
                </c:pt>
                <c:pt idx="27">
                  <c:v>5.8856542346375219E-6</c:v>
                </c:pt>
                <c:pt idx="28">
                  <c:v>5.9172612957648419E-6</c:v>
                </c:pt>
                <c:pt idx="29">
                  <c:v>5.8764424232949975E-6</c:v>
                </c:pt>
                <c:pt idx="30">
                  <c:v>5.9103842783277045E-6</c:v>
                </c:pt>
                <c:pt idx="31">
                  <c:v>5.9127194512286342E-6</c:v>
                </c:pt>
                <c:pt idx="32">
                  <c:v>5.9970891353372494E-6</c:v>
                </c:pt>
                <c:pt idx="33">
                  <c:v>6.0179587445092973E-6</c:v>
                </c:pt>
                <c:pt idx="34">
                  <c:v>6.0618418033623034E-6</c:v>
                </c:pt>
                <c:pt idx="35">
                  <c:v>6.127688465169962E-6</c:v>
                </c:pt>
                <c:pt idx="36">
                  <c:v>6.085615000449855E-6</c:v>
                </c:pt>
                <c:pt idx="37">
                  <c:v>6.0949128134341896E-6</c:v>
                </c:pt>
                <c:pt idx="38">
                  <c:v>6.1905009772898681E-6</c:v>
                </c:pt>
                <c:pt idx="39">
                  <c:v>6.2710861631262916E-6</c:v>
                </c:pt>
                <c:pt idx="40">
                  <c:v>6.3798370340290962E-6</c:v>
                </c:pt>
                <c:pt idx="41">
                  <c:v>6.528999243117406E-6</c:v>
                </c:pt>
                <c:pt idx="42">
                  <c:v>6.5483403718688572E-6</c:v>
                </c:pt>
                <c:pt idx="43">
                  <c:v>6.6434539073882178E-6</c:v>
                </c:pt>
                <c:pt idx="44">
                  <c:v>6.6111110101964575E-6</c:v>
                </c:pt>
                <c:pt idx="45">
                  <c:v>6.6482693723151333E-6</c:v>
                </c:pt>
                <c:pt idx="46">
                  <c:v>6.5763004363031229E-6</c:v>
                </c:pt>
                <c:pt idx="47">
                  <c:v>6.5348884674976247E-6</c:v>
                </c:pt>
                <c:pt idx="48">
                  <c:v>6.5590350450629161E-6</c:v>
                </c:pt>
                <c:pt idx="49">
                  <c:v>6.4864389157030349E-6</c:v>
                </c:pt>
                <c:pt idx="50">
                  <c:v>6.5560815641845848E-6</c:v>
                </c:pt>
                <c:pt idx="51">
                  <c:v>6.5162248531748808E-6</c:v>
                </c:pt>
                <c:pt idx="52">
                  <c:v>6.6845242695569978E-6</c:v>
                </c:pt>
                <c:pt idx="53">
                  <c:v>6.6628963312031521E-6</c:v>
                </c:pt>
                <c:pt idx="54">
                  <c:v>6.7572353134733067E-6</c:v>
                </c:pt>
                <c:pt idx="55">
                  <c:v>6.6861182555449057E-6</c:v>
                </c:pt>
                <c:pt idx="56">
                  <c:v>6.7166792454725016E-6</c:v>
                </c:pt>
                <c:pt idx="57">
                  <c:v>6.784977474156738E-6</c:v>
                </c:pt>
                <c:pt idx="58">
                  <c:v>6.7790555494292124E-6</c:v>
                </c:pt>
                <c:pt idx="59">
                  <c:v>6.9169440337952781E-6</c:v>
                </c:pt>
                <c:pt idx="60">
                  <c:v>6.9391030016943091E-6</c:v>
                </c:pt>
                <c:pt idx="61">
                  <c:v>6.9888147369125204E-6</c:v>
                </c:pt>
                <c:pt idx="62">
                  <c:v>7.0245071886622151E-6</c:v>
                </c:pt>
                <c:pt idx="63">
                  <c:v>7.0952574991192713E-6</c:v>
                </c:pt>
                <c:pt idx="64">
                  <c:v>7.0896755035658212E-6</c:v>
                </c:pt>
                <c:pt idx="65">
                  <c:v>7.1147728772666111E-6</c:v>
                </c:pt>
                <c:pt idx="66">
                  <c:v>7.1917503899115547E-6</c:v>
                </c:pt>
                <c:pt idx="67">
                  <c:v>7.2233354513039865E-6</c:v>
                </c:pt>
                <c:pt idx="68">
                  <c:v>7.223940028518991E-6</c:v>
                </c:pt>
                <c:pt idx="69">
                  <c:v>7.1517828490796158E-6</c:v>
                </c:pt>
                <c:pt idx="70">
                  <c:v>7.2191594621933166E-6</c:v>
                </c:pt>
                <c:pt idx="71">
                  <c:v>7.2147709420905739E-6</c:v>
                </c:pt>
                <c:pt idx="72">
                  <c:v>7.2444269070647835E-6</c:v>
                </c:pt>
                <c:pt idx="73">
                  <c:v>7.2657710115463692E-6</c:v>
                </c:pt>
                <c:pt idx="74">
                  <c:v>7.2629906856473082E-6</c:v>
                </c:pt>
                <c:pt idx="75">
                  <c:v>7.3679047040768449E-6</c:v>
                </c:pt>
                <c:pt idx="76">
                  <c:v>7.3917742505819562E-6</c:v>
                </c:pt>
                <c:pt idx="77">
                  <c:v>7.4695706317757258E-6</c:v>
                </c:pt>
                <c:pt idx="78">
                  <c:v>7.5541732240955164E-6</c:v>
                </c:pt>
                <c:pt idx="79">
                  <c:v>7.5899747499210898E-6</c:v>
                </c:pt>
                <c:pt idx="80">
                  <c:v>7.6112016547751685E-6</c:v>
                </c:pt>
                <c:pt idx="81">
                  <c:v>7.6985894175654075E-6</c:v>
                </c:pt>
                <c:pt idx="82">
                  <c:v>7.7549988737128967E-6</c:v>
                </c:pt>
                <c:pt idx="83">
                  <c:v>7.8481959961714276E-6</c:v>
                </c:pt>
                <c:pt idx="84">
                  <c:v>7.9261081066995634E-6</c:v>
                </c:pt>
                <c:pt idx="85">
                  <c:v>7.934582953907593E-6</c:v>
                </c:pt>
                <c:pt idx="86">
                  <c:v>7.9982846731568467E-6</c:v>
                </c:pt>
                <c:pt idx="87">
                  <c:v>7.9893914388323697E-6</c:v>
                </c:pt>
                <c:pt idx="88">
                  <c:v>8.1933375730055589E-6</c:v>
                </c:pt>
                <c:pt idx="89">
                  <c:v>8.3039174594706642E-6</c:v>
                </c:pt>
                <c:pt idx="90">
                  <c:v>8.3742947385839485E-6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7D-42AE-AF48-89E30A883D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0361903"/>
        <c:axId val="220364303"/>
      </c:scatterChart>
      <c:valAx>
        <c:axId val="220361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64303"/>
        <c:crosses val="autoZero"/>
        <c:crossBetween val="midCat"/>
      </c:valAx>
      <c:valAx>
        <c:axId val="220364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361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819604</xdr:colOff>
      <xdr:row>106</xdr:row>
      <xdr:rowOff>14514</xdr:rowOff>
    </xdr:from>
    <xdr:to>
      <xdr:col>10</xdr:col>
      <xdr:colOff>506639</xdr:colOff>
      <xdr:row>127</xdr:row>
      <xdr:rowOff>51026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D1A1182-1D1E-3349-2263-CB0109AF5E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1625371</xdr:colOff>
      <xdr:row>104</xdr:row>
      <xdr:rowOff>49665</xdr:rowOff>
    </xdr:from>
    <xdr:to>
      <xdr:col>16</xdr:col>
      <xdr:colOff>503462</xdr:colOff>
      <xdr:row>127</xdr:row>
      <xdr:rowOff>153760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410EF6C-D380-B06F-361D-CCEE6E8BBA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744612</xdr:colOff>
      <xdr:row>131</xdr:row>
      <xdr:rowOff>31446</xdr:rowOff>
    </xdr:from>
    <xdr:to>
      <xdr:col>10</xdr:col>
      <xdr:colOff>393094</xdr:colOff>
      <xdr:row>158</xdr:row>
      <xdr:rowOff>167821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AD464FC-69D8-5AA6-0E41-3B931E7D7B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tabSelected="1" topLeftCell="A96" zoomScale="74" zoomScaleNormal="73" workbookViewId="0">
      <selection activeCell="X40" sqref="X40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7" width="15.7109375" style="1" bestFit="1" customWidth="1"/>
    <col min="8" max="8" width="13.42578125" style="1" bestFit="1" customWidth="1"/>
    <col min="9" max="9" width="27" style="1" bestFit="1" customWidth="1"/>
    <col min="10" max="10" width="12.140625" bestFit="1" customWidth="1"/>
    <col min="11" max="11" width="43.28515625" bestFit="1" customWidth="1"/>
    <col min="12" max="12" width="19.7109375" bestFit="1" customWidth="1"/>
    <col min="13" max="13" width="20.140625" bestFit="1" customWidth="1"/>
    <col min="14" max="14" width="6.7109375" bestFit="1" customWidth="1"/>
    <col min="15" max="15" width="22.5703125" bestFit="1" customWidth="1"/>
    <col min="16" max="16" width="23.28515625" bestFit="1" customWidth="1"/>
  </cols>
  <sheetData>
    <row r="1" spans="1:17" ht="15.75" x14ac:dyDescent="0.25">
      <c r="A1"/>
      <c r="B1"/>
      <c r="G1" s="2"/>
      <c r="H1" s="2"/>
      <c r="I1" s="2"/>
      <c r="K1" s="3"/>
    </row>
    <row r="2" spans="1:17" ht="15.75" x14ac:dyDescent="0.25">
      <c r="C2" s="1"/>
      <c r="G2" s="2"/>
      <c r="H2" s="2"/>
      <c r="I2" s="2"/>
      <c r="K2" s="3"/>
    </row>
    <row r="3" spans="1:17" ht="15.75" x14ac:dyDescent="0.25">
      <c r="C3" s="1"/>
      <c r="G3" s="18"/>
      <c r="H3" s="18"/>
      <c r="I3" s="18"/>
      <c r="K3" s="3"/>
    </row>
    <row r="4" spans="1:17" x14ac:dyDescent="0.25">
      <c r="A4" s="8" t="s">
        <v>6</v>
      </c>
      <c r="B4" s="8" t="s">
        <v>7</v>
      </c>
      <c r="C4" s="8" t="s">
        <v>8</v>
      </c>
      <c r="D4" s="8" t="s">
        <v>9</v>
      </c>
    </row>
    <row r="5" spans="1:17" x14ac:dyDescent="0.25">
      <c r="A5" s="8" t="s">
        <v>10</v>
      </c>
      <c r="B5" s="8" t="s">
        <v>11</v>
      </c>
      <c r="C5" s="8" t="s">
        <v>12</v>
      </c>
      <c r="D5" s="8" t="s">
        <v>9</v>
      </c>
      <c r="E5" s="4"/>
      <c r="F5" s="8" t="s">
        <v>16</v>
      </c>
      <c r="G5" s="8" t="s">
        <v>17</v>
      </c>
      <c r="H5" s="8" t="s">
        <v>18</v>
      </c>
      <c r="I5" s="8" t="s">
        <v>19</v>
      </c>
      <c r="J5" s="8" t="s">
        <v>21</v>
      </c>
      <c r="K5" s="8" t="s">
        <v>20</v>
      </c>
      <c r="L5" s="9" t="s">
        <v>24</v>
      </c>
      <c r="M5" s="11" t="s">
        <v>25</v>
      </c>
      <c r="N5" s="8" t="s">
        <v>22</v>
      </c>
      <c r="O5" s="12" t="s">
        <v>23</v>
      </c>
      <c r="P5" s="15"/>
      <c r="Q5" s="16"/>
    </row>
    <row r="6" spans="1:17" x14ac:dyDescent="0.25">
      <c r="A6" s="10">
        <v>102.27500000000001</v>
      </c>
      <c r="B6" s="10">
        <v>1000</v>
      </c>
      <c r="C6" s="10">
        <v>7.0400000000000004E-2</v>
      </c>
      <c r="D6" s="10">
        <v>1.2658</v>
      </c>
      <c r="F6" s="5">
        <f>A6*0.815776</f>
        <v>83.433490399999997</v>
      </c>
      <c r="G6" s="5">
        <f>2*PI()*(F6*B6)/60</f>
        <v>8737.1346834664837</v>
      </c>
      <c r="H6" s="6">
        <f>C6/G6</f>
        <v>8.0575614947563784E-6</v>
      </c>
      <c r="I6" s="5">
        <f>(60*G6)/(2*PI()*B6)</f>
        <v>83.433490399999997</v>
      </c>
      <c r="J6" s="5">
        <f>(PI()/30)*F6*B6</f>
        <v>8737.1346834664819</v>
      </c>
      <c r="K6" s="5">
        <f>(60*J6)/(2*PI()*B6)</f>
        <v>83.433490399999982</v>
      </c>
      <c r="L6" s="5">
        <f>(F6*B6)/9549</f>
        <v>8.7374060529898419</v>
      </c>
      <c r="M6" s="5">
        <f>(F6*B6)/5252</f>
        <v>15.886041584158415</v>
      </c>
      <c r="N6" s="5">
        <f>((4*PI())*F6)/(1.6*100)</f>
        <v>6.5528510125998638</v>
      </c>
      <c r="O6" s="17">
        <f>$I$3/F6</f>
        <v>0</v>
      </c>
      <c r="P6" s="7"/>
      <c r="Q6" s="14"/>
    </row>
    <row r="7" spans="1:17" x14ac:dyDescent="0.25">
      <c r="A7" s="10">
        <v>102.756</v>
      </c>
      <c r="B7" s="10">
        <f t="shared" ref="B7:B38" si="0">B6+50</f>
        <v>1050</v>
      </c>
      <c r="C7" s="10">
        <v>7.2400000000000006E-2</v>
      </c>
      <c r="D7" s="10">
        <v>1.26783</v>
      </c>
      <c r="F7" s="5">
        <f t="shared" ref="F7:F70" si="1">A7*0.815776</f>
        <v>83.825878656</v>
      </c>
      <c r="G7" s="5">
        <f t="shared" ref="G7:G70" si="2">2*PI()*(F7*B7)/60</f>
        <v>9217.1367598239667</v>
      </c>
      <c r="H7" s="6">
        <f t="shared" ref="H7:H70" si="3">C7/G7</f>
        <v>7.8549339004689713E-6</v>
      </c>
      <c r="I7" s="5">
        <f>(60*G7)/(2*PI()*B7)</f>
        <v>83.825878656</v>
      </c>
      <c r="J7" s="5">
        <f t="shared" ref="J7:J70" si="4">(PI()/30)*F7*B7</f>
        <v>9217.1367598239667</v>
      </c>
      <c r="K7" s="5">
        <f t="shared" ref="K7:K70" si="5">(60*J7)/(2*PI()*B7)</f>
        <v>83.825878656</v>
      </c>
      <c r="L7" s="5">
        <f t="shared" ref="L7:L70" si="6">(F7*B7)/9549</f>
        <v>9.2174230378887856</v>
      </c>
      <c r="M7" s="5">
        <f t="shared" ref="M7:M70" si="7">(F7*B7)/5252</f>
        <v>16.758791429702971</v>
      </c>
      <c r="N7" s="5">
        <f t="shared" ref="N7:N70" si="8">((4*PI())*F7)/(1.6*100)</f>
        <v>6.5836691141599761</v>
      </c>
      <c r="O7" s="17">
        <f t="shared" ref="O7:O70" si="9">$I$3/F7</f>
        <v>0</v>
      </c>
      <c r="P7" s="7"/>
      <c r="Q7" s="7"/>
    </row>
    <row r="8" spans="1:17" x14ac:dyDescent="0.25">
      <c r="A8" s="10">
        <v>103.68899999999999</v>
      </c>
      <c r="B8" s="10">
        <f t="shared" si="0"/>
        <v>1100</v>
      </c>
      <c r="C8" s="10">
        <v>7.3700000000000002E-2</v>
      </c>
      <c r="D8" s="10">
        <v>1.2734399999999999</v>
      </c>
      <c r="F8" s="5">
        <f t="shared" si="1"/>
        <v>84.586997663999995</v>
      </c>
      <c r="G8" s="5">
        <f t="shared" si="2"/>
        <v>9743.7226498494438</v>
      </c>
      <c r="H8" s="6">
        <f t="shared" si="3"/>
        <v>7.5638441947173839E-6</v>
      </c>
      <c r="I8" s="5">
        <f t="shared" ref="I8:I69" si="10">(60*G8)/(2*PI()*B8)</f>
        <v>84.586997663999981</v>
      </c>
      <c r="J8" s="5">
        <f t="shared" si="4"/>
        <v>9743.7226498494438</v>
      </c>
      <c r="K8" s="5">
        <f t="shared" si="5"/>
        <v>84.586997663999981</v>
      </c>
      <c r="L8" s="5">
        <f t="shared" si="6"/>
        <v>9.7440252833176242</v>
      </c>
      <c r="M8" s="5">
        <f t="shared" si="7"/>
        <v>17.716240942574256</v>
      </c>
      <c r="N8" s="5">
        <f t="shared" si="8"/>
        <v>6.6434472612609836</v>
      </c>
      <c r="O8" s="17">
        <f t="shared" si="9"/>
        <v>0</v>
      </c>
      <c r="P8" s="7"/>
      <c r="Q8" s="13"/>
    </row>
    <row r="9" spans="1:17" x14ac:dyDescent="0.25">
      <c r="A9" s="10">
        <v>104.209</v>
      </c>
      <c r="B9" s="10">
        <f t="shared" si="0"/>
        <v>1150</v>
      </c>
      <c r="C9" s="10">
        <v>7.2800000000000004E-2</v>
      </c>
      <c r="D9" s="10">
        <v>1.2847599999999999</v>
      </c>
      <c r="F9" s="5">
        <f t="shared" si="1"/>
        <v>85.011201184000001</v>
      </c>
      <c r="G9" s="5">
        <f t="shared" si="2"/>
        <v>10237.704995979102</v>
      </c>
      <c r="H9" s="6">
        <f t="shared" si="3"/>
        <v>7.1109687208795804E-6</v>
      </c>
      <c r="I9" s="5">
        <f t="shared" si="10"/>
        <v>85.011201184000015</v>
      </c>
      <c r="J9" s="5">
        <f t="shared" si="4"/>
        <v>10237.704995979102</v>
      </c>
      <c r="K9" s="5">
        <f t="shared" si="5"/>
        <v>85.011201184000015</v>
      </c>
      <c r="L9" s="5">
        <f t="shared" si="6"/>
        <v>10.238022972206513</v>
      </c>
      <c r="M9" s="5">
        <f t="shared" si="7"/>
        <v>18.614410007920792</v>
      </c>
      <c r="N9" s="5">
        <f t="shared" si="8"/>
        <v>6.6767641278124588</v>
      </c>
      <c r="O9" s="17">
        <f t="shared" si="9"/>
        <v>0</v>
      </c>
      <c r="P9" s="7"/>
      <c r="Q9" s="7"/>
    </row>
    <row r="10" spans="1:17" x14ac:dyDescent="0.25">
      <c r="A10" s="10">
        <v>105.81100000000001</v>
      </c>
      <c r="B10" s="10">
        <f t="shared" si="0"/>
        <v>1200</v>
      </c>
      <c r="C10" s="10">
        <v>7.4399999999999994E-2</v>
      </c>
      <c r="D10" s="10">
        <v>1.2918099999999999</v>
      </c>
      <c r="F10" s="5">
        <f t="shared" si="1"/>
        <v>86.318074335999995</v>
      </c>
      <c r="G10" s="5">
        <f t="shared" si="2"/>
        <v>10847.049128239809</v>
      </c>
      <c r="H10" s="6">
        <f t="shared" si="3"/>
        <v>6.8590082998981637E-6</v>
      </c>
      <c r="I10" s="5">
        <f t="shared" si="10"/>
        <v>86.318074335999995</v>
      </c>
      <c r="J10" s="5">
        <f t="shared" si="4"/>
        <v>10847.049128239811</v>
      </c>
      <c r="K10" s="5">
        <f t="shared" si="5"/>
        <v>86.318074336000009</v>
      </c>
      <c r="L10" s="5">
        <f t="shared" si="6"/>
        <v>10.847386030285893</v>
      </c>
      <c r="M10" s="5">
        <f t="shared" si="7"/>
        <v>19.722332293069304</v>
      </c>
      <c r="N10" s="5">
        <f t="shared" si="8"/>
        <v>6.7794057051498813</v>
      </c>
      <c r="O10" s="17">
        <f t="shared" si="9"/>
        <v>0</v>
      </c>
      <c r="P10" s="7"/>
      <c r="Q10" s="7"/>
    </row>
    <row r="11" spans="1:17" x14ac:dyDescent="0.25">
      <c r="A11" s="10">
        <v>107.51</v>
      </c>
      <c r="B11" s="10">
        <f t="shared" si="0"/>
        <v>1250</v>
      </c>
      <c r="C11" s="10">
        <v>7.8950000000000006E-2</v>
      </c>
      <c r="D11" s="10">
        <v>1.2972900000000001</v>
      </c>
      <c r="F11" s="5">
        <f t="shared" si="1"/>
        <v>87.704077760000004</v>
      </c>
      <c r="G11" s="5">
        <f t="shared" si="2"/>
        <v>11480.436932528499</v>
      </c>
      <c r="H11" s="6">
        <f t="shared" si="3"/>
        <v>6.8769159626933933E-6</v>
      </c>
      <c r="I11" s="5">
        <f t="shared" si="10"/>
        <v>87.704077760000004</v>
      </c>
      <c r="J11" s="5">
        <f t="shared" si="4"/>
        <v>11480.436932528499</v>
      </c>
      <c r="K11" s="5">
        <f t="shared" si="5"/>
        <v>87.704077760000004</v>
      </c>
      <c r="L11" s="5">
        <f t="shared" si="6"/>
        <v>11.480793507173527</v>
      </c>
      <c r="M11" s="5">
        <f t="shared" si="7"/>
        <v>20.873971287128715</v>
      </c>
      <c r="N11" s="5">
        <f t="shared" si="8"/>
        <v>6.8882621595170992</v>
      </c>
      <c r="O11" s="17">
        <f t="shared" si="9"/>
        <v>0</v>
      </c>
      <c r="P11" s="7"/>
      <c r="Q11" s="7"/>
    </row>
    <row r="12" spans="1:17" x14ac:dyDescent="0.25">
      <c r="A12" s="10">
        <v>109.488</v>
      </c>
      <c r="B12" s="10">
        <f t="shared" si="0"/>
        <v>1300</v>
      </c>
      <c r="C12" s="10">
        <v>7.9000000000000001E-2</v>
      </c>
      <c r="D12" s="10">
        <v>1.29895</v>
      </c>
      <c r="F12" s="5">
        <f t="shared" si="1"/>
        <v>89.317682687999991</v>
      </c>
      <c r="G12" s="5">
        <f t="shared" si="2"/>
        <v>12159.323616625685</v>
      </c>
      <c r="H12" s="6">
        <f t="shared" si="3"/>
        <v>6.4970719170580943E-6</v>
      </c>
      <c r="I12" s="5">
        <f t="shared" si="10"/>
        <v>89.317682688000005</v>
      </c>
      <c r="J12" s="5">
        <f t="shared" si="4"/>
        <v>12159.323616625683</v>
      </c>
      <c r="K12" s="5">
        <f t="shared" si="5"/>
        <v>89.317682687999991</v>
      </c>
      <c r="L12" s="5">
        <f t="shared" si="6"/>
        <v>12.159701277034243</v>
      </c>
      <c r="M12" s="5">
        <f t="shared" si="7"/>
        <v>22.1083372990099</v>
      </c>
      <c r="N12" s="5">
        <f t="shared" si="8"/>
        <v>7.0149943942071262</v>
      </c>
      <c r="O12" s="17">
        <f t="shared" si="9"/>
        <v>0</v>
      </c>
      <c r="P12" s="7"/>
      <c r="Q12" s="7"/>
    </row>
    <row r="13" spans="1:17" x14ac:dyDescent="0.25">
      <c r="A13" s="10">
        <v>111.797</v>
      </c>
      <c r="B13" s="10">
        <f t="shared" si="0"/>
        <v>1350</v>
      </c>
      <c r="C13" s="10">
        <v>7.9600000000000004E-2</v>
      </c>
      <c r="D13" s="10">
        <v>1.2946899999999999</v>
      </c>
      <c r="F13" s="5">
        <f t="shared" si="1"/>
        <v>91.201309471999991</v>
      </c>
      <c r="G13" s="5">
        <f t="shared" si="2"/>
        <v>12893.281372575198</v>
      </c>
      <c r="H13" s="6">
        <f t="shared" si="3"/>
        <v>6.1737580759940674E-6</v>
      </c>
      <c r="I13" s="5">
        <f t="shared" si="10"/>
        <v>91.201309471999991</v>
      </c>
      <c r="J13" s="5">
        <f t="shared" si="4"/>
        <v>12893.281372575197</v>
      </c>
      <c r="K13" s="5">
        <f t="shared" si="5"/>
        <v>91.201309471999977</v>
      </c>
      <c r="L13" s="5">
        <f t="shared" si="6"/>
        <v>12.893681829217718</v>
      </c>
      <c r="M13" s="5">
        <f t="shared" si="7"/>
        <v>23.44283468910891</v>
      </c>
      <c r="N13" s="5">
        <f t="shared" si="8"/>
        <v>7.1629340958751104</v>
      </c>
      <c r="O13" s="17">
        <f t="shared" si="9"/>
        <v>0</v>
      </c>
      <c r="P13" s="7"/>
      <c r="Q13" s="7"/>
    </row>
    <row r="14" spans="1:17" x14ac:dyDescent="0.25">
      <c r="A14" s="10">
        <v>114.268</v>
      </c>
      <c r="B14" s="10">
        <f t="shared" si="0"/>
        <v>1400</v>
      </c>
      <c r="C14" s="10">
        <v>8.3500000000000005E-2</v>
      </c>
      <c r="D14" s="10">
        <v>1.2855000000000001</v>
      </c>
      <c r="F14" s="5">
        <f t="shared" si="1"/>
        <v>93.217091967999991</v>
      </c>
      <c r="G14" s="5">
        <f t="shared" si="2"/>
        <v>13666.339461398069</v>
      </c>
      <c r="H14" s="6">
        <f t="shared" si="3"/>
        <v>6.1099023799206825E-6</v>
      </c>
      <c r="I14" s="5">
        <f t="shared" si="10"/>
        <v>93.217091968000005</v>
      </c>
      <c r="J14" s="5">
        <f t="shared" si="4"/>
        <v>13666.339461398065</v>
      </c>
      <c r="K14" s="5">
        <f t="shared" si="5"/>
        <v>93.217091967999977</v>
      </c>
      <c r="L14" s="5">
        <f t="shared" si="6"/>
        <v>13.666763928704576</v>
      </c>
      <c r="M14" s="5">
        <f t="shared" si="7"/>
        <v>24.848425124752474</v>
      </c>
      <c r="N14" s="5">
        <f t="shared" si="8"/>
        <v>7.3212532828918215</v>
      </c>
      <c r="O14" s="17">
        <f t="shared" si="9"/>
        <v>0</v>
      </c>
      <c r="P14" s="7"/>
      <c r="Q14" s="7"/>
    </row>
    <row r="15" spans="1:17" x14ac:dyDescent="0.25">
      <c r="A15" s="10">
        <v>115.783</v>
      </c>
      <c r="B15" s="10">
        <f t="shared" si="0"/>
        <v>1450</v>
      </c>
      <c r="C15" s="10">
        <v>8.4699999999999998E-2</v>
      </c>
      <c r="D15" s="10">
        <v>1.2781800000000001</v>
      </c>
      <c r="F15" s="5">
        <f t="shared" si="1"/>
        <v>94.452992607999988</v>
      </c>
      <c r="G15" s="5">
        <f t="shared" si="2"/>
        <v>14342.08667153175</v>
      </c>
      <c r="H15" s="6">
        <f t="shared" si="3"/>
        <v>5.9056957289293771E-6</v>
      </c>
      <c r="I15" s="5">
        <f t="shared" si="10"/>
        <v>94.452992607999988</v>
      </c>
      <c r="J15" s="5">
        <f t="shared" si="4"/>
        <v>14342.086671531752</v>
      </c>
      <c r="K15" s="5">
        <f t="shared" si="5"/>
        <v>94.452992608000002</v>
      </c>
      <c r="L15" s="5">
        <f t="shared" si="6"/>
        <v>14.34253212709184</v>
      </c>
      <c r="M15" s="5">
        <f t="shared" si="7"/>
        <v>26.077082879207914</v>
      </c>
      <c r="N15" s="5">
        <f t="shared" si="8"/>
        <v>7.4183206921715952</v>
      </c>
      <c r="O15" s="17">
        <f t="shared" si="9"/>
        <v>0</v>
      </c>
      <c r="P15" s="7"/>
      <c r="Q15" s="7"/>
    </row>
    <row r="16" spans="1:17" x14ac:dyDescent="0.25">
      <c r="A16" s="10">
        <v>116.985</v>
      </c>
      <c r="B16" s="10">
        <f t="shared" si="0"/>
        <v>1500</v>
      </c>
      <c r="C16" s="10">
        <v>8.8650000000000007E-2</v>
      </c>
      <c r="D16" s="10">
        <v>1.2795000000000001</v>
      </c>
      <c r="F16" s="5">
        <f t="shared" si="1"/>
        <v>95.43355536</v>
      </c>
      <c r="G16" s="5">
        <f t="shared" si="2"/>
        <v>14990.667821246541</v>
      </c>
      <c r="H16" s="6">
        <f t="shared" si="3"/>
        <v>5.9136791674053893E-6</v>
      </c>
      <c r="I16" s="5">
        <f t="shared" si="10"/>
        <v>95.43355536</v>
      </c>
      <c r="J16" s="5">
        <f t="shared" si="4"/>
        <v>14990.667821246541</v>
      </c>
      <c r="K16" s="5">
        <f t="shared" si="5"/>
        <v>95.43355536</v>
      </c>
      <c r="L16" s="5">
        <f t="shared" si="6"/>
        <v>14.99113342130066</v>
      </c>
      <c r="M16" s="5">
        <f t="shared" si="7"/>
        <v>27.256346732673268</v>
      </c>
      <c r="N16" s="5">
        <f t="shared" si="8"/>
        <v>7.4953339106232706</v>
      </c>
      <c r="O16" s="17">
        <f t="shared" si="9"/>
        <v>0</v>
      </c>
      <c r="P16" s="7"/>
      <c r="Q16" s="7"/>
    </row>
    <row r="17" spans="1:17" x14ac:dyDescent="0.25">
      <c r="A17" s="10">
        <v>117.788</v>
      </c>
      <c r="B17" s="10">
        <f t="shared" si="0"/>
        <v>1550</v>
      </c>
      <c r="C17" s="10">
        <v>9.3200000000000005E-2</v>
      </c>
      <c r="D17" s="10">
        <v>1.27766</v>
      </c>
      <c r="F17" s="5">
        <f t="shared" si="1"/>
        <v>96.088623487999996</v>
      </c>
      <c r="G17" s="5">
        <f t="shared" si="2"/>
        <v>15596.684538245248</v>
      </c>
      <c r="H17" s="6">
        <f t="shared" si="3"/>
        <v>5.9756289723922149E-6</v>
      </c>
      <c r="I17" s="5">
        <f t="shared" si="10"/>
        <v>96.088623487999982</v>
      </c>
      <c r="J17" s="5">
        <f t="shared" si="4"/>
        <v>15596.684538245248</v>
      </c>
      <c r="K17" s="5">
        <f t="shared" si="5"/>
        <v>96.088623487999982</v>
      </c>
      <c r="L17" s="5">
        <f t="shared" si="6"/>
        <v>15.597168960770761</v>
      </c>
      <c r="M17" s="5">
        <f t="shared" si="7"/>
        <v>28.358219041584157</v>
      </c>
      <c r="N17" s="5">
        <f t="shared" si="8"/>
        <v>7.5467828410864097</v>
      </c>
      <c r="O17" s="17">
        <f t="shared" si="9"/>
        <v>0</v>
      </c>
      <c r="P17" s="7"/>
      <c r="Q17" s="7"/>
    </row>
    <row r="18" spans="1:17" x14ac:dyDescent="0.25">
      <c r="A18" s="10">
        <v>118.471</v>
      </c>
      <c r="B18" s="10">
        <f t="shared" si="0"/>
        <v>1600</v>
      </c>
      <c r="C18" s="10">
        <v>9.5899999999999999E-2</v>
      </c>
      <c r="D18" s="10">
        <v>1.2823500000000001</v>
      </c>
      <c r="F18" s="5">
        <f t="shared" si="1"/>
        <v>96.645798495999998</v>
      </c>
      <c r="G18" s="5">
        <f t="shared" si="2"/>
        <v>16193.15896295216</v>
      </c>
      <c r="H18" s="6">
        <f t="shared" si="3"/>
        <v>5.9222539727675562E-6</v>
      </c>
      <c r="I18" s="5">
        <f t="shared" si="10"/>
        <v>96.645798495999983</v>
      </c>
      <c r="J18" s="5">
        <f t="shared" si="4"/>
        <v>16193.158962952162</v>
      </c>
      <c r="K18" s="5">
        <f t="shared" si="5"/>
        <v>96.645798495999998</v>
      </c>
      <c r="L18" s="5">
        <f t="shared" si="6"/>
        <v>16.19366191157189</v>
      </c>
      <c r="M18" s="5">
        <f t="shared" si="7"/>
        <v>29.442741354455443</v>
      </c>
      <c r="N18" s="5">
        <f t="shared" si="8"/>
        <v>7.5905432638838262</v>
      </c>
      <c r="O18" s="17">
        <f t="shared" si="9"/>
        <v>0</v>
      </c>
      <c r="P18" s="7"/>
      <c r="Q18" s="7"/>
    </row>
    <row r="19" spans="1:17" x14ac:dyDescent="0.25">
      <c r="A19" s="10">
        <v>118.77200000000001</v>
      </c>
      <c r="B19" s="10">
        <f t="shared" si="0"/>
        <v>1650</v>
      </c>
      <c r="C19" s="10">
        <v>9.8750000000000004E-2</v>
      </c>
      <c r="D19" s="10">
        <v>1.2902800000000001</v>
      </c>
      <c r="F19" s="5">
        <f t="shared" si="1"/>
        <v>96.891347072000002</v>
      </c>
      <c r="G19" s="5">
        <f t="shared" si="2"/>
        <v>16741.622928679779</v>
      </c>
      <c r="H19" s="6">
        <f t="shared" si="3"/>
        <v>5.8984723536469768E-6</v>
      </c>
      <c r="I19" s="5">
        <f t="shared" si="10"/>
        <v>96.891347072000016</v>
      </c>
      <c r="J19" s="5">
        <f t="shared" si="4"/>
        <v>16741.622928679775</v>
      </c>
      <c r="K19" s="5">
        <f t="shared" si="5"/>
        <v>96.891347071999988</v>
      </c>
      <c r="L19" s="5">
        <f t="shared" si="6"/>
        <v>16.742142912221176</v>
      </c>
      <c r="M19" s="5">
        <f t="shared" si="7"/>
        <v>30.439970043564358</v>
      </c>
      <c r="N19" s="5">
        <f t="shared" si="8"/>
        <v>7.6098286039453527</v>
      </c>
      <c r="O19" s="17">
        <f t="shared" si="9"/>
        <v>0</v>
      </c>
      <c r="P19" s="7"/>
      <c r="Q19" s="7"/>
    </row>
    <row r="20" spans="1:17" x14ac:dyDescent="0.25">
      <c r="A20" s="10">
        <v>118.65600000000001</v>
      </c>
      <c r="B20" s="10">
        <f t="shared" si="0"/>
        <v>1700</v>
      </c>
      <c r="C20" s="10">
        <v>0.10005</v>
      </c>
      <c r="D20" s="10">
        <v>1.29942</v>
      </c>
      <c r="F20" s="5">
        <f t="shared" si="1"/>
        <v>96.796717055999991</v>
      </c>
      <c r="G20" s="5">
        <f t="shared" si="2"/>
        <v>17232.098461035235</v>
      </c>
      <c r="H20" s="6">
        <f t="shared" si="3"/>
        <v>5.8060253210733681E-6</v>
      </c>
      <c r="I20" s="5">
        <f t="shared" si="10"/>
        <v>96.79671705600002</v>
      </c>
      <c r="J20" s="5">
        <f t="shared" si="4"/>
        <v>17232.098461035232</v>
      </c>
      <c r="K20" s="5">
        <f t="shared" si="5"/>
        <v>96.796717055999991</v>
      </c>
      <c r="L20" s="5">
        <f t="shared" si="6"/>
        <v>17.232633678416587</v>
      </c>
      <c r="M20" s="5">
        <f t="shared" si="7"/>
        <v>31.331762946534649</v>
      </c>
      <c r="N20" s="5">
        <f t="shared" si="8"/>
        <v>7.6023963798684848</v>
      </c>
      <c r="O20" s="17">
        <f t="shared" si="9"/>
        <v>0</v>
      </c>
      <c r="P20" s="7"/>
      <c r="Q20" s="7"/>
    </row>
    <row r="21" spans="1:17" x14ac:dyDescent="0.25">
      <c r="A21" s="10">
        <v>118.861</v>
      </c>
      <c r="B21" s="10">
        <f t="shared" si="0"/>
        <v>1750</v>
      </c>
      <c r="C21" s="10">
        <v>0.10305</v>
      </c>
      <c r="D21" s="10">
        <v>1.31053</v>
      </c>
      <c r="F21" s="5">
        <f t="shared" si="1"/>
        <v>96.963951135999991</v>
      </c>
      <c r="G21" s="5">
        <f t="shared" si="2"/>
        <v>17769.572132194007</v>
      </c>
      <c r="H21" s="6">
        <f t="shared" si="3"/>
        <v>5.7992392407299022E-6</v>
      </c>
      <c r="I21" s="5">
        <f t="shared" si="10"/>
        <v>96.963951136000006</v>
      </c>
      <c r="J21" s="5">
        <f t="shared" si="4"/>
        <v>17769.572132194007</v>
      </c>
      <c r="K21" s="5">
        <f t="shared" si="5"/>
        <v>96.963951136000006</v>
      </c>
      <c r="L21" s="5">
        <f t="shared" si="6"/>
        <v>17.770124043145877</v>
      </c>
      <c r="M21" s="5">
        <f t="shared" si="7"/>
        <v>32.309008851485146</v>
      </c>
      <c r="N21" s="5">
        <f t="shared" si="8"/>
        <v>7.6155309137974312</v>
      </c>
      <c r="O21" s="17">
        <f t="shared" si="9"/>
        <v>0</v>
      </c>
      <c r="P21" s="7"/>
      <c r="Q21" s="7"/>
    </row>
    <row r="22" spans="1:17" x14ac:dyDescent="0.25">
      <c r="A22" s="10">
        <v>119.584</v>
      </c>
      <c r="B22" s="10">
        <f t="shared" si="0"/>
        <v>1800</v>
      </c>
      <c r="C22" s="10">
        <v>0.10929999999999999</v>
      </c>
      <c r="D22" s="10">
        <v>1.3149</v>
      </c>
      <c r="F22" s="5">
        <f t="shared" si="1"/>
        <v>97.553757183999991</v>
      </c>
      <c r="G22" s="5">
        <f t="shared" si="2"/>
        <v>18388.45001396021</v>
      </c>
      <c r="H22" s="6">
        <f t="shared" si="3"/>
        <v>5.9439485066452709E-6</v>
      </c>
      <c r="I22" s="5">
        <f t="shared" si="10"/>
        <v>97.553757183999991</v>
      </c>
      <c r="J22" s="5">
        <f t="shared" si="4"/>
        <v>18388.45001396021</v>
      </c>
      <c r="K22" s="5">
        <f t="shared" si="5"/>
        <v>97.553757183999991</v>
      </c>
      <c r="L22" s="5">
        <f t="shared" si="6"/>
        <v>18.389021146842598</v>
      </c>
      <c r="M22" s="5">
        <f t="shared" si="7"/>
        <v>33.434265599999996</v>
      </c>
      <c r="N22" s="5">
        <f t="shared" si="8"/>
        <v>7.6618541724834213</v>
      </c>
      <c r="O22" s="17">
        <f t="shared" si="9"/>
        <v>0</v>
      </c>
      <c r="P22" s="7"/>
      <c r="Q22" s="7"/>
    </row>
    <row r="23" spans="1:17" x14ac:dyDescent="0.25">
      <c r="A23" s="10">
        <v>119.934</v>
      </c>
      <c r="B23" s="10">
        <f t="shared" si="0"/>
        <v>1850</v>
      </c>
      <c r="C23" s="10">
        <v>0.11415</v>
      </c>
      <c r="D23" s="10">
        <v>1.3184899999999999</v>
      </c>
      <c r="F23" s="5">
        <f t="shared" si="1"/>
        <v>97.839278783999987</v>
      </c>
      <c r="G23" s="5">
        <f t="shared" si="2"/>
        <v>18954.554833387512</v>
      </c>
      <c r="H23" s="6">
        <f t="shared" si="3"/>
        <v>6.0222991783975017E-6</v>
      </c>
      <c r="I23" s="5">
        <f t="shared" si="10"/>
        <v>97.839278783999987</v>
      </c>
      <c r="J23" s="5">
        <f t="shared" si="4"/>
        <v>18954.554833387512</v>
      </c>
      <c r="K23" s="5">
        <f t="shared" si="5"/>
        <v>97.839278783999987</v>
      </c>
      <c r="L23" s="5">
        <f t="shared" si="6"/>
        <v>18.955143549104616</v>
      </c>
      <c r="M23" s="5">
        <f t="shared" si="7"/>
        <v>34.463569259405936</v>
      </c>
      <c r="N23" s="5">
        <f t="shared" si="8"/>
        <v>7.6842789865084509</v>
      </c>
      <c r="O23" s="17">
        <f t="shared" si="9"/>
        <v>0</v>
      </c>
      <c r="P23" s="7"/>
      <c r="Q23" s="7"/>
    </row>
    <row r="24" spans="1:17" x14ac:dyDescent="0.25">
      <c r="A24" s="10">
        <v>120.176</v>
      </c>
      <c r="B24" s="10">
        <f t="shared" si="0"/>
        <v>1900</v>
      </c>
      <c r="C24" s="10">
        <v>0.11745</v>
      </c>
      <c r="D24" s="10">
        <v>1.3189200000000001</v>
      </c>
      <c r="F24" s="5">
        <f t="shared" si="1"/>
        <v>98.036696575999997</v>
      </c>
      <c r="G24" s="5">
        <f t="shared" si="2"/>
        <v>19506.119830540305</v>
      </c>
      <c r="H24" s="6">
        <f t="shared" si="3"/>
        <v>6.0211872489428217E-6</v>
      </c>
      <c r="I24" s="5">
        <f t="shared" si="10"/>
        <v>98.036696575999997</v>
      </c>
      <c r="J24" s="5">
        <f t="shared" si="4"/>
        <v>19506.119830540301</v>
      </c>
      <c r="K24" s="5">
        <f t="shared" si="5"/>
        <v>98.036696575999969</v>
      </c>
      <c r="L24" s="5">
        <f t="shared" si="6"/>
        <v>19.506725677495027</v>
      </c>
      <c r="M24" s="5">
        <f t="shared" si="7"/>
        <v>35.466436308910893</v>
      </c>
      <c r="N24" s="5">
        <f t="shared" si="8"/>
        <v>7.6997841436343304</v>
      </c>
      <c r="O24" s="17">
        <f t="shared" si="9"/>
        <v>0</v>
      </c>
      <c r="P24" s="7"/>
      <c r="Q24" s="7"/>
    </row>
    <row r="25" spans="1:17" x14ac:dyDescent="0.25">
      <c r="A25" s="10">
        <v>120.94799999999999</v>
      </c>
      <c r="B25" s="10">
        <f t="shared" si="0"/>
        <v>1950</v>
      </c>
      <c r="C25" s="10">
        <v>0.12055</v>
      </c>
      <c r="D25" s="10">
        <v>1.31484</v>
      </c>
      <c r="F25" s="5">
        <f t="shared" si="1"/>
        <v>98.666475647999988</v>
      </c>
      <c r="G25" s="5">
        <f t="shared" si="2"/>
        <v>20148.041878337946</v>
      </c>
      <c r="H25" s="6">
        <f t="shared" si="3"/>
        <v>5.983211705034654E-6</v>
      </c>
      <c r="I25" s="5">
        <f t="shared" si="10"/>
        <v>98.666475647999988</v>
      </c>
      <c r="J25" s="5">
        <f t="shared" si="4"/>
        <v>20148.041878337943</v>
      </c>
      <c r="K25" s="5">
        <f t="shared" si="5"/>
        <v>98.66647564799996</v>
      </c>
      <c r="L25" s="5">
        <f t="shared" si="6"/>
        <v>20.148667662959472</v>
      </c>
      <c r="M25" s="5">
        <f t="shared" si="7"/>
        <v>36.633592443564353</v>
      </c>
      <c r="N25" s="5">
        <f t="shared" si="8"/>
        <v>7.7492468762838245</v>
      </c>
      <c r="O25" s="17">
        <f t="shared" si="9"/>
        <v>0</v>
      </c>
      <c r="P25" s="7"/>
      <c r="Q25" s="7"/>
    </row>
    <row r="26" spans="1:17" x14ac:dyDescent="0.25">
      <c r="A26" s="10">
        <v>122.157</v>
      </c>
      <c r="B26" s="10">
        <f t="shared" si="0"/>
        <v>2000</v>
      </c>
      <c r="C26" s="10">
        <v>0.12554999999999999</v>
      </c>
      <c r="D26" s="10">
        <v>1.31653</v>
      </c>
      <c r="F26" s="5">
        <f t="shared" si="1"/>
        <v>99.652748831999986</v>
      </c>
      <c r="G26" s="5">
        <f t="shared" si="2"/>
        <v>20871.222909376</v>
      </c>
      <c r="H26" s="6">
        <f t="shared" si="3"/>
        <v>6.0154596855749664E-6</v>
      </c>
      <c r="I26" s="5">
        <f t="shared" si="10"/>
        <v>99.652748831999986</v>
      </c>
      <c r="J26" s="5">
        <f t="shared" si="4"/>
        <v>20871.222909376</v>
      </c>
      <c r="K26" s="5">
        <f t="shared" si="5"/>
        <v>99.652748831999986</v>
      </c>
      <c r="L26" s="5">
        <f t="shared" si="6"/>
        <v>20.871871155513663</v>
      </c>
      <c r="M26" s="5">
        <f t="shared" si="7"/>
        <v>37.94849536633663</v>
      </c>
      <c r="N26" s="5">
        <f t="shared" si="8"/>
        <v>7.8267085910159988</v>
      </c>
      <c r="O26" s="17">
        <f t="shared" si="9"/>
        <v>0</v>
      </c>
      <c r="P26" s="7"/>
      <c r="Q26" s="7"/>
    </row>
    <row r="27" spans="1:17" x14ac:dyDescent="0.25">
      <c r="A27" s="10">
        <v>122.845</v>
      </c>
      <c r="B27" s="10">
        <f t="shared" si="0"/>
        <v>2050</v>
      </c>
      <c r="C27" s="10">
        <v>0.12784999999999999</v>
      </c>
      <c r="D27" s="10">
        <v>1.32098</v>
      </c>
      <c r="F27" s="5">
        <f t="shared" si="1"/>
        <v>100.21400272</v>
      </c>
      <c r="G27" s="5">
        <f t="shared" si="2"/>
        <v>21513.490940018601</v>
      </c>
      <c r="H27" s="6">
        <f t="shared" si="3"/>
        <v>5.9427826174959895E-6</v>
      </c>
      <c r="I27" s="5">
        <f t="shared" si="10"/>
        <v>100.21400272</v>
      </c>
      <c r="J27" s="5">
        <f t="shared" si="4"/>
        <v>21513.490940018601</v>
      </c>
      <c r="K27" s="5">
        <f t="shared" si="5"/>
        <v>100.21400272</v>
      </c>
      <c r="L27" s="5">
        <f t="shared" si="6"/>
        <v>21.514159134569063</v>
      </c>
      <c r="M27" s="5">
        <f t="shared" si="7"/>
        <v>39.116280574257424</v>
      </c>
      <c r="N27" s="5">
        <f t="shared" si="8"/>
        <v>7.8707893682994881</v>
      </c>
      <c r="O27" s="17">
        <f t="shared" si="9"/>
        <v>0</v>
      </c>
      <c r="P27" s="7"/>
      <c r="Q27" s="7"/>
    </row>
    <row r="28" spans="1:17" x14ac:dyDescent="0.25">
      <c r="A28" s="10">
        <v>123.79600000000001</v>
      </c>
      <c r="B28" s="10">
        <f t="shared" si="0"/>
        <v>2100</v>
      </c>
      <c r="C28" s="10">
        <v>0.13089999999999999</v>
      </c>
      <c r="D28" s="10">
        <v>1.32287</v>
      </c>
      <c r="F28" s="5">
        <f t="shared" si="1"/>
        <v>100.989805696</v>
      </c>
      <c r="G28" s="5">
        <f t="shared" si="2"/>
        <v>22208.818216340998</v>
      </c>
      <c r="H28" s="6">
        <f t="shared" si="3"/>
        <v>5.8940551777620132E-6</v>
      </c>
      <c r="I28" s="5">
        <f t="shared" si="10"/>
        <v>100.989805696</v>
      </c>
      <c r="J28" s="5">
        <f t="shared" si="4"/>
        <v>22208.818216340995</v>
      </c>
      <c r="K28" s="5">
        <f t="shared" si="5"/>
        <v>100.989805696</v>
      </c>
      <c r="L28" s="5">
        <f t="shared" si="6"/>
        <v>22.209508007288722</v>
      </c>
      <c r="M28" s="5">
        <f t="shared" si="7"/>
        <v>40.380539215841587</v>
      </c>
      <c r="N28" s="5">
        <f t="shared" si="8"/>
        <v>7.9317207915503563</v>
      </c>
      <c r="O28" s="17">
        <f t="shared" si="9"/>
        <v>0</v>
      </c>
      <c r="P28" s="7"/>
      <c r="Q28" s="7"/>
    </row>
    <row r="29" spans="1:17" x14ac:dyDescent="0.25">
      <c r="A29" s="10">
        <v>124.794</v>
      </c>
      <c r="B29" s="10">
        <f t="shared" si="0"/>
        <v>2150</v>
      </c>
      <c r="C29" s="10">
        <v>0.13435</v>
      </c>
      <c r="D29" s="10">
        <v>1.3216399999999999</v>
      </c>
      <c r="F29" s="5">
        <f t="shared" si="1"/>
        <v>101.80395014399998</v>
      </c>
      <c r="G29" s="5">
        <f t="shared" si="2"/>
        <v>22920.902167981523</v>
      </c>
      <c r="H29" s="6">
        <f t="shared" si="3"/>
        <v>5.8614621281214268E-6</v>
      </c>
      <c r="I29" s="5">
        <f t="shared" si="10"/>
        <v>101.80395014399998</v>
      </c>
      <c r="J29" s="5">
        <f t="shared" si="4"/>
        <v>22920.90216798152</v>
      </c>
      <c r="K29" s="5">
        <f t="shared" si="5"/>
        <v>101.80395014399998</v>
      </c>
      <c r="L29" s="5">
        <f t="shared" si="6"/>
        <v>22.921614075777565</v>
      </c>
      <c r="M29" s="5">
        <f t="shared" si="7"/>
        <v>41.675265196039597</v>
      </c>
      <c r="N29" s="5">
        <f t="shared" si="8"/>
        <v>7.995663546970297</v>
      </c>
      <c r="O29" s="17">
        <f t="shared" si="9"/>
        <v>0</v>
      </c>
      <c r="P29" s="7"/>
      <c r="Q29" s="7"/>
    </row>
    <row r="30" spans="1:17" x14ac:dyDescent="0.25">
      <c r="A30" s="10">
        <v>125.137</v>
      </c>
      <c r="B30" s="10">
        <f t="shared" si="0"/>
        <v>2200</v>
      </c>
      <c r="C30" s="10">
        <v>0.13769999999999999</v>
      </c>
      <c r="D30" s="10">
        <v>1.3165199999999999</v>
      </c>
      <c r="F30" s="5">
        <f t="shared" si="1"/>
        <v>102.08376131199999</v>
      </c>
      <c r="G30" s="5">
        <f t="shared" si="2"/>
        <v>23518.410269830161</v>
      </c>
      <c r="H30" s="6">
        <f t="shared" si="3"/>
        <v>5.8549875786733771E-6</v>
      </c>
      <c r="I30" s="5">
        <f t="shared" si="10"/>
        <v>102.08376131199999</v>
      </c>
      <c r="J30" s="5">
        <f t="shared" si="4"/>
        <v>23518.410269830161</v>
      </c>
      <c r="K30" s="5">
        <f t="shared" si="5"/>
        <v>102.08376131199999</v>
      </c>
      <c r="L30" s="5">
        <f t="shared" si="6"/>
        <v>23.519140735825736</v>
      </c>
      <c r="M30" s="5">
        <f t="shared" si="7"/>
        <v>42.761666962376232</v>
      </c>
      <c r="N30" s="5">
        <f t="shared" si="8"/>
        <v>8.0176398647148268</v>
      </c>
      <c r="O30" s="17">
        <f t="shared" si="9"/>
        <v>0</v>
      </c>
      <c r="P30" s="7"/>
      <c r="Q30" s="7"/>
    </row>
    <row r="31" spans="1:17" x14ac:dyDescent="0.25">
      <c r="A31" s="10">
        <v>126.02800000000001</v>
      </c>
      <c r="B31" s="10">
        <f t="shared" si="0"/>
        <v>2250</v>
      </c>
      <c r="C31" s="10">
        <v>0.14105000000000001</v>
      </c>
      <c r="D31" s="10">
        <v>1.3046500000000001</v>
      </c>
      <c r="F31" s="5">
        <f t="shared" si="1"/>
        <v>102.810617728</v>
      </c>
      <c r="G31" s="5">
        <f t="shared" si="2"/>
        <v>24224.181102398499</v>
      </c>
      <c r="H31" s="6">
        <f t="shared" si="3"/>
        <v>5.8226942493438623E-6</v>
      </c>
      <c r="I31" s="5">
        <f t="shared" si="10"/>
        <v>102.81061772799998</v>
      </c>
      <c r="J31" s="5">
        <f t="shared" si="4"/>
        <v>24224.181102398499</v>
      </c>
      <c r="K31" s="5">
        <f t="shared" si="5"/>
        <v>102.81061772799998</v>
      </c>
      <c r="L31" s="5">
        <f t="shared" si="6"/>
        <v>24.22493348916117</v>
      </c>
      <c r="M31" s="5">
        <f t="shared" si="7"/>
        <v>44.044914297029706</v>
      </c>
      <c r="N31" s="5">
        <f t="shared" si="8"/>
        <v>8.0747270341328328</v>
      </c>
      <c r="O31" s="17">
        <f t="shared" si="9"/>
        <v>0</v>
      </c>
      <c r="P31" s="7"/>
      <c r="Q31" s="7"/>
    </row>
    <row r="32" spans="1:17" x14ac:dyDescent="0.25">
      <c r="A32" s="10">
        <v>126.66</v>
      </c>
      <c r="B32" s="10">
        <f t="shared" si="0"/>
        <v>2300</v>
      </c>
      <c r="C32" s="10">
        <v>0.14495</v>
      </c>
      <c r="D32" s="10">
        <v>1.2964599999999999</v>
      </c>
      <c r="F32" s="5">
        <f t="shared" si="1"/>
        <v>103.32618815999999</v>
      </c>
      <c r="G32" s="5">
        <f t="shared" si="2"/>
        <v>24886.674179595098</v>
      </c>
      <c r="H32" s="6">
        <f t="shared" si="3"/>
        <v>5.8244022063360462E-6</v>
      </c>
      <c r="I32" s="5">
        <f t="shared" si="10"/>
        <v>103.32618815999999</v>
      </c>
      <c r="J32" s="5">
        <f t="shared" si="4"/>
        <v>24886.674179595098</v>
      </c>
      <c r="K32" s="5">
        <f t="shared" si="5"/>
        <v>103.32618815999999</v>
      </c>
      <c r="L32" s="5">
        <f t="shared" si="6"/>
        <v>24.8874471429469</v>
      </c>
      <c r="M32" s="5">
        <f t="shared" si="7"/>
        <v>45.249473108910884</v>
      </c>
      <c r="N32" s="5">
        <f t="shared" si="8"/>
        <v>8.1152198411723155</v>
      </c>
      <c r="O32" s="17">
        <f t="shared" si="9"/>
        <v>0</v>
      </c>
      <c r="P32" s="7"/>
      <c r="Q32" s="7"/>
    </row>
    <row r="33" spans="1:17" x14ac:dyDescent="0.25">
      <c r="A33" s="10">
        <v>126.822</v>
      </c>
      <c r="B33" s="10">
        <f t="shared" si="0"/>
        <v>2350</v>
      </c>
      <c r="C33" s="10">
        <v>0.14985000000000001</v>
      </c>
      <c r="D33" s="10">
        <v>1.2822899999999999</v>
      </c>
      <c r="F33" s="5">
        <f t="shared" si="1"/>
        <v>103.458343872</v>
      </c>
      <c r="G33" s="5">
        <f t="shared" si="2"/>
        <v>25460.211223099275</v>
      </c>
      <c r="H33" s="6">
        <f t="shared" si="3"/>
        <v>5.8856542346375219E-6</v>
      </c>
      <c r="I33" s="5">
        <f t="shared" si="10"/>
        <v>103.45834387200001</v>
      </c>
      <c r="J33" s="5">
        <f t="shared" si="4"/>
        <v>25460.211223099275</v>
      </c>
      <c r="K33" s="5">
        <f t="shared" si="5"/>
        <v>103.45834387200001</v>
      </c>
      <c r="L33" s="5">
        <f t="shared" si="6"/>
        <v>25.461002000125667</v>
      </c>
      <c r="M33" s="5">
        <f t="shared" si="7"/>
        <v>46.292290194059404</v>
      </c>
      <c r="N33" s="5">
        <f t="shared" si="8"/>
        <v>8.1255993265210442</v>
      </c>
      <c r="O33" s="17">
        <f t="shared" si="9"/>
        <v>0</v>
      </c>
      <c r="P33" s="7"/>
      <c r="Q33" s="7"/>
    </row>
    <row r="34" spans="1:17" x14ac:dyDescent="0.25">
      <c r="A34" s="10">
        <v>126.69</v>
      </c>
      <c r="B34" s="10">
        <f t="shared" si="0"/>
        <v>2400</v>
      </c>
      <c r="C34" s="10">
        <v>0.1537</v>
      </c>
      <c r="D34" s="10">
        <v>1.2730399999999999</v>
      </c>
      <c r="F34" s="5">
        <f t="shared" si="1"/>
        <v>103.35066144</v>
      </c>
      <c r="G34" s="5">
        <f t="shared" si="2"/>
        <v>25974.854297883991</v>
      </c>
      <c r="H34" s="6">
        <f t="shared" si="3"/>
        <v>5.9172612957648419E-6</v>
      </c>
      <c r="I34" s="5">
        <f t="shared" si="10"/>
        <v>103.35066144</v>
      </c>
      <c r="J34" s="5">
        <f t="shared" si="4"/>
        <v>25974.854297883991</v>
      </c>
      <c r="K34" s="5">
        <f t="shared" si="5"/>
        <v>103.35066144</v>
      </c>
      <c r="L34" s="5">
        <f t="shared" si="6"/>
        <v>25.975661059377945</v>
      </c>
      <c r="M34" s="5">
        <f t="shared" si="7"/>
        <v>47.22802502970297</v>
      </c>
      <c r="N34" s="5">
        <f t="shared" si="8"/>
        <v>8.1171419680887471</v>
      </c>
      <c r="O34" s="17">
        <f t="shared" si="9"/>
        <v>0</v>
      </c>
      <c r="P34" s="7"/>
      <c r="Q34" s="7"/>
    </row>
    <row r="35" spans="1:17" x14ac:dyDescent="0.25">
      <c r="A35" s="10">
        <v>126.55200000000001</v>
      </c>
      <c r="B35" s="10">
        <f t="shared" si="0"/>
        <v>2450</v>
      </c>
      <c r="C35" s="10">
        <v>0.15565000000000001</v>
      </c>
      <c r="D35" s="10">
        <v>1.2698400000000001</v>
      </c>
      <c r="F35" s="5">
        <f t="shared" si="1"/>
        <v>103.238084352</v>
      </c>
      <c r="G35" s="5">
        <f t="shared" si="2"/>
        <v>26487.113935292338</v>
      </c>
      <c r="H35" s="6">
        <f t="shared" si="3"/>
        <v>5.8764424232949975E-6</v>
      </c>
      <c r="I35" s="5">
        <f t="shared" si="10"/>
        <v>103.238084352</v>
      </c>
      <c r="J35" s="5">
        <f t="shared" si="4"/>
        <v>26487.113935292335</v>
      </c>
      <c r="K35" s="5">
        <f t="shared" si="5"/>
        <v>103.23808435199999</v>
      </c>
      <c r="L35" s="5">
        <f t="shared" si="6"/>
        <v>26.487936607225887</v>
      </c>
      <c r="M35" s="5">
        <f t="shared" si="7"/>
        <v>48.159426249504946</v>
      </c>
      <c r="N35" s="5">
        <f t="shared" si="8"/>
        <v>8.1083001842731655</v>
      </c>
      <c r="O35" s="17">
        <f t="shared" si="9"/>
        <v>0</v>
      </c>
      <c r="P35" s="7"/>
      <c r="Q35" s="7"/>
    </row>
    <row r="36" spans="1:17" x14ac:dyDescent="0.25">
      <c r="A36" s="10">
        <v>126.438</v>
      </c>
      <c r="B36" s="10">
        <f t="shared" si="0"/>
        <v>2500</v>
      </c>
      <c r="C36" s="10">
        <v>0.15959999999999999</v>
      </c>
      <c r="D36" s="10">
        <v>1.2744599999999999</v>
      </c>
      <c r="F36" s="5">
        <f t="shared" si="1"/>
        <v>103.145085888</v>
      </c>
      <c r="G36" s="5">
        <f t="shared" si="2"/>
        <v>27003.320339969083</v>
      </c>
      <c r="H36" s="6">
        <f t="shared" si="3"/>
        <v>5.9103842783277045E-6</v>
      </c>
      <c r="I36" s="5">
        <f t="shared" si="10"/>
        <v>103.14508588799998</v>
      </c>
      <c r="J36" s="5">
        <f t="shared" si="4"/>
        <v>27003.320339969083</v>
      </c>
      <c r="K36" s="5">
        <f t="shared" si="5"/>
        <v>103.14508588799998</v>
      </c>
      <c r="L36" s="5">
        <f t="shared" si="6"/>
        <v>27.004159044926169</v>
      </c>
      <c r="M36" s="5">
        <f t="shared" si="7"/>
        <v>49.098003564356432</v>
      </c>
      <c r="N36" s="5">
        <f t="shared" si="8"/>
        <v>8.1009961019907255</v>
      </c>
      <c r="O36" s="17">
        <f t="shared" si="9"/>
        <v>0</v>
      </c>
      <c r="P36" s="7"/>
      <c r="Q36" s="7"/>
    </row>
    <row r="37" spans="1:17" x14ac:dyDescent="0.25">
      <c r="A37" s="10">
        <v>126.239</v>
      </c>
      <c r="B37" s="10">
        <f t="shared" si="0"/>
        <v>2550</v>
      </c>
      <c r="C37" s="10">
        <v>0.16259999999999999</v>
      </c>
      <c r="D37" s="10">
        <v>1.2787599999999999</v>
      </c>
      <c r="F37" s="5">
        <f t="shared" si="1"/>
        <v>102.982746464</v>
      </c>
      <c r="G37" s="5">
        <f t="shared" si="2"/>
        <v>27500.036377713222</v>
      </c>
      <c r="H37" s="6">
        <f t="shared" si="3"/>
        <v>5.9127194512286342E-6</v>
      </c>
      <c r="I37" s="5">
        <f t="shared" si="10"/>
        <v>102.98274646399999</v>
      </c>
      <c r="J37" s="5">
        <f t="shared" si="4"/>
        <v>27500.036377713226</v>
      </c>
      <c r="K37" s="5">
        <f t="shared" si="5"/>
        <v>102.982746464</v>
      </c>
      <c r="L37" s="5">
        <f t="shared" si="6"/>
        <v>27.500890510336159</v>
      </c>
      <c r="M37" s="5">
        <f t="shared" si="7"/>
        <v>50.001143085148513</v>
      </c>
      <c r="N37" s="5">
        <f t="shared" si="8"/>
        <v>8.0882459934450672</v>
      </c>
      <c r="O37" s="17">
        <f t="shared" si="9"/>
        <v>0</v>
      </c>
      <c r="P37" s="7"/>
      <c r="Q37" s="7"/>
    </row>
    <row r="38" spans="1:17" x14ac:dyDescent="0.25">
      <c r="A38" s="10">
        <v>126.161</v>
      </c>
      <c r="B38" s="10">
        <f t="shared" si="0"/>
        <v>2600</v>
      </c>
      <c r="C38" s="10">
        <v>0.16805</v>
      </c>
      <c r="D38" s="10">
        <v>1.27634</v>
      </c>
      <c r="F38" s="5">
        <f t="shared" si="1"/>
        <v>102.919115936</v>
      </c>
      <c r="G38" s="5">
        <f t="shared" si="2"/>
        <v>28021.928006669459</v>
      </c>
      <c r="H38" s="6">
        <f t="shared" si="3"/>
        <v>5.9970891353372494E-6</v>
      </c>
      <c r="I38" s="5">
        <f t="shared" si="10"/>
        <v>102.919115936</v>
      </c>
      <c r="J38" s="5">
        <f t="shared" si="4"/>
        <v>28021.928006669459</v>
      </c>
      <c r="K38" s="5">
        <f t="shared" si="5"/>
        <v>102.919115936</v>
      </c>
      <c r="L38" s="5">
        <f t="shared" si="6"/>
        <v>28.022798348895172</v>
      </c>
      <c r="M38" s="5">
        <f t="shared" si="7"/>
        <v>50.950057394059399</v>
      </c>
      <c r="N38" s="5">
        <f t="shared" si="8"/>
        <v>8.0832484634623452</v>
      </c>
      <c r="O38" s="17">
        <f t="shared" si="9"/>
        <v>0</v>
      </c>
      <c r="P38" s="7"/>
      <c r="Q38" s="7"/>
    </row>
    <row r="39" spans="1:17" x14ac:dyDescent="0.25">
      <c r="A39" s="10">
        <v>125.84699999999999</v>
      </c>
      <c r="B39" s="10">
        <f t="shared" ref="B39:B70" si="11">B38+50</f>
        <v>2650</v>
      </c>
      <c r="C39" s="10">
        <v>0.17144999999999999</v>
      </c>
      <c r="D39" s="10">
        <v>1.28027</v>
      </c>
      <c r="F39" s="5">
        <f t="shared" si="1"/>
        <v>102.66296227199999</v>
      </c>
      <c r="G39" s="5">
        <f t="shared" si="2"/>
        <v>28489.726712804175</v>
      </c>
      <c r="H39" s="6">
        <f t="shared" si="3"/>
        <v>6.0179587445092973E-6</v>
      </c>
      <c r="I39" s="5">
        <f t="shared" si="10"/>
        <v>102.66296227199997</v>
      </c>
      <c r="J39" s="5">
        <f t="shared" si="4"/>
        <v>28489.726712804179</v>
      </c>
      <c r="K39" s="5">
        <f t="shared" si="5"/>
        <v>102.66296227199999</v>
      </c>
      <c r="L39" s="5">
        <f t="shared" si="6"/>
        <v>28.490611584542879</v>
      </c>
      <c r="M39" s="5">
        <f t="shared" si="7"/>
        <v>51.800618815841574</v>
      </c>
      <c r="N39" s="5">
        <f t="shared" si="8"/>
        <v>8.0631302017370317</v>
      </c>
      <c r="O39" s="17">
        <f t="shared" si="9"/>
        <v>0</v>
      </c>
      <c r="P39" s="7"/>
      <c r="Q39" s="7"/>
    </row>
    <row r="40" spans="1:17" x14ac:dyDescent="0.25">
      <c r="A40" s="10">
        <v>124.911</v>
      </c>
      <c r="B40" s="10">
        <f t="shared" si="11"/>
        <v>2700</v>
      </c>
      <c r="C40" s="10">
        <v>0.17465</v>
      </c>
      <c r="D40" s="10">
        <v>1.2837099999999999</v>
      </c>
      <c r="F40" s="5">
        <f t="shared" si="1"/>
        <v>101.89939593599999</v>
      </c>
      <c r="G40" s="5">
        <f t="shared" si="2"/>
        <v>28811.375430999768</v>
      </c>
      <c r="H40" s="6">
        <f t="shared" si="3"/>
        <v>6.0618418033623034E-6</v>
      </c>
      <c r="I40" s="5">
        <f t="shared" si="10"/>
        <v>101.89939593599998</v>
      </c>
      <c r="J40" s="5">
        <f t="shared" si="4"/>
        <v>28811.375430999768</v>
      </c>
      <c r="K40" s="5">
        <f t="shared" si="5"/>
        <v>101.89939593599998</v>
      </c>
      <c r="L40" s="5">
        <f t="shared" si="6"/>
        <v>28.812270292931196</v>
      </c>
      <c r="M40" s="5">
        <f t="shared" si="7"/>
        <v>52.385447263366331</v>
      </c>
      <c r="N40" s="5">
        <f t="shared" si="8"/>
        <v>8.0031598419443792</v>
      </c>
      <c r="O40" s="17">
        <f t="shared" si="9"/>
        <v>0</v>
      </c>
      <c r="P40" s="7"/>
      <c r="Q40" s="7"/>
    </row>
    <row r="41" spans="1:17" x14ac:dyDescent="0.25">
      <c r="A41" s="10">
        <v>123.92700000000001</v>
      </c>
      <c r="B41" s="10">
        <f t="shared" si="11"/>
        <v>2750</v>
      </c>
      <c r="C41" s="10">
        <v>0.1784</v>
      </c>
      <c r="D41" s="10">
        <v>1.2811999999999999</v>
      </c>
      <c r="F41" s="5">
        <f t="shared" si="1"/>
        <v>101.096672352</v>
      </c>
      <c r="G41" s="5">
        <f t="shared" si="2"/>
        <v>29113.751623313274</v>
      </c>
      <c r="H41" s="6">
        <f t="shared" si="3"/>
        <v>6.127688465169962E-6</v>
      </c>
      <c r="I41" s="5">
        <f t="shared" si="10"/>
        <v>101.096672352</v>
      </c>
      <c r="J41" s="5">
        <f t="shared" si="4"/>
        <v>29113.751623313277</v>
      </c>
      <c r="K41" s="5">
        <f t="shared" si="5"/>
        <v>101.09667235200001</v>
      </c>
      <c r="L41" s="5">
        <f t="shared" si="6"/>
        <v>29.114655876845742</v>
      </c>
      <c r="M41" s="5">
        <f t="shared" si="7"/>
        <v>52.935233999999994</v>
      </c>
      <c r="N41" s="5">
        <f t="shared" si="8"/>
        <v>7.9401140790854381</v>
      </c>
      <c r="O41" s="17">
        <f t="shared" si="9"/>
        <v>0</v>
      </c>
      <c r="P41" s="7"/>
      <c r="Q41" s="7"/>
    </row>
    <row r="42" spans="1:17" x14ac:dyDescent="0.25">
      <c r="A42" s="10">
        <v>123.68899999999999</v>
      </c>
      <c r="B42" s="10">
        <f t="shared" si="11"/>
        <v>2800</v>
      </c>
      <c r="C42" s="10">
        <v>0.18004999999999999</v>
      </c>
      <c r="D42" s="10">
        <v>1.2744800000000001</v>
      </c>
      <c r="F42" s="5">
        <f t="shared" si="1"/>
        <v>100.90251766399999</v>
      </c>
      <c r="G42" s="5">
        <f t="shared" si="2"/>
        <v>29586.163434047423</v>
      </c>
      <c r="H42" s="6">
        <f t="shared" si="3"/>
        <v>6.085615000449855E-6</v>
      </c>
      <c r="I42" s="5">
        <f t="shared" si="10"/>
        <v>100.90251766399999</v>
      </c>
      <c r="J42" s="5">
        <f t="shared" si="4"/>
        <v>29586.163434047423</v>
      </c>
      <c r="K42" s="5">
        <f t="shared" si="5"/>
        <v>100.90251766399999</v>
      </c>
      <c r="L42" s="5">
        <f t="shared" si="6"/>
        <v>29.587082360372808</v>
      </c>
      <c r="M42" s="5">
        <f t="shared" si="7"/>
        <v>53.794183065346523</v>
      </c>
      <c r="N42" s="5">
        <f t="shared" si="8"/>
        <v>7.924865205548417</v>
      </c>
      <c r="O42" s="17">
        <f t="shared" si="9"/>
        <v>0</v>
      </c>
      <c r="P42" s="7"/>
      <c r="Q42" s="7"/>
    </row>
    <row r="43" spans="1:17" x14ac:dyDescent="0.25">
      <c r="A43" s="10">
        <v>123.389</v>
      </c>
      <c r="B43" s="10">
        <f t="shared" si="11"/>
        <v>2850</v>
      </c>
      <c r="C43" s="10">
        <v>0.18310000000000001</v>
      </c>
      <c r="D43" s="10">
        <v>1.2603599999999999</v>
      </c>
      <c r="F43" s="5">
        <f t="shared" si="1"/>
        <v>100.65778486399999</v>
      </c>
      <c r="G43" s="5">
        <f t="shared" si="2"/>
        <v>30041.446958259603</v>
      </c>
      <c r="H43" s="6">
        <f t="shared" si="3"/>
        <v>6.0949128134341896E-6</v>
      </c>
      <c r="I43" s="5">
        <f t="shared" si="10"/>
        <v>100.65778486399999</v>
      </c>
      <c r="J43" s="5">
        <f t="shared" si="4"/>
        <v>30041.446958259603</v>
      </c>
      <c r="K43" s="5">
        <f t="shared" si="5"/>
        <v>100.65778486399999</v>
      </c>
      <c r="L43" s="5">
        <f t="shared" si="6"/>
        <v>30.042380025384855</v>
      </c>
      <c r="M43" s="5">
        <f t="shared" si="7"/>
        <v>54.621989120792072</v>
      </c>
      <c r="N43" s="5">
        <f t="shared" si="8"/>
        <v>7.9056439363841067</v>
      </c>
      <c r="O43" s="17">
        <f t="shared" si="9"/>
        <v>0</v>
      </c>
      <c r="P43" s="7"/>
      <c r="Q43" s="7"/>
    </row>
    <row r="44" spans="1:17" x14ac:dyDescent="0.25">
      <c r="A44" s="10">
        <v>122.51900000000001</v>
      </c>
      <c r="B44" s="10">
        <f t="shared" si="11"/>
        <v>2900</v>
      </c>
      <c r="C44" s="10">
        <v>0.18790000000000001</v>
      </c>
      <c r="D44" s="10">
        <v>1.2531000000000001</v>
      </c>
      <c r="F44" s="5">
        <f t="shared" si="1"/>
        <v>99.948059743999991</v>
      </c>
      <c r="G44" s="5">
        <f t="shared" si="2"/>
        <v>30352.955389122726</v>
      </c>
      <c r="H44" s="6">
        <f t="shared" si="3"/>
        <v>6.1905009772898681E-6</v>
      </c>
      <c r="I44" s="5">
        <f t="shared" si="10"/>
        <v>99.948059743999977</v>
      </c>
      <c r="J44" s="5">
        <f t="shared" si="4"/>
        <v>30352.95538912273</v>
      </c>
      <c r="K44" s="5">
        <f t="shared" si="5"/>
        <v>99.948059743999991</v>
      </c>
      <c r="L44" s="5">
        <f t="shared" si="6"/>
        <v>30.353898131490201</v>
      </c>
      <c r="M44" s="5">
        <f t="shared" si="7"/>
        <v>55.188380285148504</v>
      </c>
      <c r="N44" s="5">
        <f t="shared" si="8"/>
        <v>7.8499022558076019</v>
      </c>
      <c r="O44" s="17">
        <f t="shared" si="9"/>
        <v>0</v>
      </c>
      <c r="P44" s="7"/>
      <c r="Q44" s="7"/>
    </row>
    <row r="45" spans="1:17" x14ac:dyDescent="0.25">
      <c r="A45" s="10">
        <v>121.837</v>
      </c>
      <c r="B45" s="10">
        <f t="shared" si="11"/>
        <v>2950</v>
      </c>
      <c r="C45" s="10">
        <v>0.19255</v>
      </c>
      <c r="D45" s="10">
        <v>1.23943</v>
      </c>
      <c r="F45" s="5">
        <f t="shared" si="1"/>
        <v>99.391700512</v>
      </c>
      <c r="G45" s="5">
        <f t="shared" si="2"/>
        <v>30704.409888702448</v>
      </c>
      <c r="H45" s="6">
        <f t="shared" si="3"/>
        <v>6.2710861631262916E-6</v>
      </c>
      <c r="I45" s="5">
        <f t="shared" si="10"/>
        <v>99.391700512</v>
      </c>
      <c r="J45" s="5">
        <f t="shared" si="4"/>
        <v>30704.409888702445</v>
      </c>
      <c r="K45" s="5">
        <f t="shared" si="5"/>
        <v>99.391700512</v>
      </c>
      <c r="L45" s="5">
        <f t="shared" si="6"/>
        <v>30.705363547010158</v>
      </c>
      <c r="M45" s="5">
        <f t="shared" si="7"/>
        <v>55.827402229702969</v>
      </c>
      <c r="N45" s="5">
        <f t="shared" si="8"/>
        <v>7.8062059039074017</v>
      </c>
      <c r="O45" s="17">
        <f t="shared" si="9"/>
        <v>0</v>
      </c>
      <c r="P45" s="7"/>
      <c r="Q45" s="7"/>
    </row>
    <row r="46" spans="1:17" x14ac:dyDescent="0.25">
      <c r="A46" s="10">
        <v>121.709</v>
      </c>
      <c r="B46" s="10">
        <f t="shared" si="11"/>
        <v>3000</v>
      </c>
      <c r="C46" s="10">
        <v>0.19900000000000001</v>
      </c>
      <c r="D46" s="10">
        <v>1.2273499999999999</v>
      </c>
      <c r="F46" s="5">
        <f t="shared" si="1"/>
        <v>99.287281183999994</v>
      </c>
      <c r="G46" s="5">
        <f t="shared" si="2"/>
        <v>31192.01931625585</v>
      </c>
      <c r="H46" s="6">
        <f t="shared" si="3"/>
        <v>6.3798370340290962E-6</v>
      </c>
      <c r="I46" s="5">
        <f t="shared" si="10"/>
        <v>99.287281183999994</v>
      </c>
      <c r="J46" s="5">
        <f t="shared" si="4"/>
        <v>31192.019316255846</v>
      </c>
      <c r="K46" s="5">
        <f t="shared" si="5"/>
        <v>99.28728118399998</v>
      </c>
      <c r="L46" s="5">
        <f t="shared" si="6"/>
        <v>31.192988119384228</v>
      </c>
      <c r="M46" s="5">
        <f t="shared" si="7"/>
        <v>56.713983920792082</v>
      </c>
      <c r="N46" s="5">
        <f t="shared" si="8"/>
        <v>7.7980048290639612</v>
      </c>
      <c r="O46" s="17">
        <f t="shared" si="9"/>
        <v>0</v>
      </c>
      <c r="P46" s="7"/>
      <c r="Q46" s="7"/>
    </row>
    <row r="47" spans="1:17" x14ac:dyDescent="0.25">
      <c r="A47" s="10">
        <v>121.123</v>
      </c>
      <c r="B47" s="10">
        <f t="shared" si="11"/>
        <v>3050</v>
      </c>
      <c r="C47" s="10">
        <v>0.20605000000000001</v>
      </c>
      <c r="D47" s="10">
        <v>1.2193000000000001</v>
      </c>
      <c r="F47" s="5">
        <f t="shared" si="1"/>
        <v>98.809236447999993</v>
      </c>
      <c r="G47" s="5">
        <f t="shared" si="2"/>
        <v>31559.201085405115</v>
      </c>
      <c r="H47" s="6">
        <f t="shared" si="3"/>
        <v>6.528999243117406E-6</v>
      </c>
      <c r="I47" s="5">
        <f t="shared" si="10"/>
        <v>98.809236447999979</v>
      </c>
      <c r="J47" s="5">
        <f t="shared" si="4"/>
        <v>31559.201085405111</v>
      </c>
      <c r="K47" s="5">
        <f t="shared" si="5"/>
        <v>98.809236447999979</v>
      </c>
      <c r="L47" s="5">
        <f t="shared" si="6"/>
        <v>31.560181292952137</v>
      </c>
      <c r="M47" s="5">
        <f t="shared" si="7"/>
        <v>57.381601516831672</v>
      </c>
      <c r="N47" s="5">
        <f t="shared" si="8"/>
        <v>7.7604592832963402</v>
      </c>
      <c r="O47" s="17">
        <f t="shared" si="9"/>
        <v>0</v>
      </c>
      <c r="P47" s="7"/>
      <c r="Q47" s="7"/>
    </row>
    <row r="48" spans="1:17" x14ac:dyDescent="0.25">
      <c r="A48" s="10">
        <v>121.124</v>
      </c>
      <c r="B48" s="10">
        <f t="shared" si="11"/>
        <v>3100</v>
      </c>
      <c r="C48" s="10">
        <v>0.21004999999999999</v>
      </c>
      <c r="D48" s="10">
        <v>1.20692</v>
      </c>
      <c r="F48" s="5">
        <f t="shared" si="1"/>
        <v>98.810052223999989</v>
      </c>
      <c r="G48" s="5">
        <f t="shared" si="2"/>
        <v>32076.829864000025</v>
      </c>
      <c r="H48" s="6">
        <f t="shared" si="3"/>
        <v>6.5483403718688572E-6</v>
      </c>
      <c r="I48" s="5">
        <f t="shared" si="10"/>
        <v>98.810052223999989</v>
      </c>
      <c r="J48" s="5">
        <f t="shared" si="4"/>
        <v>32076.829864000021</v>
      </c>
      <c r="K48" s="5">
        <f t="shared" si="5"/>
        <v>98.810052223999975</v>
      </c>
      <c r="L48" s="5">
        <f t="shared" si="6"/>
        <v>32.077826148748557</v>
      </c>
      <c r="M48" s="5">
        <f t="shared" si="7"/>
        <v>58.322765021782175</v>
      </c>
      <c r="N48" s="5">
        <f t="shared" si="8"/>
        <v>7.7605233541935545</v>
      </c>
      <c r="O48" s="17">
        <f t="shared" si="9"/>
        <v>0</v>
      </c>
      <c r="P48" s="7"/>
      <c r="Q48" s="7"/>
    </row>
    <row r="49" spans="1:17" x14ac:dyDescent="0.25">
      <c r="A49" s="10">
        <v>120.851</v>
      </c>
      <c r="B49" s="10">
        <f t="shared" si="11"/>
        <v>3150</v>
      </c>
      <c r="C49" s="10">
        <v>0.21604999999999999</v>
      </c>
      <c r="D49" s="10">
        <v>1.1927399999999999</v>
      </c>
      <c r="F49" s="5">
        <f t="shared" si="1"/>
        <v>98.587345375999988</v>
      </c>
      <c r="G49" s="5">
        <f t="shared" si="2"/>
        <v>32520.734396866927</v>
      </c>
      <c r="H49" s="6">
        <f t="shared" si="3"/>
        <v>6.6434539073882178E-6</v>
      </c>
      <c r="I49" s="5">
        <f t="shared" si="10"/>
        <v>98.587345375999973</v>
      </c>
      <c r="J49" s="5">
        <f t="shared" si="4"/>
        <v>32520.734396866927</v>
      </c>
      <c r="K49" s="5">
        <f t="shared" si="5"/>
        <v>98.587345375999973</v>
      </c>
      <c r="L49" s="5">
        <f t="shared" si="6"/>
        <v>32.521744468991514</v>
      </c>
      <c r="M49" s="5">
        <f t="shared" si="7"/>
        <v>59.129881556435635</v>
      </c>
      <c r="N49" s="5">
        <f t="shared" si="8"/>
        <v>7.7430319992540309</v>
      </c>
      <c r="O49" s="17">
        <f t="shared" si="9"/>
        <v>0</v>
      </c>
      <c r="P49" s="7"/>
      <c r="Q49" s="7"/>
    </row>
    <row r="50" spans="1:17" x14ac:dyDescent="0.25">
      <c r="A50" s="10">
        <v>120.596</v>
      </c>
      <c r="B50" s="10">
        <f t="shared" si="11"/>
        <v>3200</v>
      </c>
      <c r="C50" s="10">
        <v>0.21795</v>
      </c>
      <c r="D50" s="10">
        <v>1.1848099999999999</v>
      </c>
      <c r="F50" s="5">
        <f t="shared" si="1"/>
        <v>98.379322496</v>
      </c>
      <c r="G50" s="5">
        <f t="shared" si="2"/>
        <v>32967.227393981295</v>
      </c>
      <c r="H50" s="6">
        <f t="shared" si="3"/>
        <v>6.6111110101964575E-6</v>
      </c>
      <c r="I50" s="5">
        <f t="shared" si="10"/>
        <v>98.379322495999986</v>
      </c>
      <c r="J50" s="5">
        <f t="shared" si="4"/>
        <v>32967.227393981295</v>
      </c>
      <c r="K50" s="5">
        <f t="shared" si="5"/>
        <v>98.379322495999986</v>
      </c>
      <c r="L50" s="5">
        <f t="shared" si="6"/>
        <v>32.968251333877895</v>
      </c>
      <c r="M50" s="5">
        <f t="shared" si="7"/>
        <v>59.941704491089112</v>
      </c>
      <c r="N50" s="5">
        <f t="shared" si="8"/>
        <v>7.7266939204643661</v>
      </c>
      <c r="O50" s="17">
        <f t="shared" si="9"/>
        <v>0</v>
      </c>
      <c r="P50" s="7"/>
      <c r="Q50" s="7"/>
    </row>
    <row r="51" spans="1:17" x14ac:dyDescent="0.25">
      <c r="A51" s="10">
        <v>120.84</v>
      </c>
      <c r="B51" s="10">
        <f t="shared" si="11"/>
        <v>3250</v>
      </c>
      <c r="C51" s="10">
        <v>0.22305</v>
      </c>
      <c r="D51" s="10">
        <v>1.17378</v>
      </c>
      <c r="F51" s="5">
        <f t="shared" si="1"/>
        <v>98.578371840000003</v>
      </c>
      <c r="G51" s="5">
        <f t="shared" si="2"/>
        <v>33550.084617333589</v>
      </c>
      <c r="H51" s="6">
        <f t="shared" si="3"/>
        <v>6.6482693723151333E-6</v>
      </c>
      <c r="I51" s="5">
        <f t="shared" si="10"/>
        <v>98.578371840000003</v>
      </c>
      <c r="J51" s="5">
        <f t="shared" si="4"/>
        <v>33550.084617333589</v>
      </c>
      <c r="K51" s="5">
        <f t="shared" si="5"/>
        <v>98.578371840000003</v>
      </c>
      <c r="L51" s="5">
        <f t="shared" si="6"/>
        <v>33.551126660383289</v>
      </c>
      <c r="M51" s="5">
        <f t="shared" si="7"/>
        <v>61.001467722772283</v>
      </c>
      <c r="N51" s="5">
        <f t="shared" si="8"/>
        <v>7.7423272193846744</v>
      </c>
      <c r="O51" s="17">
        <f t="shared" si="9"/>
        <v>0</v>
      </c>
      <c r="P51" s="7"/>
      <c r="Q51" s="7"/>
    </row>
    <row r="52" spans="1:17" x14ac:dyDescent="0.25">
      <c r="A52" s="10">
        <v>121.633</v>
      </c>
      <c r="B52" s="10">
        <f t="shared" si="11"/>
        <v>3300</v>
      </c>
      <c r="C52" s="10">
        <v>0.22550000000000001</v>
      </c>
      <c r="D52" s="10">
        <v>1.1611800000000001</v>
      </c>
      <c r="F52" s="5">
        <f t="shared" si="1"/>
        <v>99.225282207999996</v>
      </c>
      <c r="G52" s="5">
        <f t="shared" si="2"/>
        <v>34289.795939852949</v>
      </c>
      <c r="H52" s="6">
        <f t="shared" si="3"/>
        <v>6.5763004363031229E-6</v>
      </c>
      <c r="I52" s="5">
        <f t="shared" si="10"/>
        <v>99.225282207999996</v>
      </c>
      <c r="J52" s="5">
        <f t="shared" si="4"/>
        <v>34289.795939852942</v>
      </c>
      <c r="K52" s="5">
        <f t="shared" si="5"/>
        <v>99.225282207999967</v>
      </c>
      <c r="L52" s="5">
        <f t="shared" si="6"/>
        <v>34.290860957838518</v>
      </c>
      <c r="M52" s="5">
        <f t="shared" si="7"/>
        <v>62.346426368316834</v>
      </c>
      <c r="N52" s="5">
        <f t="shared" si="8"/>
        <v>7.7931354408756706</v>
      </c>
      <c r="O52" s="17">
        <f t="shared" si="9"/>
        <v>0</v>
      </c>
      <c r="P52" s="7"/>
      <c r="Q52" s="7"/>
    </row>
    <row r="53" spans="1:17" x14ac:dyDescent="0.25">
      <c r="A53" s="10">
        <v>122.181</v>
      </c>
      <c r="B53" s="10">
        <f t="shared" si="11"/>
        <v>3350</v>
      </c>
      <c r="C53" s="10">
        <v>0.22850000000000001</v>
      </c>
      <c r="D53" s="10">
        <v>1.1510400000000001</v>
      </c>
      <c r="F53" s="5">
        <f t="shared" si="1"/>
        <v>99.672327455999991</v>
      </c>
      <c r="G53" s="5">
        <f t="shared" si="2"/>
        <v>34966.166773386183</v>
      </c>
      <c r="H53" s="6">
        <f t="shared" si="3"/>
        <v>6.5348884674976247E-6</v>
      </c>
      <c r="I53" s="5">
        <f t="shared" si="10"/>
        <v>99.672327455999991</v>
      </c>
      <c r="J53" s="5">
        <f t="shared" si="4"/>
        <v>34966.166773386176</v>
      </c>
      <c r="K53" s="5">
        <f t="shared" si="5"/>
        <v>99.672327455999962</v>
      </c>
      <c r="L53" s="5">
        <f t="shared" si="6"/>
        <v>34.967252798994657</v>
      </c>
      <c r="M53" s="5">
        <f t="shared" si="7"/>
        <v>63.576218007920787</v>
      </c>
      <c r="N53" s="5">
        <f t="shared" si="8"/>
        <v>7.8282462925491441</v>
      </c>
      <c r="O53" s="17">
        <f t="shared" si="9"/>
        <v>0</v>
      </c>
      <c r="P53" s="7"/>
      <c r="Q53" s="7"/>
    </row>
    <row r="54" spans="1:17" x14ac:dyDescent="0.25">
      <c r="A54" s="10">
        <v>122.93300000000001</v>
      </c>
      <c r="B54" s="10">
        <f t="shared" si="11"/>
        <v>3400</v>
      </c>
      <c r="C54" s="10">
        <v>0.23419999999999999</v>
      </c>
      <c r="D54" s="10">
        <v>1.14117</v>
      </c>
      <c r="F54" s="5">
        <f t="shared" si="1"/>
        <v>100.285791008</v>
      </c>
      <c r="G54" s="5">
        <f t="shared" si="2"/>
        <v>35706.471819553066</v>
      </c>
      <c r="H54" s="6">
        <f t="shared" si="3"/>
        <v>6.5590350450629161E-6</v>
      </c>
      <c r="I54" s="5">
        <f t="shared" si="10"/>
        <v>100.285791008</v>
      </c>
      <c r="J54" s="5">
        <f t="shared" si="4"/>
        <v>35706.471819553066</v>
      </c>
      <c r="K54" s="5">
        <f t="shared" si="5"/>
        <v>100.285791008</v>
      </c>
      <c r="L54" s="5">
        <f t="shared" si="6"/>
        <v>35.707580838538064</v>
      </c>
      <c r="M54" s="5">
        <f t="shared" si="7"/>
        <v>64.922256174257427</v>
      </c>
      <c r="N54" s="5">
        <f t="shared" si="8"/>
        <v>7.876427607254354</v>
      </c>
      <c r="O54" s="17">
        <f t="shared" si="9"/>
        <v>0</v>
      </c>
      <c r="P54" s="7"/>
      <c r="Q54" s="7"/>
    </row>
    <row r="55" spans="1:17" x14ac:dyDescent="0.25">
      <c r="A55" s="10">
        <v>123.47499999999999</v>
      </c>
      <c r="B55" s="10">
        <f t="shared" si="11"/>
        <v>3450</v>
      </c>
      <c r="C55" s="10">
        <v>0.23605000000000001</v>
      </c>
      <c r="D55" s="10">
        <v>1.12669</v>
      </c>
      <c r="F55" s="5">
        <f t="shared" si="1"/>
        <v>100.72794159999999</v>
      </c>
      <c r="G55" s="5">
        <f t="shared" si="2"/>
        <v>36391.308554304895</v>
      </c>
      <c r="H55" s="6">
        <f t="shared" si="3"/>
        <v>6.4864389157030349E-6</v>
      </c>
      <c r="I55" s="5">
        <f t="shared" si="10"/>
        <v>100.72794160000001</v>
      </c>
      <c r="J55" s="5">
        <f t="shared" si="4"/>
        <v>36391.308554304895</v>
      </c>
      <c r="K55" s="5">
        <f t="shared" si="5"/>
        <v>100.72794160000001</v>
      </c>
      <c r="L55" s="5">
        <f t="shared" si="6"/>
        <v>36.392438843857995</v>
      </c>
      <c r="M55" s="5">
        <f t="shared" si="7"/>
        <v>66.16744069306931</v>
      </c>
      <c r="N55" s="5">
        <f t="shared" si="8"/>
        <v>7.9111540335445429</v>
      </c>
      <c r="O55" s="17">
        <f t="shared" si="9"/>
        <v>0</v>
      </c>
      <c r="P55" s="7"/>
      <c r="Q55" s="7"/>
    </row>
    <row r="56" spans="1:17" x14ac:dyDescent="0.25">
      <c r="A56" s="10">
        <v>123.428</v>
      </c>
      <c r="B56" s="10">
        <f t="shared" si="11"/>
        <v>3500</v>
      </c>
      <c r="C56" s="10">
        <v>0.24195</v>
      </c>
      <c r="D56" s="10">
        <v>1.11975</v>
      </c>
      <c r="F56" s="5">
        <f t="shared" si="1"/>
        <v>100.689600128</v>
      </c>
      <c r="G56" s="5">
        <f t="shared" si="2"/>
        <v>36904.665939752173</v>
      </c>
      <c r="H56" s="6">
        <f t="shared" si="3"/>
        <v>6.5560815641845848E-6</v>
      </c>
      <c r="I56" s="5">
        <f t="shared" si="10"/>
        <v>100.689600128</v>
      </c>
      <c r="J56" s="5">
        <f t="shared" si="4"/>
        <v>36904.665939752173</v>
      </c>
      <c r="K56" s="5">
        <f t="shared" si="5"/>
        <v>100.689600128</v>
      </c>
      <c r="L56" s="5">
        <f t="shared" si="6"/>
        <v>36.905812173840189</v>
      </c>
      <c r="M56" s="5">
        <f t="shared" si="7"/>
        <v>67.100837861386125</v>
      </c>
      <c r="N56" s="5">
        <f t="shared" si="8"/>
        <v>7.9081427013754659</v>
      </c>
      <c r="O56" s="17">
        <f t="shared" si="9"/>
        <v>0</v>
      </c>
      <c r="P56" s="7"/>
      <c r="Q56" s="7"/>
    </row>
    <row r="57" spans="1:17" x14ac:dyDescent="0.25">
      <c r="A57" s="10">
        <v>124.205</v>
      </c>
      <c r="B57" s="10">
        <f t="shared" si="11"/>
        <v>3550</v>
      </c>
      <c r="C57" s="10">
        <v>0.24545</v>
      </c>
      <c r="D57" s="10">
        <v>1.10622</v>
      </c>
      <c r="F57" s="5">
        <f t="shared" si="1"/>
        <v>101.32345807999999</v>
      </c>
      <c r="G57" s="5">
        <f t="shared" si="2"/>
        <v>37667.515398952222</v>
      </c>
      <c r="H57" s="6">
        <f t="shared" si="3"/>
        <v>6.5162248531748808E-6</v>
      </c>
      <c r="I57" s="5">
        <f t="shared" si="10"/>
        <v>101.32345807999999</v>
      </c>
      <c r="J57" s="5">
        <f t="shared" si="4"/>
        <v>37667.515398952222</v>
      </c>
      <c r="K57" s="5">
        <f t="shared" si="5"/>
        <v>101.32345807999999</v>
      </c>
      <c r="L57" s="5">
        <f t="shared" si="6"/>
        <v>37.668685326631056</v>
      </c>
      <c r="M57" s="5">
        <f t="shared" si="7"/>
        <v>68.487866752475242</v>
      </c>
      <c r="N57" s="5">
        <f t="shared" si="8"/>
        <v>7.9579257885110337</v>
      </c>
      <c r="O57" s="17">
        <f t="shared" si="9"/>
        <v>0</v>
      </c>
      <c r="P57" s="7"/>
      <c r="Q57" s="7"/>
    </row>
    <row r="58" spans="1:17" x14ac:dyDescent="0.25">
      <c r="A58" s="10">
        <v>124.066</v>
      </c>
      <c r="B58" s="10">
        <f t="shared" si="11"/>
        <v>3600</v>
      </c>
      <c r="C58" s="10">
        <v>0.25505</v>
      </c>
      <c r="D58" s="10">
        <v>1.09697</v>
      </c>
      <c r="F58" s="5">
        <f t="shared" si="1"/>
        <v>101.21006521599999</v>
      </c>
      <c r="G58" s="5">
        <f t="shared" si="2"/>
        <v>38155.295682231532</v>
      </c>
      <c r="H58" s="6">
        <f t="shared" si="3"/>
        <v>6.6845242695569978E-6</v>
      </c>
      <c r="I58" s="5">
        <f t="shared" si="10"/>
        <v>101.21006521599999</v>
      </c>
      <c r="J58" s="5">
        <f t="shared" si="4"/>
        <v>38155.295682231532</v>
      </c>
      <c r="K58" s="5">
        <f t="shared" si="5"/>
        <v>101.21006521599999</v>
      </c>
      <c r="L58" s="5">
        <f t="shared" si="6"/>
        <v>38.156480760037695</v>
      </c>
      <c r="M58" s="5">
        <f t="shared" si="7"/>
        <v>69.374759097029695</v>
      </c>
      <c r="N58" s="5">
        <f t="shared" si="8"/>
        <v>7.9490199337982359</v>
      </c>
      <c r="O58" s="17">
        <f t="shared" si="9"/>
        <v>0</v>
      </c>
      <c r="P58" s="7"/>
      <c r="Q58" s="7"/>
    </row>
    <row r="59" spans="1:17" x14ac:dyDescent="0.25">
      <c r="A59" s="10">
        <v>123.967</v>
      </c>
      <c r="B59" s="10">
        <f t="shared" si="11"/>
        <v>3650</v>
      </c>
      <c r="C59" s="10">
        <v>0.25755</v>
      </c>
      <c r="D59" s="10">
        <v>1.0940099999999999</v>
      </c>
      <c r="F59" s="5">
        <f t="shared" si="1"/>
        <v>101.129303392</v>
      </c>
      <c r="G59" s="5">
        <f t="shared" si="2"/>
        <v>38654.36098620687</v>
      </c>
      <c r="H59" s="6">
        <f t="shared" si="3"/>
        <v>6.6628963312031521E-6</v>
      </c>
      <c r="I59" s="5">
        <f t="shared" si="10"/>
        <v>101.129303392</v>
      </c>
      <c r="J59" s="5">
        <f t="shared" si="4"/>
        <v>38654.360986206862</v>
      </c>
      <c r="K59" s="5">
        <f t="shared" si="5"/>
        <v>101.12930339199998</v>
      </c>
      <c r="L59" s="5">
        <f t="shared" si="6"/>
        <v>38.65556156464551</v>
      </c>
      <c r="M59" s="5">
        <f t="shared" si="7"/>
        <v>70.282170102970298</v>
      </c>
      <c r="N59" s="5">
        <f t="shared" si="8"/>
        <v>7.9426769149740135</v>
      </c>
      <c r="O59" s="17">
        <f t="shared" si="9"/>
        <v>0</v>
      </c>
      <c r="P59" s="7"/>
      <c r="Q59" s="7"/>
    </row>
    <row r="60" spans="1:17" x14ac:dyDescent="0.25">
      <c r="A60" s="10">
        <v>123.815</v>
      </c>
      <c r="B60" s="10">
        <f t="shared" si="11"/>
        <v>3700</v>
      </c>
      <c r="C60" s="10">
        <v>0.26445000000000002</v>
      </c>
      <c r="D60" s="10">
        <v>1.09659</v>
      </c>
      <c r="F60" s="5">
        <f t="shared" si="1"/>
        <v>101.00530543999999</v>
      </c>
      <c r="G60" s="5">
        <f t="shared" si="2"/>
        <v>39135.828150413974</v>
      </c>
      <c r="H60" s="6">
        <f t="shared" si="3"/>
        <v>6.7572353134733067E-6</v>
      </c>
      <c r="I60" s="5">
        <f t="shared" si="10"/>
        <v>101.00530543999999</v>
      </c>
      <c r="J60" s="5">
        <f t="shared" si="4"/>
        <v>39135.828150413974</v>
      </c>
      <c r="K60" s="5">
        <f t="shared" si="5"/>
        <v>101.00530543999999</v>
      </c>
      <c r="L60" s="5">
        <f t="shared" si="6"/>
        <v>39.137043682898728</v>
      </c>
      <c r="M60" s="5">
        <f t="shared" si="7"/>
        <v>71.157583801980181</v>
      </c>
      <c r="N60" s="5">
        <f t="shared" si="8"/>
        <v>7.9329381385974287</v>
      </c>
      <c r="O60" s="17">
        <f t="shared" si="9"/>
        <v>0</v>
      </c>
      <c r="P60" s="7"/>
      <c r="Q60" s="7"/>
    </row>
    <row r="61" spans="1:17" x14ac:dyDescent="0.25">
      <c r="A61" s="10">
        <v>123.767</v>
      </c>
      <c r="B61" s="10">
        <f t="shared" si="11"/>
        <v>3750</v>
      </c>
      <c r="C61" s="10">
        <v>0.2651</v>
      </c>
      <c r="D61" s="10">
        <v>1.0980799999999999</v>
      </c>
      <c r="F61" s="5">
        <f t="shared" si="1"/>
        <v>100.96614819199999</v>
      </c>
      <c r="G61" s="5">
        <f t="shared" si="2"/>
        <v>39649.313677655686</v>
      </c>
      <c r="H61" s="6">
        <f t="shared" si="3"/>
        <v>6.6861182555449057E-6</v>
      </c>
      <c r="I61" s="5">
        <f t="shared" si="10"/>
        <v>100.96614819199998</v>
      </c>
      <c r="J61" s="5">
        <f t="shared" si="4"/>
        <v>39649.313677655693</v>
      </c>
      <c r="K61" s="5">
        <f t="shared" si="5"/>
        <v>100.96614819199999</v>
      </c>
      <c r="L61" s="5">
        <f t="shared" si="6"/>
        <v>39.650545158655348</v>
      </c>
      <c r="M61" s="5">
        <f t="shared" si="7"/>
        <v>72.091213960396033</v>
      </c>
      <c r="N61" s="5">
        <f t="shared" si="8"/>
        <v>7.9298627355311382</v>
      </c>
      <c r="O61" s="17">
        <f t="shared" si="9"/>
        <v>0</v>
      </c>
      <c r="P61" s="7"/>
      <c r="Q61" s="7"/>
    </row>
    <row r="62" spans="1:17" x14ac:dyDescent="0.25">
      <c r="A62" s="10">
        <v>123.509</v>
      </c>
      <c r="B62" s="10">
        <f t="shared" si="11"/>
        <v>3800</v>
      </c>
      <c r="C62" s="10">
        <v>0.26929999999999998</v>
      </c>
      <c r="D62" s="10">
        <v>1.09907</v>
      </c>
      <c r="F62" s="5">
        <f t="shared" si="1"/>
        <v>100.75567798399999</v>
      </c>
      <c r="G62" s="5">
        <f t="shared" si="2"/>
        <v>40094.217716519139</v>
      </c>
      <c r="H62" s="6">
        <f t="shared" si="3"/>
        <v>6.7166792454725016E-6</v>
      </c>
      <c r="I62" s="5">
        <f t="shared" si="10"/>
        <v>100.75567798399997</v>
      </c>
      <c r="J62" s="5">
        <f t="shared" si="4"/>
        <v>40094.217716519139</v>
      </c>
      <c r="K62" s="5">
        <f t="shared" si="5"/>
        <v>100.75567798399997</v>
      </c>
      <c r="L62" s="5">
        <f t="shared" si="6"/>
        <v>40.09546301593884</v>
      </c>
      <c r="M62" s="5">
        <f t="shared" si="7"/>
        <v>72.900147817821775</v>
      </c>
      <c r="N62" s="5">
        <f t="shared" si="8"/>
        <v>7.9133324440498303</v>
      </c>
      <c r="O62" s="17">
        <f t="shared" si="9"/>
        <v>0</v>
      </c>
      <c r="P62" s="7"/>
      <c r="Q62" s="7"/>
    </row>
    <row r="63" spans="1:17" x14ac:dyDescent="0.25">
      <c r="A63" s="10">
        <v>122.672</v>
      </c>
      <c r="B63" s="10">
        <f t="shared" si="11"/>
        <v>3850</v>
      </c>
      <c r="C63" s="10">
        <v>0.27374999999999999</v>
      </c>
      <c r="D63" s="10">
        <v>1.1053299999999999</v>
      </c>
      <c r="F63" s="5">
        <f t="shared" si="1"/>
        <v>100.072873472</v>
      </c>
      <c r="G63" s="5">
        <f t="shared" si="2"/>
        <v>40346.486195817866</v>
      </c>
      <c r="H63" s="6">
        <f t="shared" si="3"/>
        <v>6.784977474156738E-6</v>
      </c>
      <c r="I63" s="5">
        <f t="shared" si="10"/>
        <v>100.07287347200001</v>
      </c>
      <c r="J63" s="5">
        <f t="shared" si="4"/>
        <v>40346.486195817866</v>
      </c>
      <c r="K63" s="5">
        <f t="shared" si="5"/>
        <v>100.07287347200001</v>
      </c>
      <c r="L63" s="5">
        <f t="shared" si="6"/>
        <v>40.347739330526757</v>
      </c>
      <c r="M63" s="5">
        <f t="shared" si="7"/>
        <v>73.358827659405947</v>
      </c>
      <c r="N63" s="5">
        <f t="shared" si="8"/>
        <v>7.8597051030814011</v>
      </c>
      <c r="O63" s="17">
        <f t="shared" si="9"/>
        <v>0</v>
      </c>
      <c r="P63" s="7"/>
      <c r="Q63" s="7"/>
    </row>
    <row r="64" spans="1:17" x14ac:dyDescent="0.25">
      <c r="A64" s="10">
        <v>122.157</v>
      </c>
      <c r="B64" s="10">
        <f t="shared" si="11"/>
        <v>3900</v>
      </c>
      <c r="C64" s="10">
        <v>0.27589999999999998</v>
      </c>
      <c r="D64" s="10">
        <v>1.11704</v>
      </c>
      <c r="F64" s="5">
        <f t="shared" si="1"/>
        <v>99.652748831999986</v>
      </c>
      <c r="G64" s="5">
        <f t="shared" si="2"/>
        <v>40698.884673283195</v>
      </c>
      <c r="H64" s="6">
        <f t="shared" si="3"/>
        <v>6.7790555494292124E-6</v>
      </c>
      <c r="I64" s="5">
        <f t="shared" si="10"/>
        <v>99.652748831999972</v>
      </c>
      <c r="J64" s="5">
        <f t="shared" si="4"/>
        <v>40698.884673283195</v>
      </c>
      <c r="K64" s="5">
        <f t="shared" si="5"/>
        <v>99.652748831999972</v>
      </c>
      <c r="L64" s="5">
        <f t="shared" si="6"/>
        <v>40.700148753251639</v>
      </c>
      <c r="M64" s="5">
        <f t="shared" si="7"/>
        <v>73.999565964356421</v>
      </c>
      <c r="N64" s="5">
        <f t="shared" si="8"/>
        <v>7.8267085910159988</v>
      </c>
      <c r="O64" s="17">
        <f t="shared" si="9"/>
        <v>0</v>
      </c>
      <c r="P64" s="7"/>
      <c r="Q64" s="7"/>
    </row>
    <row r="65" spans="1:17" x14ac:dyDescent="0.25">
      <c r="A65" s="10">
        <v>121.184</v>
      </c>
      <c r="B65" s="10">
        <f t="shared" si="11"/>
        <v>3950</v>
      </c>
      <c r="C65" s="10">
        <v>0.28284999999999999</v>
      </c>
      <c r="D65" s="10">
        <v>1.12259</v>
      </c>
      <c r="F65" s="5">
        <f t="shared" si="1"/>
        <v>98.858998783999994</v>
      </c>
      <c r="G65" s="5">
        <f t="shared" si="2"/>
        <v>40892.336068939134</v>
      </c>
      <c r="H65" s="6">
        <f t="shared" si="3"/>
        <v>6.9169440337952781E-6</v>
      </c>
      <c r="I65" s="5">
        <f t="shared" si="10"/>
        <v>98.858998783999994</v>
      </c>
      <c r="J65" s="5">
        <f t="shared" si="4"/>
        <v>40892.336068939127</v>
      </c>
      <c r="K65" s="5">
        <f t="shared" si="5"/>
        <v>98.858998783999979</v>
      </c>
      <c r="L65" s="5">
        <f t="shared" si="6"/>
        <v>40.893606157377732</v>
      </c>
      <c r="M65" s="5">
        <f t="shared" si="7"/>
        <v>74.351303350495044</v>
      </c>
      <c r="N65" s="5">
        <f t="shared" si="8"/>
        <v>7.7643676080264168</v>
      </c>
      <c r="O65" s="17">
        <f t="shared" si="9"/>
        <v>0</v>
      </c>
      <c r="P65" s="7"/>
      <c r="Q65" s="7"/>
    </row>
    <row r="66" spans="1:17" x14ac:dyDescent="0.25">
      <c r="A66" s="10">
        <v>120.004</v>
      </c>
      <c r="B66" s="10">
        <f t="shared" si="11"/>
        <v>4000</v>
      </c>
      <c r="C66" s="10">
        <v>0.28455000000000003</v>
      </c>
      <c r="D66" s="10">
        <v>1.1246100000000001</v>
      </c>
      <c r="F66" s="5">
        <f t="shared" si="1"/>
        <v>97.896383103999995</v>
      </c>
      <c r="G66" s="5">
        <f t="shared" si="2"/>
        <v>41006.741063005109</v>
      </c>
      <c r="H66" s="6">
        <f t="shared" si="3"/>
        <v>6.9391030016943091E-6</v>
      </c>
      <c r="I66" s="5">
        <f t="shared" si="10"/>
        <v>97.896383104000009</v>
      </c>
      <c r="J66" s="5">
        <f t="shared" si="4"/>
        <v>41006.741063005109</v>
      </c>
      <c r="K66" s="5">
        <f t="shared" si="5"/>
        <v>97.896383104000009</v>
      </c>
      <c r="L66" s="5">
        <f t="shared" si="6"/>
        <v>41.008014704785836</v>
      </c>
      <c r="M66" s="5">
        <f t="shared" si="7"/>
        <v>74.559316910891084</v>
      </c>
      <c r="N66" s="5">
        <f t="shared" si="8"/>
        <v>7.6887639493134587</v>
      </c>
      <c r="O66" s="17">
        <f t="shared" si="9"/>
        <v>0</v>
      </c>
      <c r="P66" s="7"/>
      <c r="Q66" s="7"/>
    </row>
    <row r="67" spans="1:17" x14ac:dyDescent="0.25">
      <c r="A67" s="10">
        <v>118.73399999999999</v>
      </c>
      <c r="B67" s="10">
        <f t="shared" si="11"/>
        <v>4050</v>
      </c>
      <c r="C67" s="10">
        <v>0.28710000000000002</v>
      </c>
      <c r="D67" s="10">
        <v>1.1222000000000001</v>
      </c>
      <c r="F67" s="5">
        <f t="shared" si="1"/>
        <v>96.860347583999996</v>
      </c>
      <c r="G67" s="5">
        <f t="shared" si="2"/>
        <v>41079.927113196514</v>
      </c>
      <c r="H67" s="6">
        <f t="shared" si="3"/>
        <v>6.9888147369125204E-6</v>
      </c>
      <c r="I67" s="5">
        <f t="shared" si="10"/>
        <v>96.86034758400001</v>
      </c>
      <c r="J67" s="5">
        <f t="shared" si="4"/>
        <v>41079.927113196507</v>
      </c>
      <c r="K67" s="5">
        <f t="shared" si="5"/>
        <v>96.860347583999996</v>
      </c>
      <c r="L67" s="5">
        <f t="shared" si="6"/>
        <v>41.081203028086712</v>
      </c>
      <c r="M67" s="5">
        <f t="shared" si="7"/>
        <v>74.692385322772267</v>
      </c>
      <c r="N67" s="5">
        <f t="shared" si="8"/>
        <v>7.607393909851206</v>
      </c>
      <c r="O67" s="17">
        <f t="shared" si="9"/>
        <v>0</v>
      </c>
      <c r="P67" s="7"/>
      <c r="Q67" s="7"/>
    </row>
    <row r="68" spans="1:17" x14ac:dyDescent="0.25">
      <c r="A68" s="10">
        <v>117.44199999999999</v>
      </c>
      <c r="B68" s="10">
        <f t="shared" si="11"/>
        <v>4100</v>
      </c>
      <c r="C68" s="10">
        <v>0.28894999999999998</v>
      </c>
      <c r="D68" s="10">
        <v>1.1239399999999999</v>
      </c>
      <c r="F68" s="5">
        <f t="shared" si="1"/>
        <v>95.806364991999985</v>
      </c>
      <c r="G68" s="5">
        <f t="shared" si="2"/>
        <v>41134.558231554627</v>
      </c>
      <c r="H68" s="6">
        <f t="shared" si="3"/>
        <v>7.0245071886622151E-6</v>
      </c>
      <c r="I68" s="5">
        <f t="shared" si="10"/>
        <v>95.806364991999985</v>
      </c>
      <c r="J68" s="5">
        <f t="shared" si="4"/>
        <v>41134.558231554627</v>
      </c>
      <c r="K68" s="5">
        <f t="shared" si="5"/>
        <v>95.806364991999985</v>
      </c>
      <c r="L68" s="5">
        <f t="shared" si="6"/>
        <v>41.13583584325059</v>
      </c>
      <c r="M68" s="5">
        <f t="shared" si="7"/>
        <v>74.791716768316817</v>
      </c>
      <c r="N68" s="5">
        <f t="shared" si="8"/>
        <v>7.5246143106502377</v>
      </c>
      <c r="O68" s="17">
        <f t="shared" si="9"/>
        <v>0</v>
      </c>
      <c r="P68" s="7"/>
      <c r="Q68" s="7"/>
    </row>
    <row r="69" spans="1:17" x14ac:dyDescent="0.25">
      <c r="A69" s="10">
        <v>116.5</v>
      </c>
      <c r="B69" s="10">
        <f t="shared" si="11"/>
        <v>4150</v>
      </c>
      <c r="C69" s="10">
        <v>0.29304999999999998</v>
      </c>
      <c r="D69" s="10">
        <v>1.12233</v>
      </c>
      <c r="F69" s="5">
        <f t="shared" si="1"/>
        <v>95.037903999999997</v>
      </c>
      <c r="G69" s="5">
        <f t="shared" si="2"/>
        <v>41302.236040957789</v>
      </c>
      <c r="H69" s="6">
        <f t="shared" si="3"/>
        <v>7.0952574991192713E-6</v>
      </c>
      <c r="I69" s="5">
        <f t="shared" si="10"/>
        <v>95.037903999999997</v>
      </c>
      <c r="J69" s="5">
        <f t="shared" si="4"/>
        <v>41302.236040957796</v>
      </c>
      <c r="K69" s="5">
        <f t="shared" si="5"/>
        <v>95.037904000000012</v>
      </c>
      <c r="L69" s="5">
        <f t="shared" si="6"/>
        <v>41.303518860613678</v>
      </c>
      <c r="M69" s="5">
        <f t="shared" si="7"/>
        <v>75.096592079207923</v>
      </c>
      <c r="N69" s="5">
        <f t="shared" si="8"/>
        <v>7.4642595254742998</v>
      </c>
      <c r="O69" s="17">
        <f t="shared" si="9"/>
        <v>0</v>
      </c>
      <c r="P69" s="7"/>
      <c r="Q69" s="7"/>
    </row>
    <row r="70" spans="1:17" x14ac:dyDescent="0.25">
      <c r="A70" s="10">
        <v>115.931</v>
      </c>
      <c r="B70" s="10">
        <f t="shared" si="11"/>
        <v>4200</v>
      </c>
      <c r="C70" s="10">
        <v>0.2949</v>
      </c>
      <c r="D70" s="10">
        <v>1.1217900000000001</v>
      </c>
      <c r="F70" s="5">
        <f t="shared" si="1"/>
        <v>94.573727455999986</v>
      </c>
      <c r="G70" s="5">
        <f t="shared" si="2"/>
        <v>41595.697835772196</v>
      </c>
      <c r="H70" s="6">
        <f t="shared" si="3"/>
        <v>7.0896755035658212E-6</v>
      </c>
      <c r="I70" s="5">
        <f t="shared" ref="I70:I72" si="12">(60*G70)/(2*PI()*B70)</f>
        <v>94.573727455999972</v>
      </c>
      <c r="J70" s="5">
        <f t="shared" si="4"/>
        <v>41595.697835772204</v>
      </c>
      <c r="K70" s="5">
        <f t="shared" si="5"/>
        <v>94.573727456</v>
      </c>
      <c r="L70" s="5">
        <f t="shared" si="6"/>
        <v>41.596989770153932</v>
      </c>
      <c r="M70" s="5">
        <f t="shared" si="7"/>
        <v>75.630170471287116</v>
      </c>
      <c r="N70" s="5">
        <f t="shared" si="8"/>
        <v>7.4278031849593216</v>
      </c>
      <c r="O70" s="17">
        <f t="shared" si="9"/>
        <v>0</v>
      </c>
      <c r="P70" s="7"/>
      <c r="Q70" s="7"/>
    </row>
    <row r="71" spans="1:17" x14ac:dyDescent="0.25">
      <c r="A71" s="10">
        <v>115.03400000000001</v>
      </c>
      <c r="B71" s="10">
        <f t="shared" ref="B71:B96" si="13">B70+50</f>
        <v>4250</v>
      </c>
      <c r="C71" s="10">
        <v>0.29715000000000003</v>
      </c>
      <c r="D71" s="10">
        <v>1.12456</v>
      </c>
      <c r="F71" s="5">
        <f t="shared" ref="F71:F96" si="14">A71*0.815776</f>
        <v>93.841976383999992</v>
      </c>
      <c r="G71" s="5">
        <f t="shared" ref="G71:G96" si="15">2*PI()*(F71*B71)/60</f>
        <v>41765.212344228843</v>
      </c>
      <c r="H71" s="6">
        <f t="shared" ref="H71:H96" si="16">C71/G71</f>
        <v>7.1147728772666111E-6</v>
      </c>
      <c r="I71" s="5">
        <f t="shared" si="12"/>
        <v>93.841976383999992</v>
      </c>
      <c r="J71" s="5">
        <f t="shared" ref="J71:J96" si="17">(PI()/30)*F71*B71</f>
        <v>41765.212344228843</v>
      </c>
      <c r="K71" s="5">
        <f t="shared" ref="K71:K96" si="18">(60*J71)/(2*PI()*B71)</f>
        <v>93.841976383999992</v>
      </c>
      <c r="L71" s="5">
        <f t="shared" ref="L71:L96" si="19">(F71*B71)/9549</f>
        <v>41.766509543617126</v>
      </c>
      <c r="M71" s="5">
        <f t="shared" ref="M71:M96" si="20">(F71*B71)/5252</f>
        <v>75.938385306930684</v>
      </c>
      <c r="N71" s="5">
        <f t="shared" ref="N71:N96" si="21">((4*PI())*F71)/(1.6*100)</f>
        <v>7.3703315901580311</v>
      </c>
      <c r="O71" s="17">
        <f t="shared" ref="O71:O96" si="22">$I$3/F71</f>
        <v>0</v>
      </c>
      <c r="P71" s="7"/>
      <c r="Q71" s="7"/>
    </row>
    <row r="72" spans="1:17" x14ac:dyDescent="0.25">
      <c r="A72" s="10">
        <v>114.39100000000001</v>
      </c>
      <c r="B72" s="10">
        <f t="shared" si="13"/>
        <v>4300</v>
      </c>
      <c r="C72" s="10">
        <v>0.30220000000000002</v>
      </c>
      <c r="D72" s="10">
        <v>1.1227799999999999</v>
      </c>
      <c r="F72" s="5">
        <f t="shared" si="14"/>
        <v>93.317432416000003</v>
      </c>
      <c r="G72" s="5">
        <f t="shared" si="15"/>
        <v>42020.368285295357</v>
      </c>
      <c r="H72" s="6">
        <f t="shared" si="16"/>
        <v>7.1917503899115547E-6</v>
      </c>
      <c r="I72" s="5">
        <f t="shared" si="12"/>
        <v>93.317432416000003</v>
      </c>
      <c r="J72" s="5">
        <f t="shared" si="17"/>
        <v>42020.368285295357</v>
      </c>
      <c r="K72" s="5">
        <f t="shared" si="18"/>
        <v>93.317432416000003</v>
      </c>
      <c r="L72" s="5">
        <f t="shared" si="19"/>
        <v>42.021673409655463</v>
      </c>
      <c r="M72" s="5">
        <f t="shared" si="20"/>
        <v>76.402315192079215</v>
      </c>
      <c r="N72" s="5">
        <f t="shared" si="21"/>
        <v>7.3291340032491901</v>
      </c>
      <c r="O72" s="17">
        <f t="shared" si="22"/>
        <v>0</v>
      </c>
      <c r="P72" s="7"/>
      <c r="Q72" s="7"/>
    </row>
    <row r="73" spans="1:17" x14ac:dyDescent="0.25">
      <c r="A73" s="10">
        <v>114.01600000000001</v>
      </c>
      <c r="B73" s="10">
        <f t="shared" si="13"/>
        <v>4350</v>
      </c>
      <c r="C73" s="10">
        <v>0.30604999999999999</v>
      </c>
      <c r="D73" s="10">
        <v>1.1194299999999999</v>
      </c>
      <c r="F73" s="5">
        <f t="shared" si="14"/>
        <v>93.011516415999992</v>
      </c>
      <c r="G73" s="5">
        <f t="shared" si="15"/>
        <v>42369.623017404039</v>
      </c>
      <c r="H73" s="6">
        <f t="shared" si="16"/>
        <v>7.2233354513039865E-6</v>
      </c>
      <c r="I73" s="5">
        <f>(60*G73)/(2*PI()*B73)</f>
        <v>93.011516415999992</v>
      </c>
      <c r="J73" s="5">
        <f t="shared" si="17"/>
        <v>42369.623017404039</v>
      </c>
      <c r="K73" s="5">
        <f t="shared" si="18"/>
        <v>93.011516415999992</v>
      </c>
      <c r="L73" s="5">
        <f t="shared" si="19"/>
        <v>42.370938989381081</v>
      </c>
      <c r="M73" s="5">
        <f t="shared" si="20"/>
        <v>77.037337473267314</v>
      </c>
      <c r="N73" s="5">
        <f t="shared" si="21"/>
        <v>7.3051074167938008</v>
      </c>
      <c r="O73" s="17">
        <f t="shared" si="22"/>
        <v>0</v>
      </c>
      <c r="P73" s="7"/>
      <c r="Q73" s="7"/>
    </row>
    <row r="74" spans="1:17" x14ac:dyDescent="0.25">
      <c r="A74" s="10">
        <v>113.871</v>
      </c>
      <c r="B74" s="10">
        <f t="shared" si="13"/>
        <v>4400</v>
      </c>
      <c r="C74" s="10">
        <v>0.30919999999999997</v>
      </c>
      <c r="D74" s="10">
        <v>1.1198600000000001</v>
      </c>
      <c r="F74" s="5">
        <f t="shared" si="14"/>
        <v>92.893228895999997</v>
      </c>
      <c r="G74" s="5">
        <f t="shared" si="15"/>
        <v>42802.127201959942</v>
      </c>
      <c r="H74" s="6">
        <f t="shared" si="16"/>
        <v>7.223940028518991E-6</v>
      </c>
      <c r="I74" s="5">
        <f t="shared" ref="I74:I96" si="23">(60*G74)/(2*PI()*B74)</f>
        <v>92.893228895999997</v>
      </c>
      <c r="J74" s="5">
        <f t="shared" si="17"/>
        <v>42802.127201959935</v>
      </c>
      <c r="K74" s="5">
        <f t="shared" si="18"/>
        <v>92.893228895999982</v>
      </c>
      <c r="L74" s="5">
        <f t="shared" si="19"/>
        <v>42.803456607225883</v>
      </c>
      <c r="M74" s="5">
        <f t="shared" si="20"/>
        <v>77.823725655445543</v>
      </c>
      <c r="N74" s="5">
        <f t="shared" si="21"/>
        <v>7.2958171366977167</v>
      </c>
      <c r="O74" s="17">
        <f t="shared" si="22"/>
        <v>0</v>
      </c>
      <c r="P74" s="7"/>
      <c r="Q74" s="7"/>
    </row>
    <row r="75" spans="1:17" x14ac:dyDescent="0.25">
      <c r="A75" s="10">
        <v>113.985</v>
      </c>
      <c r="B75" s="10">
        <f t="shared" si="13"/>
        <v>4450</v>
      </c>
      <c r="C75" s="10">
        <v>0.30990000000000001</v>
      </c>
      <c r="D75" s="10">
        <v>1.11873</v>
      </c>
      <c r="F75" s="5">
        <f t="shared" si="14"/>
        <v>92.986227359999987</v>
      </c>
      <c r="G75" s="5">
        <f t="shared" si="15"/>
        <v>43331.852565948917</v>
      </c>
      <c r="H75" s="6">
        <f t="shared" si="16"/>
        <v>7.1517828490796158E-6</v>
      </c>
      <c r="I75" s="5">
        <f t="shared" si="23"/>
        <v>92.986227359999972</v>
      </c>
      <c r="J75" s="5">
        <f t="shared" si="17"/>
        <v>43331.852565948917</v>
      </c>
      <c r="K75" s="5">
        <f t="shared" si="18"/>
        <v>92.986227359999972</v>
      </c>
      <c r="L75" s="5">
        <f t="shared" si="19"/>
        <v>43.33319842412817</v>
      </c>
      <c r="M75" s="5">
        <f t="shared" si="20"/>
        <v>78.786883425742559</v>
      </c>
      <c r="N75" s="5">
        <f t="shared" si="21"/>
        <v>7.3031212189801549</v>
      </c>
      <c r="O75" s="17">
        <f t="shared" si="22"/>
        <v>0</v>
      </c>
      <c r="P75" s="7"/>
      <c r="Q75" s="7"/>
    </row>
    <row r="76" spans="1:17" x14ac:dyDescent="0.25">
      <c r="A76" s="10">
        <v>113.306</v>
      </c>
      <c r="B76" s="10">
        <f t="shared" si="13"/>
        <v>4500</v>
      </c>
      <c r="C76" s="10">
        <v>0.31445000000000001</v>
      </c>
      <c r="D76" s="10">
        <v>1.1156299999999999</v>
      </c>
      <c r="F76" s="5">
        <f t="shared" si="14"/>
        <v>92.432315455999998</v>
      </c>
      <c r="G76" s="5">
        <f t="shared" si="15"/>
        <v>43557.702478629581</v>
      </c>
      <c r="H76" s="6">
        <f t="shared" si="16"/>
        <v>7.2191594621933166E-6</v>
      </c>
      <c r="I76" s="5">
        <f t="shared" si="23"/>
        <v>92.432315455999998</v>
      </c>
      <c r="J76" s="5">
        <f t="shared" si="17"/>
        <v>43557.702478629581</v>
      </c>
      <c r="K76" s="5">
        <f t="shared" si="18"/>
        <v>92.432315455999998</v>
      </c>
      <c r="L76" s="5">
        <f t="shared" si="19"/>
        <v>43.559055351555138</v>
      </c>
      <c r="M76" s="5">
        <f t="shared" si="20"/>
        <v>79.197528475247523</v>
      </c>
      <c r="N76" s="5">
        <f t="shared" si="21"/>
        <v>7.2596170797715969</v>
      </c>
      <c r="O76" s="17">
        <f t="shared" si="22"/>
        <v>0</v>
      </c>
      <c r="P76" s="7"/>
      <c r="Q76" s="7"/>
    </row>
    <row r="77" spans="1:17" x14ac:dyDescent="0.25">
      <c r="A77" s="10">
        <v>113.074</v>
      </c>
      <c r="B77" s="10">
        <f t="shared" si="13"/>
        <v>4550</v>
      </c>
      <c r="C77" s="10">
        <v>0.31709999999999999</v>
      </c>
      <c r="D77" s="10">
        <v>1.1095299999999999</v>
      </c>
      <c r="F77" s="5">
        <f t="shared" si="14"/>
        <v>92.243055423999991</v>
      </c>
      <c r="G77" s="5">
        <f t="shared" si="15"/>
        <v>43951.4992984817</v>
      </c>
      <c r="H77" s="6">
        <f t="shared" si="16"/>
        <v>7.2147709420905739E-6</v>
      </c>
      <c r="I77" s="5">
        <f t="shared" si="23"/>
        <v>92.243055423999991</v>
      </c>
      <c r="J77" s="5">
        <f t="shared" si="17"/>
        <v>43951.4992984817</v>
      </c>
      <c r="K77" s="5">
        <f t="shared" si="18"/>
        <v>92.243055423999991</v>
      </c>
      <c r="L77" s="5">
        <f t="shared" si="19"/>
        <v>43.952864402471462</v>
      </c>
      <c r="M77" s="5">
        <f t="shared" si="20"/>
        <v>79.913538114851477</v>
      </c>
      <c r="N77" s="5">
        <f t="shared" si="21"/>
        <v>7.2447526316178621</v>
      </c>
      <c r="O77" s="17">
        <f t="shared" si="22"/>
        <v>0</v>
      </c>
      <c r="P77" s="7"/>
      <c r="Q77" s="7"/>
    </row>
    <row r="78" spans="1:17" x14ac:dyDescent="0.25">
      <c r="A78" s="10">
        <v>112.19499999999999</v>
      </c>
      <c r="B78" s="10">
        <f t="shared" si="13"/>
        <v>4600</v>
      </c>
      <c r="C78" s="10">
        <v>0.31940000000000002</v>
      </c>
      <c r="D78" s="10">
        <v>1.1056900000000001</v>
      </c>
      <c r="F78" s="5">
        <f t="shared" si="14"/>
        <v>91.525988319999982</v>
      </c>
      <c r="G78" s="5">
        <f t="shared" si="15"/>
        <v>44089.063786194092</v>
      </c>
      <c r="H78" s="6">
        <f t="shared" si="16"/>
        <v>7.2444269070647835E-6</v>
      </c>
      <c r="I78" s="5">
        <f t="shared" si="23"/>
        <v>91.525988319999982</v>
      </c>
      <c r="J78" s="5">
        <f t="shared" si="17"/>
        <v>44089.063786194092</v>
      </c>
      <c r="K78" s="5">
        <f t="shared" si="18"/>
        <v>91.525988319999982</v>
      </c>
      <c r="L78" s="5">
        <f t="shared" si="19"/>
        <v>44.090433162844263</v>
      </c>
      <c r="M78" s="5">
        <f t="shared" si="20"/>
        <v>80.163660752475224</v>
      </c>
      <c r="N78" s="5">
        <f t="shared" si="21"/>
        <v>7.1884343129664288</v>
      </c>
      <c r="O78" s="17">
        <f t="shared" si="22"/>
        <v>0</v>
      </c>
      <c r="P78" s="7"/>
      <c r="Q78" s="7"/>
    </row>
    <row r="79" spans="1:17" x14ac:dyDescent="0.25">
      <c r="A79" s="10">
        <v>111.06100000000001</v>
      </c>
      <c r="B79" s="10">
        <f t="shared" si="13"/>
        <v>4650</v>
      </c>
      <c r="C79" s="10">
        <v>0.32055</v>
      </c>
      <c r="D79" s="10">
        <v>1.09782</v>
      </c>
      <c r="F79" s="5">
        <f t="shared" si="14"/>
        <v>90.600898336</v>
      </c>
      <c r="G79" s="5">
        <f t="shared" si="15"/>
        <v>44117.82307625706</v>
      </c>
      <c r="H79" s="6">
        <f t="shared" si="16"/>
        <v>7.2657710115463692E-6</v>
      </c>
      <c r="I79" s="5">
        <f t="shared" si="23"/>
        <v>90.600898336</v>
      </c>
      <c r="J79" s="5">
        <f t="shared" si="17"/>
        <v>44117.82307625706</v>
      </c>
      <c r="K79" s="5">
        <f t="shared" si="18"/>
        <v>90.600898336</v>
      </c>
      <c r="L79" s="5">
        <f t="shared" si="19"/>
        <v>44.119193346151427</v>
      </c>
      <c r="M79" s="5">
        <f t="shared" si="20"/>
        <v>80.215951497029707</v>
      </c>
      <c r="N79" s="5">
        <f t="shared" si="21"/>
        <v>7.1157779155253325</v>
      </c>
      <c r="O79" s="17">
        <f t="shared" si="22"/>
        <v>0</v>
      </c>
      <c r="P79" s="7"/>
      <c r="Q79" s="7"/>
    </row>
    <row r="80" spans="1:17" x14ac:dyDescent="0.25">
      <c r="A80" s="10">
        <v>109.973</v>
      </c>
      <c r="B80" s="10">
        <f t="shared" si="13"/>
        <v>4700</v>
      </c>
      <c r="C80" s="10">
        <v>0.32069999999999999</v>
      </c>
      <c r="D80" s="10">
        <v>1.09558</v>
      </c>
      <c r="F80" s="5">
        <f t="shared" si="14"/>
        <v>89.713334047999993</v>
      </c>
      <c r="G80" s="5">
        <f t="shared" si="15"/>
        <v>44155.364350631527</v>
      </c>
      <c r="H80" s="6">
        <f t="shared" si="16"/>
        <v>7.2629906856473082E-6</v>
      </c>
      <c r="I80" s="5">
        <f t="shared" si="23"/>
        <v>89.713334047999993</v>
      </c>
      <c r="J80" s="5">
        <f t="shared" si="17"/>
        <v>44155.364350631527</v>
      </c>
      <c r="K80" s="5">
        <f t="shared" si="18"/>
        <v>89.713334047999993</v>
      </c>
      <c r="L80" s="5">
        <f t="shared" si="19"/>
        <v>44.156735786532614</v>
      </c>
      <c r="M80" s="5">
        <f t="shared" si="20"/>
        <v>80.284209829702959</v>
      </c>
      <c r="N80" s="5">
        <f t="shared" si="21"/>
        <v>7.0460687793560961</v>
      </c>
      <c r="O80" s="17">
        <f t="shared" si="22"/>
        <v>0</v>
      </c>
      <c r="P80" s="7"/>
      <c r="Q80" s="7"/>
    </row>
    <row r="81" spans="1:17" x14ac:dyDescent="0.25">
      <c r="A81" s="10">
        <v>108.654</v>
      </c>
      <c r="B81" s="10">
        <f t="shared" si="13"/>
        <v>4750</v>
      </c>
      <c r="C81" s="10">
        <v>0.32485000000000003</v>
      </c>
      <c r="D81" s="10">
        <v>1.0882700000000001</v>
      </c>
      <c r="F81" s="5">
        <f t="shared" si="14"/>
        <v>88.637325503999989</v>
      </c>
      <c r="G81" s="5">
        <f t="shared" si="15"/>
        <v>44089.875350892151</v>
      </c>
      <c r="H81" s="6">
        <f t="shared" si="16"/>
        <v>7.3679047040768449E-6</v>
      </c>
      <c r="I81" s="5">
        <f t="shared" si="23"/>
        <v>88.637325503999989</v>
      </c>
      <c r="J81" s="5">
        <f t="shared" si="17"/>
        <v>44089.875350892151</v>
      </c>
      <c r="K81" s="5">
        <f t="shared" si="18"/>
        <v>88.637325503999989</v>
      </c>
      <c r="L81" s="5">
        <f t="shared" si="19"/>
        <v>44.091244752748977</v>
      </c>
      <c r="M81" s="5">
        <f t="shared" si="20"/>
        <v>80.165136356435639</v>
      </c>
      <c r="N81" s="5">
        <f t="shared" si="21"/>
        <v>6.9615592659303385</v>
      </c>
      <c r="O81" s="17">
        <f t="shared" si="22"/>
        <v>0</v>
      </c>
      <c r="P81" s="7"/>
      <c r="Q81" s="7"/>
    </row>
    <row r="82" spans="1:17" x14ac:dyDescent="0.25">
      <c r="A82" s="10">
        <v>107.07599999999999</v>
      </c>
      <c r="B82" s="10">
        <f t="shared" si="13"/>
        <v>4800</v>
      </c>
      <c r="C82" s="10">
        <v>0.32455000000000001</v>
      </c>
      <c r="D82" s="10">
        <v>1.08396</v>
      </c>
      <c r="F82" s="5">
        <f t="shared" si="14"/>
        <v>87.350030975999985</v>
      </c>
      <c r="G82" s="5">
        <f t="shared" si="15"/>
        <v>43906.914496806785</v>
      </c>
      <c r="H82" s="6">
        <f t="shared" si="16"/>
        <v>7.3917742505819562E-6</v>
      </c>
      <c r="I82" s="5">
        <f t="shared" si="23"/>
        <v>87.350030975999985</v>
      </c>
      <c r="J82" s="5">
        <f t="shared" si="17"/>
        <v>43906.914496806785</v>
      </c>
      <c r="K82" s="5">
        <f t="shared" si="18"/>
        <v>87.350030975999985</v>
      </c>
      <c r="L82" s="5">
        <f t="shared" si="19"/>
        <v>43.908278216022609</v>
      </c>
      <c r="M82" s="5">
        <f t="shared" si="20"/>
        <v>79.832473093069282</v>
      </c>
      <c r="N82" s="5">
        <f t="shared" si="21"/>
        <v>6.8604553901260603</v>
      </c>
      <c r="O82" s="17">
        <f t="shared" si="22"/>
        <v>0</v>
      </c>
      <c r="P82" s="7"/>
      <c r="Q82" s="7"/>
    </row>
    <row r="83" spans="1:17" x14ac:dyDescent="0.25">
      <c r="A83" s="10">
        <v>105.24</v>
      </c>
      <c r="B83" s="10">
        <f t="shared" si="13"/>
        <v>4850</v>
      </c>
      <c r="C83" s="10">
        <v>0.32569999999999999</v>
      </c>
      <c r="D83" s="10">
        <v>1.0822099999999999</v>
      </c>
      <c r="F83" s="5">
        <f t="shared" si="14"/>
        <v>85.852266239999992</v>
      </c>
      <c r="G83" s="5">
        <f t="shared" si="15"/>
        <v>43603.577241035069</v>
      </c>
      <c r="H83" s="6">
        <f t="shared" si="16"/>
        <v>7.4695706317757258E-6</v>
      </c>
      <c r="I83" s="5">
        <f t="shared" si="23"/>
        <v>85.852266239999992</v>
      </c>
      <c r="J83" s="5">
        <f t="shared" si="17"/>
        <v>43603.577241035062</v>
      </c>
      <c r="K83" s="5">
        <f t="shared" si="18"/>
        <v>85.852266239999977</v>
      </c>
      <c r="L83" s="5">
        <f t="shared" si="19"/>
        <v>43.604931538799867</v>
      </c>
      <c r="M83" s="5">
        <f t="shared" si="20"/>
        <v>79.280938930693054</v>
      </c>
      <c r="N83" s="5">
        <f t="shared" si="21"/>
        <v>6.7428212228404742</v>
      </c>
      <c r="O83" s="17">
        <f t="shared" si="22"/>
        <v>0</v>
      </c>
      <c r="P83" s="7"/>
      <c r="Q83" s="7"/>
    </row>
    <row r="84" spans="1:17" x14ac:dyDescent="0.25">
      <c r="A84" s="10">
        <v>103.63200000000001</v>
      </c>
      <c r="B84" s="10">
        <f t="shared" si="13"/>
        <v>4900</v>
      </c>
      <c r="C84" s="10">
        <v>0.32769999999999999</v>
      </c>
      <c r="D84" s="10">
        <v>1.0846</v>
      </c>
      <c r="F84" s="5">
        <f t="shared" si="14"/>
        <v>84.540498431999993</v>
      </c>
      <c r="G84" s="5">
        <f t="shared" si="15"/>
        <v>43379.995438115795</v>
      </c>
      <c r="H84" s="6">
        <f t="shared" si="16"/>
        <v>7.5541732240955164E-6</v>
      </c>
      <c r="I84" s="5">
        <f t="shared" si="23"/>
        <v>84.540498431999993</v>
      </c>
      <c r="J84" s="5">
        <f t="shared" si="17"/>
        <v>43379.995438115795</v>
      </c>
      <c r="K84" s="5">
        <f t="shared" si="18"/>
        <v>84.540498431999993</v>
      </c>
      <c r="L84" s="5">
        <f t="shared" si="19"/>
        <v>43.381342791580266</v>
      </c>
      <c r="M84" s="5">
        <f t="shared" si="20"/>
        <v>78.874417805940581</v>
      </c>
      <c r="N84" s="5">
        <f t="shared" si="21"/>
        <v>6.6397952201197654</v>
      </c>
      <c r="O84" s="17">
        <f t="shared" si="22"/>
        <v>0</v>
      </c>
      <c r="P84" s="7"/>
      <c r="Q84" s="7"/>
    </row>
    <row r="85" spans="1:17" x14ac:dyDescent="0.25">
      <c r="A85" s="10">
        <v>102.33499999999999</v>
      </c>
      <c r="B85" s="10">
        <f t="shared" si="13"/>
        <v>4950</v>
      </c>
      <c r="C85" s="10">
        <v>0.32845000000000002</v>
      </c>
      <c r="D85" s="10">
        <v>1.08823</v>
      </c>
      <c r="F85" s="5">
        <f t="shared" si="14"/>
        <v>83.482436959999987</v>
      </c>
      <c r="G85" s="5">
        <f t="shared" si="15"/>
        <v>43274.188758455988</v>
      </c>
      <c r="H85" s="6">
        <f t="shared" si="16"/>
        <v>7.5899747499210898E-6</v>
      </c>
      <c r="I85" s="5">
        <f t="shared" si="23"/>
        <v>83.482436959999987</v>
      </c>
      <c r="J85" s="5">
        <f t="shared" si="17"/>
        <v>43274.188758455981</v>
      </c>
      <c r="K85" s="5">
        <f t="shared" si="18"/>
        <v>83.482436959999973</v>
      </c>
      <c r="L85" s="5">
        <f t="shared" si="19"/>
        <v>43.275532825636184</v>
      </c>
      <c r="M85" s="5">
        <f t="shared" si="20"/>
        <v>78.682037881188108</v>
      </c>
      <c r="N85" s="5">
        <f t="shared" si="21"/>
        <v>6.5566952664327243</v>
      </c>
      <c r="O85" s="17">
        <f t="shared" si="22"/>
        <v>0</v>
      </c>
      <c r="P85" s="7"/>
      <c r="Q85" s="7"/>
    </row>
    <row r="86" spans="1:17" x14ac:dyDescent="0.25">
      <c r="A86" s="10">
        <v>101.10599999999999</v>
      </c>
      <c r="B86" s="10">
        <f t="shared" si="13"/>
        <v>5000</v>
      </c>
      <c r="C86" s="10">
        <v>0.32869999999999999</v>
      </c>
      <c r="D86" s="10">
        <v>1.08687</v>
      </c>
      <c r="F86" s="5">
        <f t="shared" si="14"/>
        <v>82.479848255999997</v>
      </c>
      <c r="G86" s="5">
        <f t="shared" si="15"/>
        <v>43186.347558375084</v>
      </c>
      <c r="H86" s="6">
        <f t="shared" si="16"/>
        <v>7.6112016547751685E-6</v>
      </c>
      <c r="I86" s="5">
        <f t="shared" si="23"/>
        <v>82.479848255999997</v>
      </c>
      <c r="J86" s="5">
        <f t="shared" si="17"/>
        <v>43186.347558375084</v>
      </c>
      <c r="K86" s="5">
        <f t="shared" si="18"/>
        <v>82.479848255999997</v>
      </c>
      <c r="L86" s="5">
        <f t="shared" si="19"/>
        <v>43.187688897266725</v>
      </c>
      <c r="M86" s="5">
        <f t="shared" si="20"/>
        <v>78.522323168316831</v>
      </c>
      <c r="N86" s="5">
        <f t="shared" si="21"/>
        <v>6.4779521337562631</v>
      </c>
      <c r="O86" s="17">
        <f t="shared" si="22"/>
        <v>0</v>
      </c>
      <c r="P86" s="7"/>
      <c r="Q86" s="7"/>
    </row>
    <row r="87" spans="1:17" x14ac:dyDescent="0.25">
      <c r="A87" s="10">
        <v>99.314899999999994</v>
      </c>
      <c r="B87" s="10">
        <f t="shared" si="13"/>
        <v>5050</v>
      </c>
      <c r="C87" s="10">
        <v>0.32984999999999998</v>
      </c>
      <c r="D87" s="10">
        <v>1.0891</v>
      </c>
      <c r="F87" s="5">
        <f t="shared" si="14"/>
        <v>81.018711862399996</v>
      </c>
      <c r="G87" s="5">
        <f t="shared" si="15"/>
        <v>42845.511315021053</v>
      </c>
      <c r="H87" s="6">
        <f t="shared" si="16"/>
        <v>7.6985894175654075E-6</v>
      </c>
      <c r="I87" s="5">
        <f t="shared" si="23"/>
        <v>81.018711862399996</v>
      </c>
      <c r="J87" s="5">
        <f t="shared" si="17"/>
        <v>42845.511315021045</v>
      </c>
      <c r="K87" s="5">
        <f t="shared" si="18"/>
        <v>81.018711862399982</v>
      </c>
      <c r="L87" s="5">
        <f t="shared" si="19"/>
        <v>42.84684206776835</v>
      </c>
      <c r="M87" s="5">
        <f t="shared" si="20"/>
        <v>77.902607559999993</v>
      </c>
      <c r="N87" s="5">
        <f t="shared" si="21"/>
        <v>6.3631947497556016</v>
      </c>
      <c r="O87" s="17">
        <f t="shared" si="22"/>
        <v>0</v>
      </c>
      <c r="P87" s="7"/>
      <c r="Q87" s="7"/>
    </row>
    <row r="88" spans="1:17" x14ac:dyDescent="0.25">
      <c r="A88" s="10">
        <v>97.581500000000005</v>
      </c>
      <c r="B88" s="10">
        <f t="shared" si="13"/>
        <v>5100</v>
      </c>
      <c r="C88" s="10">
        <v>0.32969999999999999</v>
      </c>
      <c r="D88" s="10">
        <v>1.09185</v>
      </c>
      <c r="F88" s="5">
        <f t="shared" si="14"/>
        <v>79.604645743999995</v>
      </c>
      <c r="G88" s="5">
        <f t="shared" si="15"/>
        <v>42514.512944364622</v>
      </c>
      <c r="H88" s="6">
        <f t="shared" si="16"/>
        <v>7.7549988737128967E-6</v>
      </c>
      <c r="I88" s="5">
        <f t="shared" si="23"/>
        <v>79.604645743999995</v>
      </c>
      <c r="J88" s="5">
        <f t="shared" si="17"/>
        <v>42514.512944364622</v>
      </c>
      <c r="K88" s="5">
        <f t="shared" si="18"/>
        <v>79.604645743999995</v>
      </c>
      <c r="L88" s="5">
        <f t="shared" si="19"/>
        <v>42.51583341652529</v>
      </c>
      <c r="M88" s="5">
        <f t="shared" si="20"/>
        <v>77.300779378217825</v>
      </c>
      <c r="N88" s="5">
        <f t="shared" si="21"/>
        <v>6.2521342565242097</v>
      </c>
      <c r="O88" s="17">
        <f t="shared" si="22"/>
        <v>0</v>
      </c>
      <c r="P88" s="7"/>
      <c r="Q88" s="7"/>
    </row>
    <row r="89" spans="1:17" x14ac:dyDescent="0.25">
      <c r="A89" s="10">
        <v>95.848600000000005</v>
      </c>
      <c r="B89" s="10">
        <f t="shared" si="13"/>
        <v>5150</v>
      </c>
      <c r="C89" s="10">
        <v>0.33095000000000002</v>
      </c>
      <c r="D89" s="10">
        <v>1.0940700000000001</v>
      </c>
      <c r="F89" s="5">
        <f t="shared" si="14"/>
        <v>78.190987513599993</v>
      </c>
      <c r="G89" s="5">
        <f t="shared" si="15"/>
        <v>42168.92648469111</v>
      </c>
      <c r="H89" s="6">
        <f t="shared" si="16"/>
        <v>7.8481959961714276E-6</v>
      </c>
      <c r="I89" s="5">
        <f t="shared" si="23"/>
        <v>78.190987513599978</v>
      </c>
      <c r="J89" s="5">
        <f t="shared" si="17"/>
        <v>42168.92648469111</v>
      </c>
      <c r="K89" s="5">
        <f t="shared" si="18"/>
        <v>78.190987513599978</v>
      </c>
      <c r="L89" s="5">
        <f t="shared" si="19"/>
        <v>42.170236223168914</v>
      </c>
      <c r="M89" s="5">
        <f t="shared" si="20"/>
        <v>76.672426826930689</v>
      </c>
      <c r="N89" s="5">
        <f t="shared" si="21"/>
        <v>6.1411057987414246</v>
      </c>
      <c r="O89" s="17">
        <f t="shared" si="22"/>
        <v>0</v>
      </c>
      <c r="P89" s="7"/>
      <c r="Q89" s="7"/>
    </row>
    <row r="90" spans="1:17" x14ac:dyDescent="0.25">
      <c r="A90" s="10">
        <v>94.803299999999993</v>
      </c>
      <c r="B90" s="10">
        <f t="shared" si="13"/>
        <v>5200</v>
      </c>
      <c r="C90" s="10">
        <v>0.33379999999999999</v>
      </c>
      <c r="D90" s="10">
        <v>1.0934600000000001</v>
      </c>
      <c r="F90" s="5">
        <f t="shared" si="14"/>
        <v>77.338256860799987</v>
      </c>
      <c r="G90" s="5">
        <f t="shared" si="15"/>
        <v>42113.985263190472</v>
      </c>
      <c r="H90" s="6">
        <f t="shared" si="16"/>
        <v>7.9261081066995634E-6</v>
      </c>
      <c r="I90" s="5">
        <f t="shared" si="23"/>
        <v>77.338256860799987</v>
      </c>
      <c r="J90" s="5">
        <f t="shared" si="17"/>
        <v>42113.985263190472</v>
      </c>
      <c r="K90" s="5">
        <f t="shared" si="18"/>
        <v>77.338256860799987</v>
      </c>
      <c r="L90" s="5">
        <f t="shared" si="19"/>
        <v>42.115293295230906</v>
      </c>
      <c r="M90" s="5">
        <f t="shared" si="20"/>
        <v>76.572531545346521</v>
      </c>
      <c r="N90" s="5">
        <f t="shared" si="21"/>
        <v>6.0741324898832421</v>
      </c>
      <c r="O90" s="17">
        <f t="shared" si="22"/>
        <v>0</v>
      </c>
      <c r="P90" s="7"/>
      <c r="Q90" s="7"/>
    </row>
    <row r="91" spans="1:17" x14ac:dyDescent="0.25">
      <c r="A91" s="10">
        <v>93.0976</v>
      </c>
      <c r="B91" s="10">
        <f t="shared" si="13"/>
        <v>5250</v>
      </c>
      <c r="C91" s="10">
        <v>0.33129999999999998</v>
      </c>
      <c r="D91" s="10">
        <v>1.0880399999999999</v>
      </c>
      <c r="F91" s="5">
        <f t="shared" si="14"/>
        <v>75.94678773759999</v>
      </c>
      <c r="G91" s="5">
        <f t="shared" si="15"/>
        <v>41753.927323532822</v>
      </c>
      <c r="H91" s="6">
        <f t="shared" si="16"/>
        <v>7.934582953907593E-6</v>
      </c>
      <c r="I91" s="5">
        <f t="shared" si="23"/>
        <v>75.946787737600005</v>
      </c>
      <c r="J91" s="5">
        <f t="shared" si="17"/>
        <v>41753.927323532815</v>
      </c>
      <c r="K91" s="5">
        <f t="shared" si="18"/>
        <v>75.946787737600005</v>
      </c>
      <c r="L91" s="5">
        <f t="shared" si="19"/>
        <v>41.755224172415957</v>
      </c>
      <c r="M91" s="5">
        <f t="shared" si="20"/>
        <v>75.917866645544549</v>
      </c>
      <c r="N91" s="5">
        <f t="shared" si="21"/>
        <v>5.9648467605046882</v>
      </c>
      <c r="O91" s="17">
        <f t="shared" si="22"/>
        <v>0</v>
      </c>
      <c r="P91" s="7"/>
      <c r="Q91" s="7"/>
    </row>
    <row r="92" spans="1:17" x14ac:dyDescent="0.25">
      <c r="A92" s="10">
        <v>91.788600000000002</v>
      </c>
      <c r="B92" s="10">
        <f t="shared" si="13"/>
        <v>5300</v>
      </c>
      <c r="C92" s="10">
        <v>0.33239999999999997</v>
      </c>
      <c r="D92" s="10">
        <v>1.0833900000000001</v>
      </c>
      <c r="F92" s="5">
        <f t="shared" si="14"/>
        <v>74.878936953600004</v>
      </c>
      <c r="G92" s="5">
        <f t="shared" si="15"/>
        <v>41558.910889427607</v>
      </c>
      <c r="H92" s="6">
        <f t="shared" si="16"/>
        <v>7.9982846731568467E-6</v>
      </c>
      <c r="I92" s="5">
        <f t="shared" si="23"/>
        <v>74.87893695359999</v>
      </c>
      <c r="J92" s="5">
        <f t="shared" si="17"/>
        <v>41558.910889427607</v>
      </c>
      <c r="K92" s="5">
        <f t="shared" si="18"/>
        <v>74.87893695359999</v>
      </c>
      <c r="L92" s="5">
        <f t="shared" si="19"/>
        <v>41.560201681231547</v>
      </c>
      <c r="M92" s="5">
        <f t="shared" si="20"/>
        <v>75.563283673663364</v>
      </c>
      <c r="N92" s="5">
        <f t="shared" si="21"/>
        <v>5.8809779560510762</v>
      </c>
      <c r="O92" s="17">
        <f t="shared" si="22"/>
        <v>0</v>
      </c>
      <c r="P92" s="7"/>
      <c r="Q92" s="7"/>
    </row>
    <row r="93" spans="1:17" x14ac:dyDescent="0.25">
      <c r="A93" s="10">
        <v>90.593800000000002</v>
      </c>
      <c r="B93" s="10">
        <f t="shared" si="13"/>
        <v>5350</v>
      </c>
      <c r="C93" s="10">
        <v>0.33079999999999998</v>
      </c>
      <c r="D93" s="10">
        <v>1.0800700000000001</v>
      </c>
      <c r="F93" s="5">
        <f t="shared" si="14"/>
        <v>73.904247788799992</v>
      </c>
      <c r="G93" s="5">
        <f t="shared" si="15"/>
        <v>41404.905809489988</v>
      </c>
      <c r="H93" s="6">
        <f t="shared" si="16"/>
        <v>7.9893914388323697E-6</v>
      </c>
      <c r="I93" s="5">
        <f t="shared" si="23"/>
        <v>73.904247788799992</v>
      </c>
      <c r="J93" s="5">
        <f t="shared" si="17"/>
        <v>41404.905809489988</v>
      </c>
      <c r="K93" s="5">
        <f t="shared" si="18"/>
        <v>73.904247788799992</v>
      </c>
      <c r="L93" s="5">
        <f t="shared" si="19"/>
        <v>41.406191817999783</v>
      </c>
      <c r="M93" s="5">
        <f t="shared" si="20"/>
        <v>75.283268406336617</v>
      </c>
      <c r="N93" s="5">
        <f t="shared" si="21"/>
        <v>5.8044260480593444</v>
      </c>
      <c r="O93" s="17">
        <f t="shared" si="22"/>
        <v>0</v>
      </c>
      <c r="P93" s="7"/>
      <c r="Q93" s="7"/>
    </row>
    <row r="94" spans="1:17" x14ac:dyDescent="0.25">
      <c r="A94" s="10">
        <v>89.6374</v>
      </c>
      <c r="B94" s="10">
        <f t="shared" si="13"/>
        <v>5400</v>
      </c>
      <c r="C94" s="10">
        <v>0.33879999999999999</v>
      </c>
      <c r="D94" s="10">
        <v>1.0789500000000001</v>
      </c>
      <c r="F94" s="5">
        <f t="shared" si="14"/>
        <v>73.124039622399991</v>
      </c>
      <c r="G94" s="5">
        <f t="shared" si="15"/>
        <v>41350.670222137342</v>
      </c>
      <c r="H94" s="6">
        <f t="shared" si="16"/>
        <v>8.1933375730055589E-6</v>
      </c>
      <c r="I94" s="5">
        <f t="shared" si="23"/>
        <v>73.124039622399991</v>
      </c>
      <c r="J94" s="5">
        <f t="shared" si="17"/>
        <v>41350.670222137334</v>
      </c>
      <c r="K94" s="5">
        <f t="shared" si="18"/>
        <v>73.124039622399977</v>
      </c>
      <c r="L94" s="5">
        <f t="shared" si="19"/>
        <v>41.351954546126294</v>
      </c>
      <c r="M94" s="5">
        <f t="shared" si="20"/>
        <v>75.184656123564352</v>
      </c>
      <c r="N94" s="5">
        <f t="shared" si="21"/>
        <v>5.7431486419635194</v>
      </c>
      <c r="O94" s="17">
        <f t="shared" si="22"/>
        <v>0</v>
      </c>
      <c r="P94" s="7"/>
      <c r="Q94" s="7"/>
    </row>
    <row r="95" spans="1:17" x14ac:dyDescent="0.25">
      <c r="A95" s="10">
        <v>88.925600000000003</v>
      </c>
      <c r="B95" s="10">
        <f t="shared" si="13"/>
        <v>5450</v>
      </c>
      <c r="C95" s="10">
        <v>0.34379999999999999</v>
      </c>
      <c r="D95" s="10">
        <v>1.0792299999999999</v>
      </c>
      <c r="F95" s="5">
        <f t="shared" si="14"/>
        <v>72.543370265600004</v>
      </c>
      <c r="G95" s="5">
        <f t="shared" si="15"/>
        <v>41402.145635238005</v>
      </c>
      <c r="H95" s="6">
        <f t="shared" si="16"/>
        <v>8.3039174594706642E-6</v>
      </c>
      <c r="I95" s="5">
        <f t="shared" si="23"/>
        <v>72.543370265600004</v>
      </c>
      <c r="J95" s="5">
        <f t="shared" si="17"/>
        <v>41402.145635237997</v>
      </c>
      <c r="K95" s="5">
        <f t="shared" si="18"/>
        <v>72.543370265599989</v>
      </c>
      <c r="L95" s="5">
        <f t="shared" si="19"/>
        <v>41.403431558018646</v>
      </c>
      <c r="M95" s="5">
        <f t="shared" si="20"/>
        <v>75.278249799603969</v>
      </c>
      <c r="N95" s="5">
        <f t="shared" si="21"/>
        <v>5.6975429773263304</v>
      </c>
      <c r="O95" s="17">
        <f t="shared" si="22"/>
        <v>0</v>
      </c>
      <c r="P95" s="7"/>
      <c r="Q95" s="7"/>
    </row>
    <row r="96" spans="1:17" x14ac:dyDescent="0.25">
      <c r="A96" s="10">
        <v>88.647400000000005</v>
      </c>
      <c r="B96" s="10">
        <f t="shared" si="13"/>
        <v>5500</v>
      </c>
      <c r="C96" s="10">
        <v>0.3488</v>
      </c>
      <c r="D96" s="10">
        <v>1.0836600000000001</v>
      </c>
      <c r="F96" s="5">
        <f t="shared" si="14"/>
        <v>72.316421382399994</v>
      </c>
      <c r="G96" s="5">
        <f t="shared" si="15"/>
        <v>41651.268660622802</v>
      </c>
      <c r="H96" s="6">
        <f t="shared" si="16"/>
        <v>8.3742947385839485E-6</v>
      </c>
      <c r="I96" s="5">
        <f t="shared" si="23"/>
        <v>72.316421382400009</v>
      </c>
      <c r="J96" s="5">
        <f t="shared" si="17"/>
        <v>41651.268660622802</v>
      </c>
      <c r="K96" s="5">
        <f t="shared" si="18"/>
        <v>72.316421382400009</v>
      </c>
      <c r="L96" s="5">
        <f t="shared" si="19"/>
        <v>41.652562320996964</v>
      </c>
      <c r="M96" s="5">
        <f t="shared" si="20"/>
        <v>75.731210510891088</v>
      </c>
      <c r="N96" s="5">
        <f t="shared" si="21"/>
        <v>5.679718453721291</v>
      </c>
      <c r="O96" s="17">
        <f t="shared" si="22"/>
        <v>0</v>
      </c>
      <c r="P96" s="7"/>
      <c r="Q96" s="14"/>
    </row>
    <row r="98" spans="1:5" x14ac:dyDescent="0.25">
      <c r="A98" s="1" t="s">
        <v>0</v>
      </c>
      <c r="B98" s="1" t="s">
        <v>1</v>
      </c>
      <c r="C98" t="s">
        <v>2</v>
      </c>
      <c r="E98" t="s">
        <v>13</v>
      </c>
    </row>
    <row r="99" spans="1:5" x14ac:dyDescent="0.25">
      <c r="A99" s="1" t="s">
        <v>3</v>
      </c>
      <c r="B99" s="1" t="s">
        <v>4</v>
      </c>
      <c r="C99" t="s">
        <v>5</v>
      </c>
      <c r="E99" t="s">
        <v>14</v>
      </c>
    </row>
    <row r="100" spans="1:5" x14ac:dyDescent="0.25">
      <c r="A100" s="1">
        <v>1018.9</v>
      </c>
      <c r="B100" s="1">
        <v>46</v>
      </c>
      <c r="C100">
        <v>27</v>
      </c>
      <c r="E100" t="s"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70CC-BE59-4CE2-9AB3-E37A015E16D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8" ma:contentTypeDescription="Create a new document." ma:contentTypeScope="" ma:versionID="092574211c8e419d1917f537b9068bef">
  <xsd:schema xmlns:xsd="http://www.w3.org/2001/XMLSchema" xmlns:xs="http://www.w3.org/2001/XMLSchema" xmlns:p="http://schemas.microsoft.com/office/2006/metadata/properties" xmlns:ns3="0ebdf10f-b5a3-45b6-acdb-7dc1eb398785" targetNamespace="http://schemas.microsoft.com/office/2006/metadata/properties" ma:root="true" ma:fieldsID="08e02930d5967925df2fbc53de6bd523" ns3:_="">
    <xsd:import namespace="0ebdf10f-b5a3-45b6-acdb-7dc1eb39878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31034D-F921-43BA-BF53-246831B715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0ebdf10f-b5a3-45b6-acdb-7dc1eb398785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dylan jones</cp:lastModifiedBy>
  <cp:revision/>
  <cp:lastPrinted>2024-03-17T21:10:57Z</cp:lastPrinted>
  <dcterms:created xsi:type="dcterms:W3CDTF">2019-10-18T15:00:30Z</dcterms:created>
  <dcterms:modified xsi:type="dcterms:W3CDTF">2024-03-17T21:36:58Z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