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8" i="1" l="1"/>
  <c r="L21" i="1" s="1"/>
  <c r="L60" i="1" s="1"/>
  <c r="K18" i="1"/>
  <c r="J18" i="1"/>
  <c r="I18" i="1"/>
  <c r="I21" i="1" s="1"/>
  <c r="I60" i="1" s="1"/>
  <c r="H51" i="1"/>
  <c r="G51" i="1"/>
  <c r="G53" i="1"/>
  <c r="F18" i="1"/>
  <c r="E18" i="1"/>
  <c r="E21" i="1"/>
  <c r="E60" i="1" s="1"/>
  <c r="F21" i="1"/>
  <c r="G21" i="1"/>
  <c r="H21" i="1"/>
  <c r="J21" i="1"/>
  <c r="J60" i="1" s="1"/>
  <c r="K21" i="1"/>
  <c r="K60" i="1" s="1"/>
  <c r="D21" i="1"/>
  <c r="D18" i="1"/>
  <c r="D60" i="1"/>
  <c r="D63" i="1" s="1"/>
  <c r="E57" i="1" s="1"/>
  <c r="F60" i="1"/>
  <c r="E53" i="1"/>
  <c r="F53" i="1"/>
  <c r="H53" i="1"/>
  <c r="H60" i="1" s="1"/>
  <c r="I53" i="1"/>
  <c r="J53" i="1"/>
  <c r="K53" i="1"/>
  <c r="L53" i="1"/>
  <c r="M53" i="1"/>
  <c r="N53" i="1"/>
  <c r="O53" i="1"/>
  <c r="D53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27" i="1"/>
  <c r="P17" i="1"/>
  <c r="P16" i="1"/>
  <c r="P15" i="1"/>
  <c r="P51" i="1" l="1"/>
  <c r="P53" i="1" s="1"/>
  <c r="G60" i="1"/>
  <c r="G63" i="1" s="1"/>
  <c r="H57" i="1" s="1"/>
  <c r="H63" i="1" s="1"/>
  <c r="I57" i="1" s="1"/>
  <c r="I63" i="1" s="1"/>
  <c r="J57" i="1" s="1"/>
  <c r="J63" i="1" s="1"/>
  <c r="K57" i="1" s="1"/>
  <c r="K63" i="1" s="1"/>
  <c r="L57" i="1" s="1"/>
  <c r="L63" i="1" s="1"/>
  <c r="E63" i="1"/>
  <c r="F57" i="1" s="1"/>
  <c r="F63" i="1" s="1"/>
  <c r="G57" i="1" s="1"/>
  <c r="M57" i="1" l="1"/>
  <c r="M18" i="1"/>
  <c r="M21" i="1" l="1"/>
  <c r="M60" i="1" s="1"/>
  <c r="M63" i="1" s="1"/>
  <c r="N57" i="1" l="1"/>
  <c r="N18" i="1"/>
  <c r="N21" i="1" l="1"/>
  <c r="N60" i="1" s="1"/>
  <c r="N63" i="1" s="1"/>
  <c r="O57" i="1" l="1"/>
  <c r="O18" i="1"/>
  <c r="O21" i="1" l="1"/>
  <c r="O60" i="1" s="1"/>
  <c r="O63" i="1" s="1"/>
  <c r="P18" i="1"/>
  <c r="P21" i="1" s="1"/>
</calcChain>
</file>

<file path=xl/sharedStrings.xml><?xml version="1.0" encoding="utf-8"?>
<sst xmlns="http://schemas.openxmlformats.org/spreadsheetml/2006/main" count="173" uniqueCount="82">
  <si>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</si>
  <si>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</si>
  <si>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</si>
  <si>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</si>
  <si>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</si>
  <si>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</si>
  <si>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</si>
  <si>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</si>
  <si>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</si>
  <si>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</si>
  <si>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</si>
  <si>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</si>
  <si>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Energy costs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</si>
  <si>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</si>
  <si>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</si>
  <si>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</si>
  <si>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</si>
  <si>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</si>
  <si>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</si>
  <si>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</si>
  <si>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</si>
  <si>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</si>
  <si>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</si>
  <si>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</si>
  <si>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</si>
  <si>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</si>
  <si>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</si>
  <si>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</si>
  <si>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</si>
  <si>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</si>
  <si>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</si>
  <si>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</si>
  <si>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</si>
  <si>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</si>
  <si>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</si>
  <si>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</si>
  <si>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</si>
  <si>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</si>
  <si>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</si>
  <si>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</si>
  <si>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</si>
  <si>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</si>
  <si>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</si>
  <si>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</si>
  <si>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</si>
  <si>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</si>
  <si>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</si>
  <si>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</si>
  <si>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</si>
  <si>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</si>
  <si>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</si>
  <si>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</si>
  <si>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</si>
  <si>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</si>
  <si>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</si>
  <si>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</si>
  <si>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</si>
  <si>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</si>
  <si>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</si>
  <si>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</si>
  <si>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</si>
  <si>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</si>
  <si>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</si>
  <si>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</si>
  <si>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</si>
  <si>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</si>
  <si>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Stationary</t>
  </si>
  <si>
    <t>Complimentary Toiletries</t>
  </si>
  <si>
    <t>Complementary Beverages</t>
  </si>
  <si>
    <t>Bedding Bundles</t>
  </si>
  <si>
    <t>Kettle Purchase</t>
  </si>
  <si>
    <t>Zero Hours</t>
  </si>
  <si>
    <t>Corporation Tax</t>
  </si>
  <si>
    <t>Van Fleet Purchase</t>
  </si>
  <si>
    <t>Van Sales</t>
  </si>
  <si>
    <t>Fixtures and Fittings</t>
  </si>
  <si>
    <t>Building Costs</t>
  </si>
  <si>
    <t>Toilet Refurbishment</t>
  </si>
  <si>
    <t>General Maintenance</t>
  </si>
  <si>
    <t>Logo Signage (Vans)</t>
  </si>
  <si>
    <t>Deep Clean</t>
  </si>
  <si>
    <t>Chandellier Clean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</si>
</sst>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1"/>
  <sheetViews>
    <sheetView tabSelected="1" topLeftCell="A19" workbookViewId="0">
      <selection activeCell="A37" sqref="A37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9.140625" bestFit="1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3" spans="1:16" ht="20.25" x14ac:dyDescent="0.3">
      <c r="A3" s="1"/>
    </row>
    <row r="4" spans="1:16" ht="20.25" x14ac:dyDescent="0.3">
      <c r="A4" s="1"/>
    </row>
    <row r="5" spans="1:16" ht="20.25" x14ac:dyDescent="0.3">
      <c r="A5" s="1"/>
    </row>
    <row r="6" spans="1:16" ht="20.25" x14ac:dyDescent="0.3">
      <c r="A6" s="1"/>
    </row>
    <row r="9" spans="1:16" x14ac:dyDescent="0.2">
      <c r="A9" s="21"/>
      <c r="B9" s="22"/>
      <c r="C9" s="23"/>
      <c r="D9" s="49" t="s">
        <v>2</v>
      </c>
      <c r="E9" s="49" t="s">
        <v>37</v>
      </c>
      <c r="F9" s="49" t="s">
        <v>4</v>
      </c>
      <c r="G9" s="49" t="s">
        <v>5</v>
      </c>
      <c r="H9" s="49" t="s">
        <v>21</v>
      </c>
      <c r="I9" s="49" t="s">
        <v>22</v>
      </c>
      <c r="J9" s="49" t="s">
        <v>41</v>
      </c>
      <c r="K9" s="49" t="s">
        <v>42</v>
      </c>
      <c r="L9" s="49" t="s">
        <v>44</v>
      </c>
      <c r="M9" s="49" t="s">
        <v>43</v>
      </c>
      <c r="N9" s="49" t="s">
        <v>0</v>
      </c>
      <c r="O9" s="49" t="s">
        <v>1</v>
      </c>
      <c r="P9" s="50" t="s">
        <v>54</v>
      </c>
    </row>
    <row r="10" spans="1:16" x14ac:dyDescent="0.2">
      <c r="A10" s="27"/>
      <c r="B10" s="28"/>
      <c r="C10" s="29"/>
      <c r="D10" s="51" t="s">
        <v>6</v>
      </c>
      <c r="E10" s="51" t="s">
        <v>6</v>
      </c>
      <c r="F10" s="51" t="s">
        <v>6</v>
      </c>
      <c r="G10" s="51" t="s">
        <v>6</v>
      </c>
      <c r="H10" s="51" t="s">
        <v>6</v>
      </c>
      <c r="I10" s="51" t="s">
        <v>6</v>
      </c>
      <c r="J10" s="51" t="s">
        <v>6</v>
      </c>
      <c r="K10" s="51" t="s">
        <v>6</v>
      </c>
      <c r="L10" s="51" t="s">
        <v>6</v>
      </c>
      <c r="M10" s="51" t="s">
        <v>6</v>
      </c>
      <c r="N10" s="51" t="s">
        <v>6</v>
      </c>
      <c r="O10" s="51" t="s">
        <v>6</v>
      </c>
      <c r="P10" s="52" t="s">
        <v>6</v>
      </c>
    </row>
    <row r="11" spans="1:16" x14ac:dyDescent="0.2">
      <c r="A11" s="21"/>
      <c r="B11" s="22"/>
      <c r="C11" s="23"/>
      <c r="D11" s="3"/>
      <c r="E11" s="3"/>
      <c r="F11" s="3"/>
      <c r="G11" s="3"/>
      <c r="H11" s="3"/>
      <c r="I11" s="3"/>
    </row>
    <row r="12" spans="1:16" x14ac:dyDescent="0.2">
      <c r="A12" s="24"/>
      <c r="B12" s="25"/>
      <c r="C12" s="26"/>
      <c r="D12" s="3"/>
      <c r="E12" s="3"/>
      <c r="F12" s="3"/>
      <c r="G12" s="3"/>
      <c r="H12" s="3"/>
      <c r="I12" s="3"/>
    </row>
    <row r="13" spans="1:16" x14ac:dyDescent="0.2">
      <c r="A13" s="34" t="s">
        <v>7</v>
      </c>
      <c r="B13" s="32"/>
      <c r="C13" s="33"/>
      <c r="D13" s="30"/>
      <c r="E13" s="30"/>
      <c r="F13" s="30"/>
      <c r="G13" s="30"/>
      <c r="H13" s="30"/>
      <c r="I13" s="30"/>
      <c r="J13" s="31"/>
      <c r="K13" s="31"/>
      <c r="L13" s="31"/>
      <c r="M13" s="31"/>
      <c r="N13" s="31"/>
      <c r="O13" s="31"/>
      <c r="P13" s="31"/>
    </row>
    <row r="14" spans="1:16" x14ac:dyDescent="0.2">
      <c r="A14" s="21"/>
      <c r="B14" s="22"/>
      <c r="C14" s="23"/>
      <c r="D14" s="3"/>
      <c r="E14" s="3"/>
      <c r="F14" s="3"/>
      <c r="G14" s="3"/>
      <c r="H14" s="3"/>
      <c r="I14" s="3"/>
    </row>
    <row r="15" spans="1:16" x14ac:dyDescent="0.2">
      <c r="A15" s="24" t="s">
        <v>45</v>
      </c>
      <c r="B15" s="25"/>
      <c r="C15" s="26"/>
      <c r="D15" s="2">
        <v>71519</v>
      </c>
      <c r="E15" s="2">
        <v>75307</v>
      </c>
      <c r="F15" s="2">
        <v>68821</v>
      </c>
      <c r="G15" s="2">
        <v>69213</v>
      </c>
      <c r="H15" s="2">
        <v>70636</v>
      </c>
      <c r="I15" s="2">
        <v>74873</v>
      </c>
      <c r="J15" s="2">
        <v>187701</v>
      </c>
      <c r="K15" s="2">
        <v>194700</v>
      </c>
      <c r="L15" s="2">
        <v>108073</v>
      </c>
      <c r="M15" s="2">
        <v>105418</v>
      </c>
      <c r="N15" s="2">
        <v>79336</v>
      </c>
      <c r="O15" s="2">
        <v>57260</v>
      </c>
      <c r="P15">
        <f>D15+E15+F15+G15+H15+I15+J15+K15+L15++M15+N15+O15</f>
        <v>1162857</v>
      </c>
    </row>
    <row r="16" spans="1:16" x14ac:dyDescent="0.2">
      <c r="A16" s="24" t="s">
        <v>9</v>
      </c>
      <c r="B16" s="25"/>
      <c r="C16" s="26"/>
      <c r="D16" s="2">
        <v>276095</v>
      </c>
      <c r="E16" s="2">
        <v>294502</v>
      </c>
      <c r="F16" s="2">
        <v>280800</v>
      </c>
      <c r="G16" s="2">
        <v>304620</v>
      </c>
      <c r="H16" s="2">
        <v>316519</v>
      </c>
      <c r="I16" s="2">
        <v>300500</v>
      </c>
      <c r="J16" s="2">
        <v>448616</v>
      </c>
      <c r="K16" s="2">
        <v>448720</v>
      </c>
      <c r="L16" s="2">
        <v>427533</v>
      </c>
      <c r="M16" s="2">
        <v>239680</v>
      </c>
      <c r="N16" s="2">
        <v>235920</v>
      </c>
      <c r="O16" s="2">
        <v>352640</v>
      </c>
      <c r="P16">
        <f t="shared" ref="P16:P18" si="0">D16+E16+F16+G16+H16+I16+J16+K16+L16++M16+N16+O16</f>
        <v>3926145</v>
      </c>
    </row>
    <row r="17" spans="1:16" x14ac:dyDescent="0.2">
      <c r="A17" s="24" t="s">
        <v>74</v>
      </c>
      <c r="B17" s="25"/>
      <c r="C17" s="26"/>
      <c r="D17" s="2">
        <v>11750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>
        <f t="shared" si="0"/>
        <v>11750</v>
      </c>
    </row>
    <row r="18" spans="1:16" x14ac:dyDescent="0.2">
      <c r="A18" s="24" t="s">
        <v>52</v>
      </c>
      <c r="B18" s="25"/>
      <c r="C18" s="26"/>
      <c r="D18" s="2">
        <f>D57*0.032</f>
        <v>7936</v>
      </c>
      <c r="E18" s="2">
        <f>E57*0.032</f>
        <v>12266.4</v>
      </c>
      <c r="F18" s="2">
        <f>F57*0.032</f>
        <v>17420.8128</v>
      </c>
      <c r="G18" s="2">
        <v>0</v>
      </c>
      <c r="H18" s="2">
        <v>0</v>
      </c>
      <c r="I18" s="2">
        <f>H63*0.032</f>
        <v>1043.5913650706941</v>
      </c>
      <c r="J18" s="2">
        <f>I63*0.032</f>
        <v>6038.2662887529577</v>
      </c>
      <c r="K18" s="2">
        <f>J63*0.032</f>
        <v>21669.634809993051</v>
      </c>
      <c r="L18" s="2">
        <f t="shared" ref="L18:O18" si="1">K63*0.032</f>
        <v>36786.103123912828</v>
      </c>
      <c r="M18" s="2">
        <f t="shared" si="1"/>
        <v>49462.65042387804</v>
      </c>
      <c r="N18" s="2">
        <f t="shared" si="1"/>
        <v>56408.591237442139</v>
      </c>
      <c r="O18" s="2">
        <f t="shared" si="1"/>
        <v>63293.858157040282</v>
      </c>
      <c r="P18">
        <f t="shared" si="0"/>
        <v>272325.90820608998</v>
      </c>
    </row>
    <row r="19" spans="1:16" x14ac:dyDescent="0.2">
      <c r="A19" s="24" t="s">
        <v>8</v>
      </c>
      <c r="B19" s="25"/>
      <c r="C19" s="26"/>
      <c r="D19" s="2"/>
      <c r="E19" s="2"/>
      <c r="F19" s="2"/>
      <c r="G19" s="2"/>
      <c r="H19" s="2"/>
      <c r="I19" s="2"/>
    </row>
    <row r="20" spans="1:16" x14ac:dyDescent="0.2">
      <c r="A20" s="24"/>
      <c r="B20" s="25"/>
      <c r="C20" s="26"/>
      <c r="D20" s="3"/>
      <c r="E20" s="3"/>
      <c r="F20" s="3"/>
      <c r="G20" s="3"/>
      <c r="H20" s="3"/>
      <c r="I20" s="3"/>
    </row>
    <row r="21" spans="1:16" ht="13.5" thickBot="1" x14ac:dyDescent="0.25">
      <c r="A21" s="34" t="s">
        <v>10</v>
      </c>
      <c r="B21" s="35"/>
      <c r="C21" s="36"/>
      <c r="D21" s="19">
        <f>D15+D16+D17+D18</f>
        <v>367300</v>
      </c>
      <c r="E21" s="19">
        <f t="shared" ref="E21:P21" si="2">E15+E16+E17+E18</f>
        <v>382075.4</v>
      </c>
      <c r="F21" s="19">
        <f t="shared" si="2"/>
        <v>367041.81280000001</v>
      </c>
      <c r="G21" s="19">
        <f t="shared" si="2"/>
        <v>373833</v>
      </c>
      <c r="H21" s="19">
        <f t="shared" si="2"/>
        <v>387155</v>
      </c>
      <c r="I21" s="19">
        <f t="shared" si="2"/>
        <v>376416.59136507072</v>
      </c>
      <c r="J21" s="19">
        <f t="shared" si="2"/>
        <v>642355.2662887529</v>
      </c>
      <c r="K21" s="19">
        <f t="shared" si="2"/>
        <v>665089.63480999309</v>
      </c>
      <c r="L21" s="19">
        <f t="shared" si="2"/>
        <v>572392.10312391282</v>
      </c>
      <c r="M21" s="19">
        <f t="shared" si="2"/>
        <v>394560.65042387805</v>
      </c>
      <c r="N21" s="19">
        <f t="shared" si="2"/>
        <v>371664.59123744216</v>
      </c>
      <c r="O21" s="19">
        <f t="shared" si="2"/>
        <v>473193.85815704026</v>
      </c>
      <c r="P21" s="19">
        <f t="shared" si="2"/>
        <v>5373077.9082060903</v>
      </c>
    </row>
    <row r="22" spans="1:16" x14ac:dyDescent="0.2">
      <c r="A22" s="24"/>
      <c r="B22" s="25"/>
      <c r="C22" s="26"/>
      <c r="D22" s="4"/>
      <c r="E22" s="4"/>
      <c r="F22" s="4"/>
      <c r="G22" s="4"/>
      <c r="H22" s="4"/>
      <c r="I22" s="4"/>
    </row>
    <row r="23" spans="1:16" x14ac:dyDescent="0.2">
      <c r="A23" s="24"/>
      <c r="B23" s="25"/>
      <c r="C23" s="26"/>
      <c r="D23" s="4"/>
      <c r="E23" s="4"/>
      <c r="F23" s="4"/>
      <c r="G23" s="4"/>
      <c r="H23" s="4"/>
      <c r="I23" s="4"/>
    </row>
    <row r="24" spans="1:16" x14ac:dyDescent="0.2">
      <c r="A24" s="24"/>
      <c r="B24" s="25"/>
      <c r="C24" s="26"/>
      <c r="D24" s="3"/>
      <c r="E24" s="3"/>
      <c r="F24" s="3"/>
      <c r="G24" s="3"/>
      <c r="H24" s="3"/>
      <c r="I24" s="3"/>
    </row>
    <row r="25" spans="1:16" x14ac:dyDescent="0.2">
      <c r="A25" s="34" t="s">
        <v>11</v>
      </c>
      <c r="B25" s="32"/>
      <c r="C25" s="33"/>
      <c r="D25" s="30"/>
      <c r="E25" s="30"/>
      <c r="F25" s="30"/>
      <c r="G25" s="30"/>
      <c r="H25" s="30"/>
      <c r="I25" s="30"/>
      <c r="J25" s="31"/>
      <c r="K25" s="31"/>
      <c r="L25" s="31"/>
      <c r="M25" s="31"/>
      <c r="N25" s="31"/>
      <c r="O25" s="31"/>
      <c r="P25" s="31"/>
    </row>
    <row r="26" spans="1:16" x14ac:dyDescent="0.2">
      <c r="A26" s="24"/>
      <c r="B26" s="25"/>
      <c r="C26" s="26"/>
      <c r="D26" s="3"/>
      <c r="E26" s="3"/>
      <c r="F26" s="3"/>
      <c r="G26" s="3"/>
      <c r="H26" s="3"/>
      <c r="I26" s="3"/>
    </row>
    <row r="27" spans="1:16" x14ac:dyDescent="0.2">
      <c r="A27" s="24" t="s">
        <v>47</v>
      </c>
      <c r="B27" s="25"/>
      <c r="C27" s="26"/>
      <c r="D27" s="2">
        <v>25000</v>
      </c>
      <c r="E27" s="2">
        <v>0</v>
      </c>
      <c r="F27" s="2">
        <v>0</v>
      </c>
      <c r="G27" s="2">
        <v>75000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>
        <f>D27+E27+F27+G27+H27+I27+J27+K27+L27+M27+N27+O27</f>
        <v>100000</v>
      </c>
    </row>
    <row r="28" spans="1:16" x14ac:dyDescent="0.2">
      <c r="A28" s="24" t="s">
        <v>75</v>
      </c>
      <c r="B28" s="25"/>
      <c r="C28" s="26"/>
      <c r="D28" s="2">
        <v>0</v>
      </c>
      <c r="E28" s="2">
        <v>0</v>
      </c>
      <c r="F28" s="2">
        <v>118000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>
        <f t="shared" ref="P28:P51" si="3">D28+E28+F28+G28+H28+I28+J28+K28+L28+M28+N28+O28</f>
        <v>118000</v>
      </c>
    </row>
    <row r="29" spans="1:16" x14ac:dyDescent="0.2">
      <c r="A29" s="24" t="s">
        <v>76</v>
      </c>
      <c r="B29" s="25"/>
      <c r="C29" s="26"/>
      <c r="D29" s="2">
        <v>33333</v>
      </c>
      <c r="E29" s="2">
        <v>33333</v>
      </c>
      <c r="F29" s="2">
        <v>33333</v>
      </c>
      <c r="G29" s="2">
        <v>33333</v>
      </c>
      <c r="H29" s="2">
        <v>33333</v>
      </c>
      <c r="I29" s="2">
        <v>33333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>
        <f t="shared" si="3"/>
        <v>199998</v>
      </c>
    </row>
    <row r="30" spans="1:16" x14ac:dyDescent="0.2">
      <c r="A30" s="24" t="s">
        <v>77</v>
      </c>
      <c r="B30" s="25"/>
      <c r="C30" s="26"/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30000</v>
      </c>
      <c r="L30" s="2">
        <v>0</v>
      </c>
      <c r="M30" s="2">
        <v>0</v>
      </c>
      <c r="N30" s="2">
        <v>0</v>
      </c>
      <c r="O30" s="2">
        <v>0</v>
      </c>
      <c r="P30">
        <f t="shared" si="3"/>
        <v>30000</v>
      </c>
    </row>
    <row r="31" spans="1:16" x14ac:dyDescent="0.2">
      <c r="A31" s="24" t="s">
        <v>69</v>
      </c>
      <c r="B31" s="25"/>
      <c r="C31" s="26"/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>
        <v>1200</v>
      </c>
      <c r="K31">
        <v>0</v>
      </c>
      <c r="L31">
        <v>0</v>
      </c>
      <c r="M31">
        <v>0</v>
      </c>
      <c r="N31">
        <v>1500</v>
      </c>
      <c r="O31">
        <v>0</v>
      </c>
      <c r="P31">
        <f t="shared" si="3"/>
        <v>2700</v>
      </c>
    </row>
    <row r="32" spans="1:16" x14ac:dyDescent="0.2">
      <c r="A32" s="24" t="s">
        <v>81</v>
      </c>
      <c r="B32" s="25"/>
      <c r="C32" s="26"/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>
        <v>15000</v>
      </c>
      <c r="N32">
        <v>0</v>
      </c>
      <c r="O32">
        <v>0</v>
      </c>
      <c r="P32">
        <f t="shared" si="3"/>
        <v>15000</v>
      </c>
    </row>
    <row r="33" spans="1:16" x14ac:dyDescent="0.2">
      <c r="A33" s="24" t="s">
        <v>72</v>
      </c>
      <c r="B33" s="25"/>
      <c r="C33" s="26"/>
      <c r="D33" s="2">
        <v>0</v>
      </c>
      <c r="E33" s="2">
        <v>0</v>
      </c>
      <c r="F33" s="2">
        <v>779000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>
        <f t="shared" si="3"/>
        <v>779000</v>
      </c>
    </row>
    <row r="34" spans="1:16" x14ac:dyDescent="0.2">
      <c r="A34" s="24" t="s">
        <v>70</v>
      </c>
      <c r="B34" s="25"/>
      <c r="C34" s="26"/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3050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>
        <f t="shared" si="3"/>
        <v>3050</v>
      </c>
    </row>
    <row r="35" spans="1:16" x14ac:dyDescent="0.2">
      <c r="A35" s="24" t="s">
        <v>78</v>
      </c>
      <c r="B35" s="25"/>
      <c r="C35" s="26"/>
      <c r="D35" s="2">
        <v>14333</v>
      </c>
      <c r="E35" s="2">
        <v>14333</v>
      </c>
      <c r="F35" s="2">
        <v>14333</v>
      </c>
      <c r="G35" s="2">
        <v>14333</v>
      </c>
      <c r="H35" s="2">
        <v>14333</v>
      </c>
      <c r="I35" s="2">
        <v>14333</v>
      </c>
      <c r="J35" s="2">
        <v>14333</v>
      </c>
      <c r="K35" s="2">
        <v>14333</v>
      </c>
      <c r="L35" s="2">
        <v>14333</v>
      </c>
      <c r="M35" s="2">
        <v>14333</v>
      </c>
      <c r="N35" s="2">
        <v>14333</v>
      </c>
      <c r="O35" s="2">
        <v>14333</v>
      </c>
      <c r="P35">
        <f t="shared" si="3"/>
        <v>171996</v>
      </c>
    </row>
    <row r="36" spans="1:16" x14ac:dyDescent="0.2">
      <c r="A36" s="24" t="s">
        <v>80</v>
      </c>
      <c r="B36" s="25"/>
      <c r="C36" s="26"/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10000</v>
      </c>
      <c r="N36" s="2">
        <v>0</v>
      </c>
      <c r="O36" s="2">
        <v>0</v>
      </c>
      <c r="P36">
        <f t="shared" si="3"/>
        <v>10000</v>
      </c>
    </row>
    <row r="37" spans="1:16" x14ac:dyDescent="0.2">
      <c r="A37" s="24" t="s">
        <v>46</v>
      </c>
      <c r="B37" s="25"/>
      <c r="C37" s="26"/>
      <c r="D37" s="2">
        <v>0</v>
      </c>
      <c r="E37" s="2">
        <v>12500</v>
      </c>
      <c r="F37" s="2">
        <v>0</v>
      </c>
      <c r="G37" s="2">
        <v>0</v>
      </c>
      <c r="H37" s="2">
        <v>12500</v>
      </c>
      <c r="I37" s="2">
        <v>0</v>
      </c>
      <c r="J37">
        <v>0</v>
      </c>
      <c r="K37">
        <v>12500</v>
      </c>
      <c r="L37">
        <v>0</v>
      </c>
      <c r="M37">
        <v>0</v>
      </c>
      <c r="N37">
        <v>12500</v>
      </c>
      <c r="O37">
        <v>0</v>
      </c>
      <c r="P37">
        <f t="shared" si="3"/>
        <v>50000</v>
      </c>
    </row>
    <row r="38" spans="1:16" x14ac:dyDescent="0.2">
      <c r="A38" s="24" t="s">
        <v>12</v>
      </c>
      <c r="B38" s="25"/>
      <c r="C38" s="26"/>
      <c r="D38" s="2">
        <v>0</v>
      </c>
      <c r="E38" s="2">
        <v>0</v>
      </c>
      <c r="F38" s="2">
        <v>33750</v>
      </c>
      <c r="G38" s="2">
        <v>0</v>
      </c>
      <c r="H38" s="2">
        <v>0</v>
      </c>
      <c r="I38" s="2">
        <v>33750</v>
      </c>
      <c r="J38">
        <v>0</v>
      </c>
      <c r="K38">
        <v>0</v>
      </c>
      <c r="L38">
        <v>33750</v>
      </c>
      <c r="M38">
        <v>0</v>
      </c>
      <c r="N38">
        <v>0</v>
      </c>
      <c r="O38">
        <v>33750</v>
      </c>
      <c r="P38">
        <f t="shared" si="3"/>
        <v>135000</v>
      </c>
    </row>
    <row r="39" spans="1:16" x14ac:dyDescent="0.2">
      <c r="A39" s="24" t="s">
        <v>68</v>
      </c>
      <c r="B39" s="25"/>
      <c r="C39" s="26"/>
      <c r="D39" s="2">
        <v>4000</v>
      </c>
      <c r="E39" s="2">
        <v>4000</v>
      </c>
      <c r="F39" s="2">
        <v>4000</v>
      </c>
      <c r="G39" s="2">
        <v>4000</v>
      </c>
      <c r="H39" s="2">
        <v>4000</v>
      </c>
      <c r="I39" s="2">
        <v>4500</v>
      </c>
      <c r="J39" s="2">
        <v>4500</v>
      </c>
      <c r="K39" s="2">
        <v>4500</v>
      </c>
      <c r="L39" s="2">
        <v>4000</v>
      </c>
      <c r="M39" s="2">
        <v>4000</v>
      </c>
      <c r="N39" s="2">
        <v>4000</v>
      </c>
      <c r="O39" s="2">
        <v>4000</v>
      </c>
      <c r="P39">
        <f t="shared" si="3"/>
        <v>49500</v>
      </c>
    </row>
    <row r="40" spans="1:16" x14ac:dyDescent="0.2">
      <c r="A40" s="24" t="s">
        <v>67</v>
      </c>
      <c r="B40" s="25"/>
      <c r="C40" s="26"/>
      <c r="D40" s="2">
        <v>11667</v>
      </c>
      <c r="E40" s="2">
        <v>11667</v>
      </c>
      <c r="F40" s="2">
        <v>11667</v>
      </c>
      <c r="G40" s="2">
        <v>11667</v>
      </c>
      <c r="H40" s="2">
        <v>11667</v>
      </c>
      <c r="I40" s="2">
        <v>11667</v>
      </c>
      <c r="J40" s="2">
        <v>11667</v>
      </c>
      <c r="K40" s="2">
        <v>11667</v>
      </c>
      <c r="L40" s="2">
        <v>11667</v>
      </c>
      <c r="M40" s="2">
        <v>11667</v>
      </c>
      <c r="N40" s="2">
        <v>11667</v>
      </c>
      <c r="O40" s="2">
        <v>11667</v>
      </c>
      <c r="P40">
        <f t="shared" si="3"/>
        <v>140004</v>
      </c>
    </row>
    <row r="41" spans="1:16" x14ac:dyDescent="0.2">
      <c r="A41" s="24" t="s">
        <v>13</v>
      </c>
      <c r="B41" s="25"/>
      <c r="C41" s="26"/>
      <c r="D41" s="2">
        <v>60000</v>
      </c>
      <c r="E41" s="2">
        <v>60000</v>
      </c>
      <c r="F41" s="2">
        <v>60000</v>
      </c>
      <c r="G41" s="2">
        <v>60000</v>
      </c>
      <c r="H41" s="2">
        <v>60000</v>
      </c>
      <c r="I41" s="2">
        <v>60000</v>
      </c>
      <c r="J41" s="2">
        <v>60000</v>
      </c>
      <c r="K41" s="2">
        <v>60000</v>
      </c>
      <c r="L41" s="2">
        <v>60000</v>
      </c>
      <c r="M41" s="2">
        <v>60000</v>
      </c>
      <c r="N41" s="2">
        <v>60000</v>
      </c>
      <c r="O41" s="2">
        <v>60000</v>
      </c>
      <c r="P41">
        <f t="shared" si="3"/>
        <v>720000</v>
      </c>
    </row>
    <row r="42" spans="1:16" x14ac:dyDescent="0.2">
      <c r="A42" s="24" t="s">
        <v>71</v>
      </c>
      <c r="B42" s="25"/>
      <c r="C42" s="26"/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7200</v>
      </c>
      <c r="J42" s="2">
        <v>7200</v>
      </c>
      <c r="K42" s="2">
        <v>7200</v>
      </c>
      <c r="L42" s="2">
        <v>0</v>
      </c>
      <c r="M42" s="2">
        <v>0</v>
      </c>
      <c r="N42" s="2">
        <v>0</v>
      </c>
      <c r="O42" s="2">
        <v>0</v>
      </c>
      <c r="P42">
        <f t="shared" si="3"/>
        <v>21600</v>
      </c>
    </row>
    <row r="43" spans="1:16" x14ac:dyDescent="0.2">
      <c r="A43" s="24" t="s">
        <v>66</v>
      </c>
      <c r="B43" s="25"/>
      <c r="C43" s="26"/>
      <c r="D43" s="2">
        <v>7975</v>
      </c>
      <c r="E43" s="2">
        <v>5500</v>
      </c>
      <c r="F43" s="2">
        <v>5500</v>
      </c>
      <c r="G43" s="2">
        <v>5500</v>
      </c>
      <c r="H43" s="2">
        <v>5500</v>
      </c>
      <c r="I43" s="2">
        <v>5500</v>
      </c>
      <c r="J43" s="2">
        <v>7975</v>
      </c>
      <c r="K43" s="2">
        <v>5500</v>
      </c>
      <c r="L43" s="2">
        <v>5500</v>
      </c>
      <c r="M43" s="2">
        <v>5500</v>
      </c>
      <c r="N43" s="2">
        <v>5500</v>
      </c>
      <c r="O43" s="2">
        <v>5500</v>
      </c>
      <c r="P43">
        <f t="shared" si="3"/>
        <v>70950</v>
      </c>
    </row>
    <row r="44" spans="1:16" x14ac:dyDescent="0.2">
      <c r="A44" s="24" t="s">
        <v>48</v>
      </c>
      <c r="B44" s="25"/>
      <c r="C44" s="26"/>
      <c r="D44" s="2">
        <v>39000</v>
      </c>
      <c r="E44" s="2">
        <v>39000</v>
      </c>
      <c r="F44" s="2">
        <v>39000</v>
      </c>
      <c r="G44" s="2">
        <v>39000</v>
      </c>
      <c r="H44" s="2">
        <v>39000</v>
      </c>
      <c r="I44" s="2">
        <v>39000</v>
      </c>
      <c r="J44" s="2">
        <v>39000</v>
      </c>
      <c r="K44" s="2">
        <v>39000</v>
      </c>
      <c r="L44" s="2">
        <v>39000</v>
      </c>
      <c r="M44" s="2">
        <v>39000</v>
      </c>
      <c r="N44" s="2">
        <v>39000</v>
      </c>
      <c r="O44" s="2">
        <v>39000</v>
      </c>
      <c r="P44">
        <f t="shared" si="3"/>
        <v>468000</v>
      </c>
    </row>
    <row r="45" spans="1:16" x14ac:dyDescent="0.2">
      <c r="A45" s="24" t="s">
        <v>51</v>
      </c>
      <c r="B45" s="25"/>
      <c r="C45" s="26"/>
      <c r="D45" s="2">
        <v>0</v>
      </c>
      <c r="E45" s="2">
        <v>0</v>
      </c>
      <c r="F45" s="2">
        <v>0</v>
      </c>
      <c r="G45" s="2">
        <v>37000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>
        <f t="shared" si="3"/>
        <v>37000</v>
      </c>
    </row>
    <row r="46" spans="1:16" x14ac:dyDescent="0.2">
      <c r="A46" s="24" t="s">
        <v>79</v>
      </c>
      <c r="B46" s="25"/>
      <c r="C46" s="26"/>
      <c r="D46" s="2">
        <v>6000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>
        <f t="shared" si="3"/>
        <v>6000</v>
      </c>
    </row>
    <row r="47" spans="1:16" x14ac:dyDescent="0.2">
      <c r="A47" s="24" t="s">
        <v>73</v>
      </c>
      <c r="B47" s="25"/>
      <c r="C47" s="26"/>
      <c r="D47" s="2">
        <v>22667</v>
      </c>
      <c r="E47" s="2">
        <v>22667</v>
      </c>
      <c r="F47" s="2">
        <v>22667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>
        <f t="shared" si="3"/>
        <v>68001</v>
      </c>
    </row>
    <row r="48" spans="1:16" x14ac:dyDescent="0.2">
      <c r="A48" s="24" t="s">
        <v>53</v>
      </c>
      <c r="B48" s="25"/>
      <c r="C48" s="26"/>
      <c r="D48" s="2">
        <v>1333</v>
      </c>
      <c r="E48" s="2">
        <v>1333</v>
      </c>
      <c r="F48" s="2">
        <v>1333</v>
      </c>
      <c r="G48" s="2">
        <v>1333</v>
      </c>
      <c r="H48" s="2">
        <v>1333</v>
      </c>
      <c r="I48" s="2">
        <v>1333</v>
      </c>
      <c r="J48" s="2">
        <v>1333</v>
      </c>
      <c r="K48" s="2">
        <v>1333</v>
      </c>
      <c r="L48" s="2">
        <v>1333</v>
      </c>
      <c r="M48" s="2">
        <v>1333</v>
      </c>
      <c r="N48" s="2">
        <v>1333</v>
      </c>
      <c r="O48" s="2">
        <v>1333</v>
      </c>
      <c r="P48">
        <f t="shared" si="3"/>
        <v>15996</v>
      </c>
    </row>
    <row r="49" spans="1:16" x14ac:dyDescent="0.2">
      <c r="A49" s="24" t="s">
        <v>49</v>
      </c>
      <c r="B49" s="25"/>
      <c r="C49" s="26"/>
      <c r="D49" s="2">
        <v>6667</v>
      </c>
      <c r="E49" s="2">
        <v>6667</v>
      </c>
      <c r="F49" s="2">
        <v>6667</v>
      </c>
      <c r="G49" s="2">
        <v>6667</v>
      </c>
      <c r="H49" s="2">
        <v>6667</v>
      </c>
      <c r="I49" s="2">
        <v>6667</v>
      </c>
      <c r="J49" s="2">
        <v>6667</v>
      </c>
      <c r="K49" s="2">
        <v>6667</v>
      </c>
      <c r="L49" s="2">
        <v>6667</v>
      </c>
      <c r="M49" s="2">
        <v>6667</v>
      </c>
      <c r="N49" s="2">
        <v>6667</v>
      </c>
      <c r="O49" s="2">
        <v>6667</v>
      </c>
      <c r="P49">
        <f t="shared" si="3"/>
        <v>80004</v>
      </c>
    </row>
    <row r="50" spans="1:16" x14ac:dyDescent="0.2">
      <c r="A50" s="24" t="s">
        <v>50</v>
      </c>
      <c r="B50" s="25"/>
      <c r="C50" s="26"/>
      <c r="D50" s="2">
        <v>0</v>
      </c>
      <c r="E50" s="2">
        <v>10000</v>
      </c>
      <c r="F50" s="2">
        <v>0</v>
      </c>
      <c r="G50" s="2">
        <v>0</v>
      </c>
      <c r="H50" s="2">
        <v>10000</v>
      </c>
      <c r="I50" s="2">
        <v>0</v>
      </c>
      <c r="J50" s="2">
        <v>0</v>
      </c>
      <c r="K50" s="2">
        <v>0</v>
      </c>
      <c r="L50" s="2">
        <v>0</v>
      </c>
      <c r="M50" s="2">
        <v>10000</v>
      </c>
      <c r="N50" s="2">
        <v>0</v>
      </c>
      <c r="O50" s="2">
        <v>0</v>
      </c>
      <c r="P50">
        <f t="shared" si="3"/>
        <v>30000</v>
      </c>
    </row>
    <row r="51" spans="1:16" x14ac:dyDescent="0.2">
      <c r="A51" s="24" t="s">
        <v>14</v>
      </c>
      <c r="B51" s="25"/>
      <c r="C51" s="26"/>
      <c r="D51" s="2">
        <v>0</v>
      </c>
      <c r="E51" s="2">
        <v>0</v>
      </c>
      <c r="F51" s="2">
        <v>0</v>
      </c>
      <c r="G51" s="2">
        <f>F63*-0.067</f>
        <v>14593.121742400002</v>
      </c>
      <c r="H51" s="2">
        <f>G63*-0.067</f>
        <v>9808.8608991408018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>
        <f t="shared" si="3"/>
        <v>24401.982641540802</v>
      </c>
    </row>
    <row r="52" spans="1:16" x14ac:dyDescent="0.2">
      <c r="A52" s="24"/>
      <c r="B52" s="25"/>
      <c r="C52" s="26"/>
      <c r="D52" s="3"/>
      <c r="E52" s="3"/>
      <c r="F52" s="3"/>
      <c r="G52" s="3"/>
      <c r="H52" s="3"/>
      <c r="I52" s="3"/>
    </row>
    <row r="53" spans="1:16" ht="13.5" thickBot="1" x14ac:dyDescent="0.25">
      <c r="A53" s="34" t="s">
        <v>15</v>
      </c>
      <c r="B53" s="35"/>
      <c r="C53" s="36"/>
      <c r="D53" s="19">
        <f>D27+D28+D29+D30+D31+D32+D33+D34+D35+D36+D37+D38+D39+D40+D41+D42+D43+D44+D45+D46+D47+D48+D49+D50+D51</f>
        <v>231975</v>
      </c>
      <c r="E53" s="19">
        <f t="shared" ref="E53:P53" si="4">E27+E28+E29+E30+E31+E32+E33+E34+E35+E36+E37+E38+E39+E40+E41+E42+E43+E44+E45+E46+E47+E48+E49+E50+E51</f>
        <v>221000</v>
      </c>
      <c r="F53" s="19">
        <f t="shared" si="4"/>
        <v>1129250</v>
      </c>
      <c r="G53" s="19">
        <f t="shared" si="4"/>
        <v>302426.12174239999</v>
      </c>
      <c r="H53" s="19">
        <f t="shared" si="4"/>
        <v>208141.8608991408</v>
      </c>
      <c r="I53" s="19">
        <f t="shared" si="4"/>
        <v>220333</v>
      </c>
      <c r="J53" s="19">
        <f t="shared" si="4"/>
        <v>153875</v>
      </c>
      <c r="K53" s="19">
        <f t="shared" si="4"/>
        <v>192700</v>
      </c>
      <c r="L53" s="19">
        <f t="shared" si="4"/>
        <v>176250</v>
      </c>
      <c r="M53" s="19">
        <f t="shared" si="4"/>
        <v>177500</v>
      </c>
      <c r="N53" s="19">
        <f t="shared" si="4"/>
        <v>156500</v>
      </c>
      <c r="O53" s="19">
        <f t="shared" si="4"/>
        <v>176250</v>
      </c>
      <c r="P53" s="19">
        <f t="shared" si="4"/>
        <v>3346200.9826415409</v>
      </c>
    </row>
    <row r="54" spans="1:16" x14ac:dyDescent="0.2">
      <c r="A54" s="24"/>
      <c r="B54" s="25"/>
      <c r="C54" s="26"/>
      <c r="D54" s="4"/>
      <c r="E54" s="4"/>
      <c r="F54" s="4"/>
      <c r="G54" s="4"/>
      <c r="H54" s="4"/>
      <c r="I54" s="4"/>
    </row>
    <row r="55" spans="1:16" x14ac:dyDescent="0.2">
      <c r="A55" s="24"/>
      <c r="B55" s="25"/>
      <c r="C55" s="26"/>
      <c r="D55" s="4"/>
      <c r="E55" s="4"/>
      <c r="F55" s="4"/>
      <c r="G55" s="4"/>
      <c r="H55" s="4"/>
      <c r="I55" s="4"/>
    </row>
    <row r="56" spans="1:16" x14ac:dyDescent="0.2">
      <c r="A56" s="24"/>
      <c r="B56" s="25"/>
      <c r="C56" s="26"/>
      <c r="D56" s="3"/>
      <c r="E56" s="3"/>
      <c r="F56" s="3"/>
      <c r="G56" s="3"/>
      <c r="H56" s="3"/>
      <c r="I56" s="3"/>
    </row>
    <row r="57" spans="1:16" x14ac:dyDescent="0.2">
      <c r="A57" s="37" t="s">
        <v>16</v>
      </c>
      <c r="B57" s="38"/>
      <c r="C57" s="39"/>
      <c r="D57" s="3">
        <v>248000</v>
      </c>
      <c r="E57" s="3">
        <f>D63</f>
        <v>383325</v>
      </c>
      <c r="F57" s="3">
        <f t="shared" ref="F57:O57" si="5">E63</f>
        <v>544400.4</v>
      </c>
      <c r="G57" s="3">
        <f t="shared" si="5"/>
        <v>-217807.78720000002</v>
      </c>
      <c r="H57" s="3">
        <f t="shared" si="5"/>
        <v>-146400.90894240001</v>
      </c>
      <c r="I57" s="3">
        <f t="shared" si="5"/>
        <v>32612.230158459191</v>
      </c>
      <c r="J57" s="3">
        <f t="shared" si="5"/>
        <v>188695.82152352991</v>
      </c>
      <c r="K57" s="3">
        <f t="shared" si="5"/>
        <v>677176.08781228284</v>
      </c>
      <c r="L57" s="3">
        <f t="shared" si="5"/>
        <v>1149565.7226222758</v>
      </c>
      <c r="M57" s="3">
        <f t="shared" si="5"/>
        <v>1545707.8257461886</v>
      </c>
      <c r="N57" s="3">
        <f t="shared" si="5"/>
        <v>1762768.4761700667</v>
      </c>
      <c r="O57" s="3">
        <f t="shared" si="5"/>
        <v>1977933.0674075088</v>
      </c>
    </row>
    <row r="58" spans="1:16" x14ac:dyDescent="0.2">
      <c r="A58" s="40"/>
      <c r="B58" s="41"/>
      <c r="C58" s="42"/>
      <c r="D58" s="3"/>
      <c r="E58" s="3"/>
      <c r="F58" s="3"/>
      <c r="G58" s="3"/>
      <c r="H58" s="3"/>
      <c r="I58" s="3"/>
    </row>
    <row r="59" spans="1:16" x14ac:dyDescent="0.2">
      <c r="A59" s="37"/>
      <c r="B59" s="38"/>
      <c r="C59" s="39"/>
      <c r="D59" s="3"/>
      <c r="E59" s="3"/>
      <c r="F59" s="3"/>
      <c r="G59" s="3"/>
      <c r="H59" s="3"/>
      <c r="I59" s="3"/>
    </row>
    <row r="60" spans="1:16" x14ac:dyDescent="0.2">
      <c r="A60" s="43" t="s">
        <v>17</v>
      </c>
      <c r="B60" s="44"/>
      <c r="C60" s="45"/>
      <c r="D60" s="3">
        <f>D21-D53</f>
        <v>135325</v>
      </c>
      <c r="E60" s="3">
        <f t="shared" ref="E60:O60" si="6">E21-E53</f>
        <v>161075.40000000002</v>
      </c>
      <c r="F60" s="3">
        <f t="shared" si="6"/>
        <v>-762208.18720000004</v>
      </c>
      <c r="G60" s="3">
        <f t="shared" si="6"/>
        <v>71406.878257600009</v>
      </c>
      <c r="H60" s="3">
        <f t="shared" si="6"/>
        <v>179013.1391008592</v>
      </c>
      <c r="I60" s="3">
        <f t="shared" si="6"/>
        <v>156083.59136507072</v>
      </c>
      <c r="J60" s="3">
        <f t="shared" si="6"/>
        <v>488480.2662887529</v>
      </c>
      <c r="K60" s="3">
        <f t="shared" si="6"/>
        <v>472389.63480999309</v>
      </c>
      <c r="L60" s="3">
        <f t="shared" si="6"/>
        <v>396142.10312391282</v>
      </c>
      <c r="M60" s="3">
        <f t="shared" si="6"/>
        <v>217060.65042387805</v>
      </c>
      <c r="N60" s="3">
        <f t="shared" si="6"/>
        <v>215164.59123744216</v>
      </c>
      <c r="O60" s="3">
        <f t="shared" si="6"/>
        <v>296943.85815704026</v>
      </c>
    </row>
    <row r="61" spans="1:16" x14ac:dyDescent="0.2">
      <c r="A61" s="40"/>
      <c r="B61" s="41"/>
      <c r="C61" s="42"/>
      <c r="D61" s="3"/>
      <c r="E61" s="3"/>
      <c r="F61" s="3"/>
      <c r="G61" s="3"/>
      <c r="H61" s="3"/>
      <c r="I61" s="3"/>
    </row>
    <row r="62" spans="1:16" x14ac:dyDescent="0.2">
      <c r="A62" s="27"/>
      <c r="B62" s="28"/>
      <c r="C62" s="29"/>
      <c r="D62" s="3"/>
      <c r="E62" s="3"/>
      <c r="F62" s="3"/>
      <c r="G62" s="3"/>
      <c r="H62" s="3"/>
      <c r="I62" s="3"/>
    </row>
    <row r="63" spans="1:16" ht="13.5" thickBot="1" x14ac:dyDescent="0.25">
      <c r="A63" s="46" t="s">
        <v>18</v>
      </c>
      <c r="B63" s="47"/>
      <c r="C63" s="48"/>
      <c r="D63" s="19">
        <f>D57+D60</f>
        <v>383325</v>
      </c>
      <c r="E63" s="19">
        <f t="shared" ref="E63:O63" si="7">E57+E60</f>
        <v>544400.4</v>
      </c>
      <c r="F63" s="19">
        <f t="shared" si="7"/>
        <v>-217807.78720000002</v>
      </c>
      <c r="G63" s="19">
        <f t="shared" si="7"/>
        <v>-146400.90894240001</v>
      </c>
      <c r="H63" s="19">
        <f t="shared" si="7"/>
        <v>32612.230158459191</v>
      </c>
      <c r="I63" s="19">
        <f t="shared" si="7"/>
        <v>188695.82152352991</v>
      </c>
      <c r="J63" s="19">
        <f t="shared" si="7"/>
        <v>677176.08781228284</v>
      </c>
      <c r="K63" s="19">
        <f t="shared" si="7"/>
        <v>1149565.7226222758</v>
      </c>
      <c r="L63" s="19">
        <f t="shared" si="7"/>
        <v>1545707.8257461886</v>
      </c>
      <c r="M63" s="19">
        <f t="shared" si="7"/>
        <v>1762768.4761700667</v>
      </c>
      <c r="N63" s="19">
        <f t="shared" si="7"/>
        <v>1977933.0674075088</v>
      </c>
      <c r="O63" s="19">
        <f t="shared" si="7"/>
        <v>2274876.9255645489</v>
      </c>
      <c r="P63" s="20"/>
    </row>
    <row r="64" spans="1:16" x14ac:dyDescent="0.2">
      <c r="A64" s="2"/>
      <c r="B64" s="2"/>
      <c r="C64" s="2"/>
      <c r="D64" s="3"/>
      <c r="E64" s="3"/>
      <c r="F64" s="3"/>
      <c r="G64" s="3"/>
      <c r="H64" s="3"/>
      <c r="I64" s="3"/>
    </row>
    <row r="65" spans="1:9" x14ac:dyDescent="0.2">
      <c r="A65" s="2"/>
      <c r="B65" s="2"/>
      <c r="C65" s="2"/>
      <c r="D65" s="3"/>
      <c r="E65" s="3"/>
      <c r="F65" s="3"/>
      <c r="G65" s="3"/>
      <c r="H65" s="3"/>
      <c r="I65" s="3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2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2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2">
      <c r="A131" s="2"/>
      <c r="B131" s="2"/>
      <c r="C131" s="2"/>
      <c r="D131" s="2"/>
      <c r="E131" s="2"/>
      <c r="F131" s="2"/>
      <c r="G131" s="2"/>
      <c r="H131" s="2"/>
      <c r="I131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19</v>
      </c>
      <c r="D1" t="s">
        <v>65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20</v>
      </c>
      <c r="H5" s="9" t="s">
        <v>5</v>
      </c>
      <c r="I5" s="9" t="s">
        <v>21</v>
      </c>
      <c r="J5" s="9" t="s">
        <v>22</v>
      </c>
      <c r="K5" s="9" t="s">
        <v>41</v>
      </c>
      <c r="L5" s="9" t="s">
        <v>42</v>
      </c>
      <c r="M5" s="9" t="s">
        <v>58</v>
      </c>
      <c r="N5" s="9" t="s">
        <v>59</v>
      </c>
      <c r="O5" s="9" t="s">
        <v>35</v>
      </c>
      <c r="P5" s="9" t="s">
        <v>36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23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24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25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26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27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28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60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20</v>
      </c>
      <c r="H47" s="9" t="s">
        <v>5</v>
      </c>
      <c r="I47" s="9" t="s">
        <v>21</v>
      </c>
      <c r="J47" s="9" t="s">
        <v>22</v>
      </c>
      <c r="K47" s="9" t="s">
        <v>41</v>
      </c>
      <c r="L47" s="9" t="s">
        <v>42</v>
      </c>
      <c r="M47" s="9" t="s">
        <v>58</v>
      </c>
      <c r="N47" s="9" t="s">
        <v>59</v>
      </c>
      <c r="O47" s="9" t="s">
        <v>35</v>
      </c>
      <c r="P47" s="9" t="s">
        <v>36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29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30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56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57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31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32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20</v>
      </c>
      <c r="H78" s="9" t="s">
        <v>5</v>
      </c>
      <c r="I78" s="9" t="s">
        <v>21</v>
      </c>
      <c r="J78" s="9" t="s">
        <v>22</v>
      </c>
      <c r="K78" s="9" t="s">
        <v>41</v>
      </c>
      <c r="L78" s="9" t="s">
        <v>42</v>
      </c>
      <c r="M78" s="9" t="s">
        <v>58</v>
      </c>
      <c r="N78" s="9" t="s">
        <v>59</v>
      </c>
      <c r="O78" s="9" t="s">
        <v>35</v>
      </c>
      <c r="P78" s="9" t="s">
        <v>36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64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63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33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61</v>
      </c>
      <c r="B91" s="8"/>
      <c r="C91" t="s">
        <v>8</v>
      </c>
      <c r="D91" t="s">
        <v>8</v>
      </c>
      <c r="E91" t="s">
        <v>34</v>
      </c>
      <c r="F91" t="s">
        <v>34</v>
      </c>
      <c r="G91" t="s">
        <v>34</v>
      </c>
      <c r="H91" t="s">
        <v>34</v>
      </c>
      <c r="I91" t="s">
        <v>34</v>
      </c>
      <c r="J91" t="s">
        <v>34</v>
      </c>
      <c r="K91" t="s">
        <v>34</v>
      </c>
      <c r="L91" t="s">
        <v>34</v>
      </c>
      <c r="M91" t="s">
        <v>34</v>
      </c>
      <c r="N91" t="s">
        <v>34</v>
      </c>
      <c r="O91" t="s">
        <v>34</v>
      </c>
      <c r="P91" t="s">
        <v>34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38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39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20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62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55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40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2016-08-19T14:08:18Z</cp:lastPrinted>
  <dcterms:created xsi:type="dcterms:W3CDTF">2011-01-20T13:47:40Z</dcterms:created>
  <dcterms:modified xsi:type="dcterms:W3CDTF">2019-06-17T14:21:21Z</dcterms:modified>
</cp:coreProperties>
</file>