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0"/>
  <workbookPr/>
  <mc:AlternateContent xmlns:mc="http://schemas.openxmlformats.org/markup-compatibility/2006">
    <mc:Choice Requires="x15">
      <x15ac:absPath xmlns:x15ac="http://schemas.microsoft.com/office/spreadsheetml/2010/11/ac" url="D:\UWTSD 2026_2027\ACHA4032 Academic and Lab Skills\"/>
    </mc:Choice>
  </mc:AlternateContent>
  <xr:revisionPtr revIDLastSave="186" documentId="8_{30EA74BB-6AB2-4DEF-886D-FAF2738A3F3D}" xr6:coauthVersionLast="47" xr6:coauthVersionMax="47" xr10:uidLastSave="{1A5D5F7A-9530-4AB1-A9B4-A14A62E8BDF8}"/>
  <bookViews>
    <workbookView xWindow="-98" yWindow="-98" windowWidth="22695" windowHeight="14595" firstSheet="2" xr2:uid="{0448EBC3-0D5D-4C0E-AD47-5E1BB0E88EAE}"/>
  </bookViews>
  <sheets>
    <sheet name="Sheet1" sheetId="1" r:id="rId1"/>
    <sheet name="Chart" sheetId="2" r:id="rId2"/>
    <sheet name="Other chart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9" i="1" l="1"/>
  <c r="O8" i="1"/>
  <c r="O5" i="1"/>
  <c r="O6" i="1"/>
  <c r="O7" i="1"/>
  <c r="O4" i="1"/>
  <c r="I5" i="1"/>
  <c r="I6" i="1"/>
  <c r="I7" i="1"/>
  <c r="I8" i="1"/>
  <c r="I9" i="1"/>
  <c r="I10" i="1"/>
  <c r="I11" i="1"/>
  <c r="I12" i="1"/>
  <c r="I13" i="1"/>
  <c r="I4" i="1"/>
  <c r="I21" i="1"/>
  <c r="I20" i="1"/>
  <c r="I19" i="1"/>
  <c r="I18" i="1"/>
  <c r="H21" i="1"/>
</calcChain>
</file>

<file path=xl/sharedStrings.xml><?xml version="1.0" encoding="utf-8"?>
<sst xmlns="http://schemas.openxmlformats.org/spreadsheetml/2006/main" count="30" uniqueCount="29">
  <si>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</si>
  <si>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</si>
  <si>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</si>
  <si>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</si>
  <si>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</si>
  <si>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</si>
  <si>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</si>
  <si>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</si>
  <si>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</si>
  <si>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</si>
  <si>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</si>
  <si>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</si>
  <si>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Percentage difference</t>
  </si>
  <si>
    <t>Nominal Thickness</t>
  </si>
  <si>
    <t>Calculate</t>
  </si>
  <si>
    <t>Answer</t>
  </si>
  <si>
    <t>with functions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</si>
  <si>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</si>
  <si>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</si>
  <si>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</si>
  <si>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</si>
  <si>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</si>
  <si>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</si>
  <si>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Why do power and torque peak at different points?</t>
  </si>
  <si>
    <t>Range</t>
  </si>
  <si>
    <t>Create:</t>
  </si>
  <si>
    <t>Line graph of Power vs RPM</t>
  </si>
  <si>
    <t>Line graph of Torque vs RPM</t>
  </si>
  <si>
    <t>Combined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</si>
</sst>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{"Power (bhm)"}</c:f>
              <c:strCache>
                <c:ptCount val="1"/>
                <c:pt idx="0">
                  <c:v>Power (bhm)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211-4484-BFC5-53327467BC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7505288"/>
        <c:axId val="297507336"/>
      </c:scatterChart>
      <c:valAx>
        <c:axId val="297505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507336"/>
        <c:crosses val="autoZero"/>
        <c:crossBetween val="midCat"/>
      </c:valAx>
      <c:valAx>
        <c:axId val="297507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(bhm)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5052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{"Torque (Nm)"}</c:f>
              <c:strCache>
                <c:ptCount val="1"/>
                <c:pt idx="0">
                  <c:v>Torque (Nm)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93F-4DF9-A7A3-3A481AECAE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501256"/>
        <c:axId val="64275976"/>
      </c:scatterChart>
      <c:valAx>
        <c:axId val="32501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275976"/>
        <c:crosses val="autoZero"/>
        <c:crossBetween val="midCat"/>
      </c:valAx>
      <c:valAx>
        <c:axId val="6427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5012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Relationship between Power, Torque and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{"Power (bhp)"}</c:f>
              <c:strCache>
                <c:ptCount val="1"/>
                <c:pt idx="0">
                  <c:v>Power (bhp)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AC6-47F6-B889-70198CDE6027}"/>
            </c:ext>
          </c:extLst>
        </c:ser>
        <c:ser>
          <c:idx val="1"/>
          <c:order val="1"/>
          <c:tx>
            <c:strRef>
              <c:f>{"Torque (Nm)"}</c:f>
              <c:strCache>
                <c:ptCount val="1"/>
                <c:pt idx="0">
                  <c:v>Torque (Nm)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AC6-47F6-B889-70198CDE60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40264"/>
        <c:axId val="172978696"/>
      </c:scatterChart>
      <c:valAx>
        <c:axId val="35040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978696"/>
        <c:crosses val="autoZero"/>
        <c:crossBetween val="midCat"/>
      </c:valAx>
      <c:valAx>
        <c:axId val="172978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0402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Map Power A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{"Map Power A"}</c:f>
              <c:strCache>
                <c:ptCount val="1"/>
                <c:pt idx="0">
                  <c:v>Map Power 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CD7-4878-80EB-07B665A3E7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4849671"/>
        <c:axId val="2124862471"/>
      </c:scatterChart>
      <c:valAx>
        <c:axId val="2124849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4862471"/>
        <c:crosses val="autoZero"/>
        <c:crossBetween val="midCat"/>
      </c:valAx>
      <c:valAx>
        <c:axId val="2124862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Map power 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4849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Map Power B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{"Map Power B"}</c:f>
              <c:strCache>
                <c:ptCount val="1"/>
                <c:pt idx="0">
                  <c:v>Map Power B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Sheet1!$P$4:$P$8</c:f>
              <c:numCache>
                <c:formatCode>General</c:formatCode>
                <c:ptCount val="5"/>
              </c:numCache>
            </c:numRef>
          </c:xVal>
          <c:yVal>
            <c:numRef>
              <c:f>Sheet1!$Q$4:$Q$8</c:f>
              <c:numCache>
                <c:formatCode>General</c:formatCode>
                <c:ptCount val="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11-47C9-A7FC-C17DA6DB4D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993736"/>
        <c:axId val="49995784"/>
      </c:scatterChart>
      <c:valAx>
        <c:axId val="49993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95784"/>
        <c:crosses val="autoZero"/>
        <c:crossBetween val="midCat"/>
      </c:valAx>
      <c:valAx>
        <c:axId val="49995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Map Power 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93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123825</xdr:rowOff>
    </xdr:from>
    <xdr:to>
      <xdr:col>7</xdr:col>
      <xdr:colOff>552450</xdr:colOff>
      <xdr:row>15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71C7414-183C-85D3-7FFE-F96528DF549A}"/>
            </a:ext>
            <a:ext uri="{147F2762-F138-4A5C-976F-8EAC2B608ADB}">
              <a16:predDERef xmlns:a16="http://schemas.microsoft.com/office/drawing/2014/main" pred="{C6573E8B-CF3E-876B-D851-52B0B25DA4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104775</xdr:colOff>
      <xdr:row>0</xdr:row>
      <xdr:rowOff>57150</xdr:rowOff>
    </xdr:from>
    <xdr:to>
      <xdr:col>16</xdr:col>
      <xdr:colOff>409575</xdr:colOff>
      <xdr:row>14</xdr:row>
      <xdr:rowOff>133350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9B3B28D-C237-3FAA-3FE6-64CEF542DF89}"/>
            </a:ext>
            <a:ext uri="{147F2762-F138-4A5C-976F-8EAC2B608ADB}">
              <a16:predDERef xmlns:a16="http://schemas.microsoft.com/office/drawing/2014/main" pred="{C71C7414-183C-85D3-7FFE-F96528DF54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17</xdr:row>
      <xdr:rowOff>123825</xdr:rowOff>
    </xdr:from>
    <xdr:to>
      <xdr:col>8</xdr:col>
      <xdr:colOff>28575</xdr:colOff>
      <xdr:row>32</xdr:row>
      <xdr:rowOff>9525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14EFE0D-A0EC-9F31-FB68-D4F43DA88C1C}"/>
            </a:ext>
            <a:ext uri="{147F2762-F138-4A5C-976F-8EAC2B608ADB}">
              <a16:predDERef xmlns:a16="http://schemas.microsoft.com/office/drawing/2014/main" pred="{29B3B28D-C237-3FAA-3FE6-64CEF542DF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76200</xdr:rowOff>
    </xdr:from>
    <xdr:to>
      <xdr:col>7</xdr:col>
      <xdr:colOff>400050</xdr:colOff>
      <xdr:row>14</xdr:row>
      <xdr:rowOff>152400</xdr:rowOff>
    </xdr:to>
    <xdr:graphicFrame macro="">
      <xdr:nvGraphicFramePr>
        <xdr:cNvPr id="15" name="Chart 1">
          <a:extLst>
            <a:ext uri="{FF2B5EF4-FFF2-40B4-BE49-F238E27FC236}">
              <a16:creationId xmlns:a16="http://schemas.microsoft.com/office/drawing/2014/main" id="{F7BA40DC-D1D8-6B9F-F852-8B531241D3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19050</xdr:colOff>
      <xdr:row>0</xdr:row>
      <xdr:rowOff>114300</xdr:rowOff>
    </xdr:from>
    <xdr:to>
      <xdr:col>15</xdr:col>
      <xdr:colOff>323850</xdr:colOff>
      <xdr:row>15</xdr:row>
      <xdr:rowOff>0</xdr:rowOff>
    </xdr:to>
    <xdr:graphicFrame macro="">
      <xdr:nvGraphicFramePr>
        <xdr:cNvPr id="23" name="Chart 4">
          <a:extLst>
            <a:ext uri="{FF2B5EF4-FFF2-40B4-BE49-F238E27FC236}">
              <a16:creationId xmlns:a16="http://schemas.microsoft.com/office/drawing/2014/main" id="{BC0D96AD-E181-5826-3611-827C5AC6B2F0}"/>
            </a:ext>
            <a:ext uri="{147F2762-F138-4A5C-976F-8EAC2B608ADB}">
              <a16:predDERef xmlns:a16="http://schemas.microsoft.com/office/drawing/2014/main" pred="{F7BA40DC-D1D8-6B9F-F852-8B531241D3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Q26"/>
  <sheetViews>
    <sheetView tabSelected="1" topLeftCell="C1" workbookViewId="0">
      <selection activeCell="O10" sqref="O10"/>
    </sheetView>
  </sheetViews>
  <sheetFormatPr defaultRowHeight="14.25"/>
  <cols>
    <col min="2" max="2" width="31.140625" customWidth="1"/>
    <col min="3" max="3" width="10" bestFit="1" customWidth="1"/>
    <col min="4" max="5" width="11.140625" customWidth="1"/>
    <col min="7" max="7" width="24.7109375" bestFit="1" customWidth="1"/>
    <col min="8" max="8" width="21.28515625" bestFit="1" customWidth="1"/>
    <col min="9" max="9" width="25.140625" customWidth="1"/>
  </cols>
  <sheetData>
    <row r="1" spans="2:17">
      <c r="G1" s="3"/>
    </row>
    <row r="2" spans="2:17">
      <c r="B2" s="13" t="s">
        <v>0</v>
      </c>
      <c r="C2" s="13"/>
      <c r="D2" s="13"/>
      <c r="G2" s="14" t="s">
        <v>1</v>
      </c>
      <c r="H2" s="14"/>
      <c r="I2" s="9"/>
      <c r="L2" s="15" t="s">
        <v>2</v>
      </c>
      <c r="M2" s="15"/>
      <c r="N2" s="15"/>
    </row>
    <row r="3" spans="2:17" ht="28.5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  <c r="O3" t="s">
        <v>12</v>
      </c>
    </row>
    <row r="4" spans="2:17" ht="15">
      <c r="B4" s="1">
        <v>2000</v>
      </c>
      <c r="C4">
        <v>42</v>
      </c>
      <c r="D4">
        <v>150</v>
      </c>
      <c r="G4">
        <v>1</v>
      </c>
      <c r="H4">
        <v>27.98</v>
      </c>
      <c r="I4" s="10">
        <f>H4-$H$15</f>
        <v>-1.9999999999999574E-2</v>
      </c>
      <c r="L4" s="8">
        <v>3000</v>
      </c>
      <c r="M4" s="8">
        <v>68</v>
      </c>
      <c r="N4" s="8">
        <v>72</v>
      </c>
      <c r="O4">
        <f>(((N4-M4)/M4)*100)</f>
        <v>5.8823529411764701</v>
      </c>
      <c r="P4" s="8"/>
      <c r="Q4" s="8"/>
    </row>
    <row r="5" spans="2:17" ht="15">
      <c r="B5" s="1">
        <v>2500</v>
      </c>
      <c r="C5">
        <v>55</v>
      </c>
      <c r="D5">
        <v>180</v>
      </c>
      <c r="G5">
        <v>2</v>
      </c>
      <c r="H5">
        <v>28.05</v>
      </c>
      <c r="I5" s="10">
        <f t="shared" ref="I5:I13" si="0">H5-$H$15</f>
        <v>5.0000000000000711E-2</v>
      </c>
      <c r="L5" s="8">
        <v>4000</v>
      </c>
      <c r="M5" s="8">
        <v>96</v>
      </c>
      <c r="N5" s="8">
        <v>101</v>
      </c>
      <c r="O5">
        <f t="shared" ref="O5:O8" si="1">(((N5-M5)/M5)*100)</f>
        <v>5.2083333333333339</v>
      </c>
      <c r="P5" s="8"/>
      <c r="Q5" s="8"/>
    </row>
    <row r="6" spans="2:17" ht="15">
      <c r="B6" s="1">
        <v>3000</v>
      </c>
      <c r="C6">
        <v>68</v>
      </c>
      <c r="D6">
        <v>215</v>
      </c>
      <c r="G6">
        <v>3</v>
      </c>
      <c r="H6">
        <v>28.03</v>
      </c>
      <c r="I6" s="10">
        <f t="shared" si="0"/>
        <v>3.0000000000001137E-2</v>
      </c>
      <c r="L6" s="8">
        <v>5000</v>
      </c>
      <c r="M6" s="8">
        <v>122</v>
      </c>
      <c r="N6" s="8">
        <v>126</v>
      </c>
      <c r="O6">
        <f t="shared" si="1"/>
        <v>3.278688524590164</v>
      </c>
      <c r="P6" s="8"/>
      <c r="Q6" s="8"/>
    </row>
    <row r="7" spans="2:17" ht="15">
      <c r="B7" s="1">
        <v>3500</v>
      </c>
      <c r="C7">
        <v>82</v>
      </c>
      <c r="D7">
        <v>245</v>
      </c>
      <c r="G7">
        <v>4</v>
      </c>
      <c r="H7">
        <v>27.95</v>
      </c>
      <c r="I7" s="10">
        <f t="shared" si="0"/>
        <v>-5.0000000000000711E-2</v>
      </c>
      <c r="L7" s="8">
        <v>6000</v>
      </c>
      <c r="M7" s="8">
        <v>138</v>
      </c>
      <c r="N7" s="8">
        <v>141</v>
      </c>
      <c r="O7">
        <f t="shared" si="1"/>
        <v>2.1739130434782608</v>
      </c>
      <c r="P7" s="8"/>
      <c r="Q7" s="8"/>
    </row>
    <row r="8" spans="2:17" ht="15">
      <c r="B8" s="1">
        <v>4000</v>
      </c>
      <c r="C8">
        <v>96</v>
      </c>
      <c r="D8">
        <v>270</v>
      </c>
      <c r="G8">
        <v>5</v>
      </c>
      <c r="H8">
        <v>28.04</v>
      </c>
      <c r="I8" s="10">
        <f t="shared" si="0"/>
        <v>3.9999999999999147E-2</v>
      </c>
      <c r="L8" s="8">
        <v>7000</v>
      </c>
      <c r="M8" s="8">
        <v>140</v>
      </c>
      <c r="N8" s="8">
        <v>145</v>
      </c>
      <c r="O8">
        <f>(((N8-M8)/M8)*100)</f>
        <v>3.5714285714285712</v>
      </c>
      <c r="P8" s="8"/>
      <c r="Q8" s="8"/>
    </row>
    <row r="9" spans="2:17">
      <c r="B9" s="2">
        <v>4500</v>
      </c>
      <c r="C9">
        <v>110</v>
      </c>
      <c r="D9">
        <v>285</v>
      </c>
      <c r="G9">
        <v>6</v>
      </c>
      <c r="H9">
        <v>28</v>
      </c>
      <c r="I9" s="10">
        <f t="shared" si="0"/>
        <v>0</v>
      </c>
      <c r="O9">
        <f>60*0.965</f>
        <v>57.9</v>
      </c>
    </row>
    <row r="10" spans="2:17" ht="15">
      <c r="B10" s="1">
        <v>5000</v>
      </c>
      <c r="C10">
        <v>112</v>
      </c>
      <c r="D10">
        <v>295</v>
      </c>
      <c r="G10">
        <v>7</v>
      </c>
      <c r="H10">
        <v>27.97</v>
      </c>
      <c r="I10" s="10">
        <f t="shared" si="0"/>
        <v>-3.0000000000001137E-2</v>
      </c>
    </row>
    <row r="11" spans="2:17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I11" s="10">
        <f t="shared" si="0"/>
        <v>1.9999999999999574E-2</v>
      </c>
      <c r="L11" s="3"/>
    </row>
    <row r="12" spans="2:17" ht="15">
      <c r="B12" s="1">
        <v>6000</v>
      </c>
      <c r="C12">
        <v>138</v>
      </c>
      <c r="D12">
        <v>285</v>
      </c>
      <c r="G12">
        <v>9</v>
      </c>
      <c r="H12">
        <v>28.01</v>
      </c>
      <c r="I12" s="10">
        <f t="shared" si="0"/>
        <v>1.0000000000001563E-2</v>
      </c>
      <c r="L12" s="12"/>
      <c r="M12" s="12"/>
      <c r="N12" s="12"/>
    </row>
    <row r="13" spans="2:17" ht="15">
      <c r="B13" s="1">
        <v>6500</v>
      </c>
      <c r="C13">
        <v>142</v>
      </c>
      <c r="D13">
        <v>275</v>
      </c>
      <c r="G13">
        <v>10</v>
      </c>
      <c r="H13">
        <v>27.96</v>
      </c>
      <c r="I13" s="10">
        <f t="shared" si="0"/>
        <v>-3.9999999999999147E-2</v>
      </c>
      <c r="L13" s="12"/>
      <c r="M13" s="12"/>
      <c r="N13" s="12"/>
    </row>
    <row r="14" spans="2:17" ht="15">
      <c r="B14" s="1">
        <v>7000</v>
      </c>
      <c r="C14">
        <v>140</v>
      </c>
      <c r="D14">
        <v>260</v>
      </c>
      <c r="L14" s="12"/>
      <c r="M14" s="12"/>
      <c r="N14" s="12"/>
    </row>
    <row r="15" spans="2:17" ht="15">
      <c r="B15" s="1">
        <v>7500</v>
      </c>
      <c r="C15">
        <v>135</v>
      </c>
      <c r="D15">
        <v>240</v>
      </c>
      <c r="G15" s="3" t="s">
        <v>13</v>
      </c>
      <c r="H15" s="10">
        <v>28</v>
      </c>
      <c r="I15" s="10"/>
      <c r="L15" s="12"/>
      <c r="M15" s="12"/>
      <c r="N15" s="12"/>
    </row>
    <row r="16" spans="2:17" ht="15">
      <c r="B16" s="1">
        <v>8000</v>
      </c>
      <c r="C16">
        <v>128</v>
      </c>
      <c r="D16">
        <v>220</v>
      </c>
      <c r="L16" s="12"/>
      <c r="M16" s="12"/>
      <c r="N16" s="12"/>
    </row>
    <row r="17" spans="2:14" ht="15">
      <c r="G17" s="3" t="s">
        <v>14</v>
      </c>
      <c r="H17" s="3" t="s">
        <v>15</v>
      </c>
      <c r="I17" s="3" t="s">
        <v>16</v>
      </c>
      <c r="L17" s="12"/>
      <c r="M17" s="12"/>
      <c r="N17" s="12"/>
    </row>
    <row r="18" spans="2:14" ht="15">
      <c r="B18" s="3" t="s">
        <v>17</v>
      </c>
      <c r="D18" s="3" t="s">
        <v>15</v>
      </c>
      <c r="G18" t="s">
        <v>18</v>
      </c>
      <c r="H18">
        <v>28.001000000000001</v>
      </c>
      <c r="I18">
        <f>AVERAGE(H4:H13)</f>
        <v>28.000999999999998</v>
      </c>
      <c r="L18" s="12"/>
      <c r="M18" s="12"/>
      <c r="N18" s="12"/>
    </row>
    <row r="19" spans="2:14" ht="15">
      <c r="B19" s="4" t="s">
        <v>19</v>
      </c>
      <c r="D19">
        <v>6500</v>
      </c>
      <c r="G19" t="s">
        <v>20</v>
      </c>
      <c r="H19">
        <v>28.05</v>
      </c>
      <c r="I19">
        <f>MAX(H4:H13)</f>
        <v>28.05</v>
      </c>
      <c r="L19" s="12"/>
      <c r="M19" s="12"/>
      <c r="N19" s="12"/>
    </row>
    <row r="20" spans="2:14" ht="15">
      <c r="B20" s="4" t="s">
        <v>21</v>
      </c>
      <c r="D20">
        <v>5000</v>
      </c>
      <c r="G20" t="s">
        <v>22</v>
      </c>
      <c r="H20">
        <v>27.95</v>
      </c>
      <c r="I20">
        <f>MIN(H4:H13)</f>
        <v>27.95</v>
      </c>
      <c r="L20" s="12"/>
      <c r="M20" s="12"/>
      <c r="N20" s="12"/>
    </row>
    <row r="21" spans="2:14" ht="15">
      <c r="B21" s="4" t="s">
        <v>23</v>
      </c>
      <c r="G21" t="s">
        <v>24</v>
      </c>
      <c r="H21">
        <f>H19-H20</f>
        <v>0.10000000000000142</v>
      </c>
      <c r="I21">
        <f>MAX(H4:H13)-MIN(H4:H13)</f>
        <v>0.10000000000000142</v>
      </c>
    </row>
    <row r="22" spans="2:14" ht="15.4">
      <c r="B22" s="4" t="s">
        <v>25</v>
      </c>
      <c r="H22" s="11"/>
      <c r="I22" s="11"/>
    </row>
    <row r="23" spans="2:14">
      <c r="B23" s="5"/>
    </row>
    <row r="24" spans="2:14" ht="15.4">
      <c r="B24" s="6" t="s">
        <v>26</v>
      </c>
    </row>
    <row r="25" spans="2:14" ht="15.4">
      <c r="B25" s="6" t="s">
        <v>27</v>
      </c>
    </row>
    <row r="26" spans="2:14" ht="15.4">
      <c r="B26" s="6" t="s">
        <v>28</v>
      </c>
    </row>
  </sheetData>
  <mergeCells count="3">
    <mergeCell ref="B2:D2"/>
    <mergeCell ref="G2:H2"/>
    <mergeCell ref="L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FE355-7C59-47DF-B42A-6F6739971F1E}">
  <dimension ref="A1"/>
  <sheetViews>
    <sheetView workbookViewId="0">
      <selection activeCell="M19" sqref="M19"/>
    </sheetView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F8CDF-98D7-4D38-9166-E8F95872F561}">
  <dimension ref="A1"/>
  <sheetViews>
    <sheetView workbookViewId="0">
      <selection activeCell="I18" sqref="I18"/>
    </sheetView>
  </sheetViews>
  <sheetFormatPr defaultRowHeight="1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Props1.xml><?xml version="1.0" encoding="utf-8"?>
<ds:datastoreItem xmlns:ds="http://schemas.openxmlformats.org/officeDocument/2006/customXml" ds:itemID="{7C19B22B-2BC9-42F0-988F-3DEAB26ED0BB}"/>
</file>

<file path=customXml/itemProps2.xml><?xml version="1.0" encoding="utf-8"?>
<ds:datastoreItem xmlns:ds="http://schemas.openxmlformats.org/officeDocument/2006/customXml" ds:itemID="{C41EEFCD-D084-4FBF-A646-315BF2D81ED7}"/>
</file>

<file path=customXml/itemProps3.xml><?xml version="1.0" encoding="utf-8"?>
<ds:datastoreItem xmlns:ds="http://schemas.openxmlformats.org/officeDocument/2006/customXml" ds:itemID="{9509F209-D01F-442A-8C71-2CE6D3DA50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Freya Custance (2619968)</cp:lastModifiedBy>
  <cp:revision/>
  <dcterms:created xsi:type="dcterms:W3CDTF">2026-07-17T09:05:15Z</dcterms:created>
  <dcterms:modified xsi:type="dcterms:W3CDTF">2026-10-16T09:21:06Z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