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4" i="1" l="1"/>
  <c r="Q105" i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88" i="1"/>
  <c r="Q89" i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70" i="1"/>
  <c r="Q71" i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57" i="1"/>
  <c r="Q58" i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44" i="1"/>
  <c r="Q45" i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17" i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" i="1"/>
  <c r="Q5" i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3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2" i="1"/>
  <c r="M26" i="1" l="1"/>
  <c r="M23" i="1"/>
  <c r="M20" i="1"/>
  <c r="I2" i="1" s="1"/>
  <c r="M11" i="1" l="1"/>
  <c r="M8" i="1"/>
  <c r="O2" i="1"/>
  <c r="H123" i="1"/>
  <c r="L14" i="1"/>
  <c r="H14" i="1" s="1"/>
  <c r="L15" i="1"/>
  <c r="H15" i="1" s="1"/>
  <c r="L16" i="1"/>
  <c r="H16" i="1" s="1"/>
  <c r="L17" i="1"/>
  <c r="H17" i="1" s="1"/>
  <c r="L18" i="1"/>
  <c r="H18" i="1" s="1"/>
  <c r="L19" i="1"/>
  <c r="H19" i="1" s="1"/>
  <c r="L20" i="1"/>
  <c r="H20" i="1" s="1"/>
  <c r="L21" i="1"/>
  <c r="H21" i="1" s="1"/>
  <c r="L22" i="1"/>
  <c r="H22" i="1" s="1"/>
  <c r="L23" i="1"/>
  <c r="H23" i="1" s="1"/>
  <c r="L24" i="1"/>
  <c r="H24" i="1" s="1"/>
  <c r="L25" i="1"/>
  <c r="H25" i="1" s="1"/>
  <c r="L26" i="1"/>
  <c r="H26" i="1" s="1"/>
  <c r="L27" i="1"/>
  <c r="H27" i="1" s="1"/>
  <c r="L28" i="1"/>
  <c r="H28" i="1" s="1"/>
  <c r="L29" i="1"/>
  <c r="H29" i="1" s="1"/>
  <c r="L30" i="1"/>
  <c r="H30" i="1" s="1"/>
  <c r="L31" i="1"/>
  <c r="H31" i="1" s="1"/>
  <c r="L32" i="1"/>
  <c r="H32" i="1" s="1"/>
  <c r="K32" i="1" s="1"/>
  <c r="L33" i="1"/>
  <c r="H33" i="1" s="1"/>
  <c r="L34" i="1"/>
  <c r="H34" i="1" s="1"/>
  <c r="L35" i="1"/>
  <c r="H35" i="1" s="1"/>
  <c r="L36" i="1"/>
  <c r="H36" i="1" s="1"/>
  <c r="L37" i="1"/>
  <c r="H37" i="1" s="1"/>
  <c r="L38" i="1"/>
  <c r="H38" i="1" s="1"/>
  <c r="L39" i="1"/>
  <c r="H39" i="1" s="1"/>
  <c r="L40" i="1"/>
  <c r="H40" i="1" s="1"/>
  <c r="K40" i="1" s="1"/>
  <c r="L41" i="1"/>
  <c r="H41" i="1" s="1"/>
  <c r="L42" i="1"/>
  <c r="H42" i="1" s="1"/>
  <c r="L43" i="1"/>
  <c r="H43" i="1" s="1"/>
  <c r="L44" i="1"/>
  <c r="H44" i="1" s="1"/>
  <c r="L45" i="1"/>
  <c r="H45" i="1" s="1"/>
  <c r="L46" i="1"/>
  <c r="H46" i="1" s="1"/>
  <c r="L47" i="1"/>
  <c r="H47" i="1" s="1"/>
  <c r="L48" i="1"/>
  <c r="H48" i="1" s="1"/>
  <c r="K48" i="1" s="1"/>
  <c r="L49" i="1"/>
  <c r="H49" i="1" s="1"/>
  <c r="L50" i="1"/>
  <c r="H50" i="1" s="1"/>
  <c r="L51" i="1"/>
  <c r="H51" i="1" s="1"/>
  <c r="L52" i="1"/>
  <c r="H52" i="1" s="1"/>
  <c r="L53" i="1"/>
  <c r="H53" i="1" s="1"/>
  <c r="L54" i="1"/>
  <c r="H54" i="1" s="1"/>
  <c r="L55" i="1"/>
  <c r="H55" i="1" s="1"/>
  <c r="L56" i="1"/>
  <c r="H56" i="1" s="1"/>
  <c r="K56" i="1" s="1"/>
  <c r="L57" i="1"/>
  <c r="H57" i="1" s="1"/>
  <c r="L58" i="1"/>
  <c r="H58" i="1" s="1"/>
  <c r="L59" i="1"/>
  <c r="H59" i="1" s="1"/>
  <c r="L60" i="1"/>
  <c r="H60" i="1" s="1"/>
  <c r="L61" i="1"/>
  <c r="H61" i="1" s="1"/>
  <c r="L62" i="1"/>
  <c r="H62" i="1" s="1"/>
  <c r="L63" i="1"/>
  <c r="H63" i="1" s="1"/>
  <c r="L64" i="1"/>
  <c r="H64" i="1" s="1"/>
  <c r="K64" i="1" s="1"/>
  <c r="L65" i="1"/>
  <c r="H65" i="1" s="1"/>
  <c r="L66" i="1"/>
  <c r="H66" i="1" s="1"/>
  <c r="L67" i="1"/>
  <c r="H67" i="1" s="1"/>
  <c r="L68" i="1"/>
  <c r="H68" i="1" s="1"/>
  <c r="L69" i="1"/>
  <c r="H69" i="1" s="1"/>
  <c r="L70" i="1"/>
  <c r="H70" i="1" s="1"/>
  <c r="L71" i="1"/>
  <c r="H71" i="1" s="1"/>
  <c r="L72" i="1"/>
  <c r="H72" i="1" s="1"/>
  <c r="K72" i="1" s="1"/>
  <c r="L73" i="1"/>
  <c r="H73" i="1" s="1"/>
  <c r="L74" i="1"/>
  <c r="H74" i="1" s="1"/>
  <c r="L75" i="1"/>
  <c r="H75" i="1" s="1"/>
  <c r="L76" i="1"/>
  <c r="H76" i="1" s="1"/>
  <c r="L77" i="1"/>
  <c r="H77" i="1" s="1"/>
  <c r="L78" i="1"/>
  <c r="H78" i="1" s="1"/>
  <c r="L79" i="1"/>
  <c r="H79" i="1" s="1"/>
  <c r="L80" i="1"/>
  <c r="H80" i="1" s="1"/>
  <c r="K80" i="1" s="1"/>
  <c r="L81" i="1"/>
  <c r="H81" i="1" s="1"/>
  <c r="L82" i="1"/>
  <c r="H82" i="1" s="1"/>
  <c r="L83" i="1"/>
  <c r="H83" i="1" s="1"/>
  <c r="L84" i="1"/>
  <c r="H84" i="1" s="1"/>
  <c r="L85" i="1"/>
  <c r="H85" i="1" s="1"/>
  <c r="L86" i="1"/>
  <c r="H86" i="1" s="1"/>
  <c r="L87" i="1"/>
  <c r="H87" i="1" s="1"/>
  <c r="L88" i="1"/>
  <c r="H88" i="1" s="1"/>
  <c r="K88" i="1" s="1"/>
  <c r="L89" i="1"/>
  <c r="H89" i="1" s="1"/>
  <c r="L90" i="1"/>
  <c r="H90" i="1" s="1"/>
  <c r="L91" i="1"/>
  <c r="H91" i="1" s="1"/>
  <c r="L92" i="1"/>
  <c r="H92" i="1" s="1"/>
  <c r="L93" i="1"/>
  <c r="H93" i="1" s="1"/>
  <c r="L94" i="1"/>
  <c r="H94" i="1" s="1"/>
  <c r="L95" i="1"/>
  <c r="H95" i="1" s="1"/>
  <c r="L96" i="1"/>
  <c r="H96" i="1" s="1"/>
  <c r="K96" i="1" s="1"/>
  <c r="L97" i="1"/>
  <c r="H97" i="1" s="1"/>
  <c r="L98" i="1"/>
  <c r="H98" i="1" s="1"/>
  <c r="L99" i="1"/>
  <c r="H99" i="1" s="1"/>
  <c r="L100" i="1"/>
  <c r="H100" i="1" s="1"/>
  <c r="L101" i="1"/>
  <c r="H101" i="1" s="1"/>
  <c r="L102" i="1"/>
  <c r="H102" i="1" s="1"/>
  <c r="L103" i="1"/>
  <c r="H103" i="1" s="1"/>
  <c r="L104" i="1"/>
  <c r="H104" i="1" s="1"/>
  <c r="K104" i="1" s="1"/>
  <c r="L105" i="1"/>
  <c r="H105" i="1" s="1"/>
  <c r="L106" i="1"/>
  <c r="H106" i="1" s="1"/>
  <c r="L107" i="1"/>
  <c r="H107" i="1" s="1"/>
  <c r="L108" i="1"/>
  <c r="H108" i="1" s="1"/>
  <c r="L109" i="1"/>
  <c r="H109" i="1" s="1"/>
  <c r="L110" i="1"/>
  <c r="H110" i="1" s="1"/>
  <c r="L111" i="1"/>
  <c r="H111" i="1" s="1"/>
  <c r="K111" i="1" s="1"/>
  <c r="L112" i="1"/>
  <c r="H112" i="1" s="1"/>
  <c r="K112" i="1" s="1"/>
  <c r="L113" i="1"/>
  <c r="H113" i="1" s="1"/>
  <c r="L114" i="1"/>
  <c r="H114" i="1" s="1"/>
  <c r="L115" i="1"/>
  <c r="H115" i="1" s="1"/>
  <c r="L116" i="1"/>
  <c r="H116" i="1" s="1"/>
  <c r="L117" i="1"/>
  <c r="H117" i="1" s="1"/>
  <c r="L118" i="1"/>
  <c r="H118" i="1" s="1"/>
  <c r="L119" i="1"/>
  <c r="H119" i="1" s="1"/>
  <c r="K119" i="1" s="1"/>
  <c r="L120" i="1"/>
  <c r="H120" i="1" s="1"/>
  <c r="L121" i="1"/>
  <c r="H121" i="1" s="1"/>
  <c r="L122" i="1"/>
  <c r="H122" i="1" s="1"/>
  <c r="L4" i="1"/>
  <c r="H4" i="1" s="1"/>
  <c r="L5" i="1"/>
  <c r="H5" i="1" s="1"/>
  <c r="L6" i="1"/>
  <c r="H6" i="1" s="1"/>
  <c r="L7" i="1"/>
  <c r="H7" i="1" s="1"/>
  <c r="L8" i="1"/>
  <c r="H8" i="1" s="1"/>
  <c r="K8" i="1" s="1"/>
  <c r="L9" i="1"/>
  <c r="H9" i="1" s="1"/>
  <c r="L10" i="1"/>
  <c r="H10" i="1" s="1"/>
  <c r="L11" i="1"/>
  <c r="H11" i="1" s="1"/>
  <c r="L12" i="1"/>
  <c r="H12" i="1" s="1"/>
  <c r="L13" i="1"/>
  <c r="H13" i="1" s="1"/>
  <c r="L3" i="1"/>
  <c r="H3" i="1" s="1"/>
  <c r="K61" i="1" l="1"/>
  <c r="K122" i="1"/>
  <c r="K106" i="1"/>
  <c r="K98" i="1"/>
  <c r="K90" i="1"/>
  <c r="K82" i="1"/>
  <c r="K11" i="1"/>
  <c r="K114" i="1"/>
  <c r="M14" i="1"/>
  <c r="G57" i="1" s="1"/>
  <c r="K24" i="1"/>
  <c r="K118" i="1"/>
  <c r="K102" i="1"/>
  <c r="K78" i="1"/>
  <c r="K62" i="1"/>
  <c r="K3" i="1"/>
  <c r="K6" i="1"/>
  <c r="K117" i="1"/>
  <c r="K109" i="1"/>
  <c r="K101" i="1"/>
  <c r="K93" i="1"/>
  <c r="K85" i="1"/>
  <c r="K77" i="1"/>
  <c r="K69" i="1"/>
  <c r="K45" i="1"/>
  <c r="K37" i="1"/>
  <c r="K21" i="1"/>
  <c r="K110" i="1"/>
  <c r="K94" i="1"/>
  <c r="K86" i="1"/>
  <c r="K70" i="1"/>
  <c r="K14" i="1"/>
  <c r="K116" i="1"/>
  <c r="K108" i="1"/>
  <c r="K100" i="1"/>
  <c r="K92" i="1"/>
  <c r="K84" i="1"/>
  <c r="K76" i="1"/>
  <c r="K68" i="1"/>
  <c r="K60" i="1"/>
  <c r="K52" i="1"/>
  <c r="K44" i="1"/>
  <c r="K36" i="1"/>
  <c r="K28" i="1"/>
  <c r="K20" i="1"/>
  <c r="K12" i="1"/>
  <c r="K4" i="1"/>
  <c r="K19" i="1"/>
  <c r="K53" i="1"/>
  <c r="K50" i="1"/>
  <c r="K74" i="1"/>
  <c r="K66" i="1"/>
  <c r="K58" i="1"/>
  <c r="K42" i="1"/>
  <c r="K34" i="1"/>
  <c r="K26" i="1"/>
  <c r="K18" i="1"/>
  <c r="K29" i="1"/>
  <c r="K121" i="1"/>
  <c r="K113" i="1"/>
  <c r="K105" i="1"/>
  <c r="K97" i="1"/>
  <c r="K89" i="1"/>
  <c r="K81" i="1"/>
  <c r="K73" i="1"/>
  <c r="K65" i="1"/>
  <c r="K57" i="1"/>
  <c r="K49" i="1"/>
  <c r="K41" i="1"/>
  <c r="K33" i="1"/>
  <c r="K25" i="1"/>
  <c r="K17" i="1"/>
  <c r="K16" i="1"/>
  <c r="K103" i="1"/>
  <c r="K95" i="1"/>
  <c r="K87" i="1"/>
  <c r="K79" i="1"/>
  <c r="K71" i="1"/>
  <c r="K63" i="1"/>
  <c r="K55" i="1"/>
  <c r="K47" i="1"/>
  <c r="K39" i="1"/>
  <c r="K31" i="1"/>
  <c r="K23" i="1"/>
  <c r="K15" i="1"/>
  <c r="K13" i="1"/>
  <c r="K5" i="1"/>
  <c r="K7" i="1"/>
  <c r="K54" i="1"/>
  <c r="K38" i="1"/>
  <c r="K22" i="1"/>
  <c r="K10" i="1"/>
  <c r="K46" i="1"/>
  <c r="K30" i="1"/>
  <c r="K9" i="1"/>
  <c r="K115" i="1"/>
  <c r="K107" i="1"/>
  <c r="K99" i="1"/>
  <c r="K91" i="1"/>
  <c r="K83" i="1"/>
  <c r="K75" i="1"/>
  <c r="K67" i="1"/>
  <c r="K59" i="1"/>
  <c r="K51" i="1"/>
  <c r="K43" i="1"/>
  <c r="K35" i="1"/>
  <c r="K27" i="1"/>
  <c r="K120" i="1"/>
  <c r="G84" i="1"/>
  <c r="G74" i="1"/>
  <c r="G4" i="1"/>
  <c r="G12" i="1"/>
  <c r="G75" i="1"/>
  <c r="G58" i="1"/>
  <c r="G13" i="1"/>
  <c r="G21" i="1"/>
  <c r="G118" i="1"/>
  <c r="G104" i="1"/>
  <c r="G34" i="1"/>
  <c r="G42" i="1"/>
  <c r="G9" i="1"/>
  <c r="G120" i="1"/>
  <c r="G60" i="1"/>
  <c r="G68" i="1"/>
  <c r="G23" i="1"/>
  <c r="G113" i="1"/>
  <c r="G98" i="1"/>
  <c r="G106" i="1"/>
  <c r="G36" i="1"/>
  <c r="G44" i="1"/>
  <c r="G31" i="1"/>
  <c r="G11" i="1"/>
  <c r="G3" i="1"/>
  <c r="G63" i="1"/>
  <c r="G18" i="1"/>
  <c r="G107" i="1"/>
  <c r="G56" i="1"/>
  <c r="G64" i="1"/>
  <c r="G72" i="1"/>
  <c r="G10" i="1" l="1"/>
  <c r="G50" i="1"/>
  <c r="G77" i="1"/>
  <c r="G110" i="1"/>
  <c r="G94" i="1"/>
  <c r="G82" i="1"/>
  <c r="G7" i="1"/>
  <c r="G25" i="1"/>
  <c r="G83" i="1"/>
  <c r="G24" i="1"/>
  <c r="G92" i="1"/>
  <c r="G122" i="1"/>
  <c r="G61" i="1"/>
  <c r="G19" i="1"/>
  <c r="G29" i="1"/>
  <c r="G97" i="1"/>
  <c r="G22" i="1"/>
  <c r="G59" i="1"/>
  <c r="G17" i="1"/>
  <c r="G41" i="1"/>
  <c r="G103" i="1"/>
  <c r="G54" i="1"/>
  <c r="G116" i="1"/>
  <c r="G51" i="1"/>
  <c r="G48" i="1"/>
  <c r="G26" i="1"/>
  <c r="G73" i="1"/>
  <c r="G81" i="1"/>
  <c r="G87" i="1"/>
  <c r="G67" i="1"/>
  <c r="G102" i="1"/>
  <c r="G33" i="1"/>
  <c r="G93" i="1"/>
  <c r="G38" i="1"/>
  <c r="G100" i="1"/>
  <c r="G16" i="1"/>
  <c r="G78" i="1"/>
  <c r="G45" i="1"/>
  <c r="G43" i="1"/>
  <c r="G105" i="1"/>
  <c r="G14" i="1"/>
  <c r="G76" i="1"/>
  <c r="G37" i="1"/>
  <c r="G55" i="1"/>
  <c r="G117" i="1"/>
  <c r="G46" i="1"/>
  <c r="G108" i="1"/>
  <c r="G15" i="1"/>
  <c r="G85" i="1"/>
  <c r="G121" i="1"/>
  <c r="G27" i="1"/>
  <c r="G52" i="1"/>
  <c r="G8" i="1"/>
  <c r="G62" i="1"/>
  <c r="G35" i="1"/>
  <c r="G119" i="1"/>
  <c r="G6" i="1"/>
  <c r="G86" i="1"/>
  <c r="G79" i="1"/>
  <c r="G47" i="1"/>
  <c r="G109" i="1"/>
  <c r="G65" i="1"/>
  <c r="M29" i="1"/>
  <c r="G90" i="1"/>
  <c r="G112" i="1"/>
  <c r="G70" i="1"/>
  <c r="G5" i="1"/>
  <c r="G32" i="1"/>
  <c r="G69" i="1"/>
  <c r="G99" i="1"/>
  <c r="G95" i="1"/>
  <c r="G40" i="1"/>
  <c r="G39" i="1"/>
  <c r="G101" i="1"/>
  <c r="G114" i="1"/>
  <c r="G88" i="1"/>
  <c r="G53" i="1"/>
  <c r="G115" i="1"/>
  <c r="G71" i="1"/>
  <c r="G123" i="1"/>
  <c r="G30" i="1"/>
  <c r="G80" i="1"/>
  <c r="G89" i="1"/>
  <c r="G49" i="1"/>
  <c r="G111" i="1"/>
  <c r="G28" i="1"/>
  <c r="G96" i="1"/>
  <c r="G91" i="1"/>
  <c r="G66" i="1"/>
  <c r="G20" i="1"/>
</calcChain>
</file>

<file path=xl/sharedStrings.xml><?xml version="1.0" encoding="utf-8"?>
<sst xmlns="http://schemas.openxmlformats.org/spreadsheetml/2006/main" count="28" uniqueCount="28">
  <si>
    <t>Velocity (m/s)</t>
  </si>
  <si>
    <t>Distance (m)</t>
  </si>
  <si>
    <t>Gradient %</t>
  </si>
  <si>
    <t>Gradient resistance (N)</t>
  </si>
  <si>
    <t>Time (S)</t>
  </si>
  <si>
    <t>Aerodynamic Resistance (N)</t>
  </si>
  <si>
    <t>Weight (N)</t>
  </si>
  <si>
    <t>Coefficient of drag</t>
  </si>
  <si>
    <t>Area of Vehicle (m)</t>
  </si>
  <si>
    <t>Density of air (kg/m3)</t>
  </si>
  <si>
    <t>Average velocity (m/s)</t>
  </si>
  <si>
    <t>Height (m)</t>
  </si>
  <si>
    <t>Coefficient of friction</t>
  </si>
  <si>
    <t>Rolling resistance (N)</t>
  </si>
  <si>
    <t>Tractive effort (N)</t>
  </si>
  <si>
    <t>Tractive Force (N)</t>
  </si>
  <si>
    <t>Coefficient of Rolling Resistance</t>
  </si>
  <si>
    <t>Weight (Kg)</t>
  </si>
  <si>
    <t>Gradability %</t>
  </si>
  <si>
    <t>Acceleration</t>
  </si>
  <si>
    <t>Total Resistance (N)</t>
  </si>
  <si>
    <t>Power (W)</t>
  </si>
  <si>
    <t>Max Power (W)</t>
  </si>
  <si>
    <t>Average Power (W)</t>
  </si>
  <si>
    <t>Joules in Battery</t>
  </si>
  <si>
    <t>Battery Energy</t>
  </si>
  <si>
    <t>Average power -Power</t>
  </si>
  <si>
    <t>Bttery Energy+Joules in Battery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</si>
</sst>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Resistance (N) Over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Sheet1!$K$1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Sheet1!$K$2:$K$123</c:f>
              <c:numCache>
                <c:formatCode>General</c:formatCode>
                <c:ptCount val="122"/>
                <c:pt idx="0">
                  <c:v>0</c:v>
                </c:pt>
                <c:pt idx="1">
                  <c:v>8234.0455205131148</c:v>
                </c:pt>
                <c:pt idx="2">
                  <c:v>8234.0455205131148</c:v>
                </c:pt>
                <c:pt idx="3">
                  <c:v>8234.0455205131129</c:v>
                </c:pt>
                <c:pt idx="4">
                  <c:v>8234.0455205131148</c:v>
                </c:pt>
                <c:pt idx="5">
                  <c:v>8234.0455205131148</c:v>
                </c:pt>
                <c:pt idx="6">
                  <c:v>8234.0455205131129</c:v>
                </c:pt>
                <c:pt idx="7">
                  <c:v>8234.0455205131148</c:v>
                </c:pt>
                <c:pt idx="8">
                  <c:v>4143.2755205131143</c:v>
                </c:pt>
                <c:pt idx="9">
                  <c:v>4143.2755205131143</c:v>
                </c:pt>
                <c:pt idx="10">
                  <c:v>4143.2755205131143</c:v>
                </c:pt>
                <c:pt idx="11">
                  <c:v>4143.2755205131143</c:v>
                </c:pt>
                <c:pt idx="12">
                  <c:v>4143.2755205131143</c:v>
                </c:pt>
                <c:pt idx="13">
                  <c:v>4143.2755205131143</c:v>
                </c:pt>
                <c:pt idx="14">
                  <c:v>4143.2755205131143</c:v>
                </c:pt>
                <c:pt idx="15">
                  <c:v>4143.2755205131143</c:v>
                </c:pt>
                <c:pt idx="16">
                  <c:v>4143.2755205131143</c:v>
                </c:pt>
                <c:pt idx="17">
                  <c:v>4143.2755205131143</c:v>
                </c:pt>
                <c:pt idx="18">
                  <c:v>4143.2755205131143</c:v>
                </c:pt>
                <c:pt idx="19">
                  <c:v>4143.2755205131143</c:v>
                </c:pt>
                <c:pt idx="20">
                  <c:v>4143.2755205131143</c:v>
                </c:pt>
                <c:pt idx="21">
                  <c:v>52.5055205131127</c:v>
                </c:pt>
                <c:pt idx="22">
                  <c:v>4143.2755205131125</c:v>
                </c:pt>
                <c:pt idx="23">
                  <c:v>4143.2755205131125</c:v>
                </c:pt>
                <c:pt idx="24">
                  <c:v>4514.1355205131122</c:v>
                </c:pt>
                <c:pt idx="25">
                  <c:v>423.36552051311361</c:v>
                </c:pt>
                <c:pt idx="26">
                  <c:v>4514.1355205131131</c:v>
                </c:pt>
                <c:pt idx="27">
                  <c:v>4514.1355205131131</c:v>
                </c:pt>
                <c:pt idx="28">
                  <c:v>4514.1355205131131</c:v>
                </c:pt>
                <c:pt idx="29">
                  <c:v>4514.1355205131131</c:v>
                </c:pt>
                <c:pt idx="30">
                  <c:v>4514.1355205131131</c:v>
                </c:pt>
                <c:pt idx="31">
                  <c:v>4514.1355205131131</c:v>
                </c:pt>
                <c:pt idx="32">
                  <c:v>4514.1355205131131</c:v>
                </c:pt>
                <c:pt idx="33">
                  <c:v>4514.1355205131131</c:v>
                </c:pt>
                <c:pt idx="34">
                  <c:v>4514.1355205131131</c:v>
                </c:pt>
                <c:pt idx="35">
                  <c:v>4514.1355205131131</c:v>
                </c:pt>
                <c:pt idx="36">
                  <c:v>4514.1355205131131</c:v>
                </c:pt>
                <c:pt idx="37">
                  <c:v>4514.1355205131131</c:v>
                </c:pt>
                <c:pt idx="38">
                  <c:v>4514.1355205131131</c:v>
                </c:pt>
                <c:pt idx="39">
                  <c:v>4514.1355205131131</c:v>
                </c:pt>
                <c:pt idx="40">
                  <c:v>4514.1355205131131</c:v>
                </c:pt>
                <c:pt idx="41">
                  <c:v>4514.1355205131131</c:v>
                </c:pt>
                <c:pt idx="42">
                  <c:v>4514.1355205131131</c:v>
                </c:pt>
                <c:pt idx="43">
                  <c:v>4514.1355205131131</c:v>
                </c:pt>
                <c:pt idx="44">
                  <c:v>4514.1355205131131</c:v>
                </c:pt>
                <c:pt idx="45">
                  <c:v>4514.1355205131131</c:v>
                </c:pt>
                <c:pt idx="46">
                  <c:v>4514.1355205131131</c:v>
                </c:pt>
                <c:pt idx="47">
                  <c:v>4514.1355205131131</c:v>
                </c:pt>
                <c:pt idx="48">
                  <c:v>4143.2755205131134</c:v>
                </c:pt>
                <c:pt idx="49">
                  <c:v>4143.2755205131134</c:v>
                </c:pt>
                <c:pt idx="50">
                  <c:v>4143.2755205131134</c:v>
                </c:pt>
                <c:pt idx="51">
                  <c:v>4143.2755205131134</c:v>
                </c:pt>
                <c:pt idx="52">
                  <c:v>8234.0455205131129</c:v>
                </c:pt>
                <c:pt idx="53">
                  <c:v>8234.0455205131148</c:v>
                </c:pt>
                <c:pt idx="54">
                  <c:v>4143.2755205131143</c:v>
                </c:pt>
                <c:pt idx="55">
                  <c:v>4143.2755205131143</c:v>
                </c:pt>
                <c:pt idx="56">
                  <c:v>52.5055205131127</c:v>
                </c:pt>
                <c:pt idx="57">
                  <c:v>52.505520513113609</c:v>
                </c:pt>
                <c:pt idx="58">
                  <c:v>4143.2755205131134</c:v>
                </c:pt>
                <c:pt idx="59">
                  <c:v>4143.2755205131134</c:v>
                </c:pt>
                <c:pt idx="60">
                  <c:v>8234.0455205131129</c:v>
                </c:pt>
                <c:pt idx="61">
                  <c:v>8234.0455205131148</c:v>
                </c:pt>
                <c:pt idx="62">
                  <c:v>4143.2755205131143</c:v>
                </c:pt>
                <c:pt idx="63">
                  <c:v>4143.2755205131143</c:v>
                </c:pt>
                <c:pt idx="64">
                  <c:v>52.5055205131127</c:v>
                </c:pt>
                <c:pt idx="65">
                  <c:v>52.505520513113609</c:v>
                </c:pt>
                <c:pt idx="66">
                  <c:v>4143.2755205131134</c:v>
                </c:pt>
                <c:pt idx="67">
                  <c:v>4143.2755205131134</c:v>
                </c:pt>
                <c:pt idx="68">
                  <c:v>4143.2755205131134</c:v>
                </c:pt>
                <c:pt idx="69">
                  <c:v>8234.0455205131129</c:v>
                </c:pt>
                <c:pt idx="70">
                  <c:v>8234.0455205131148</c:v>
                </c:pt>
                <c:pt idx="71">
                  <c:v>4143.2755205131143</c:v>
                </c:pt>
                <c:pt idx="72">
                  <c:v>4143.2755205131143</c:v>
                </c:pt>
                <c:pt idx="73">
                  <c:v>52.5055205131127</c:v>
                </c:pt>
                <c:pt idx="74">
                  <c:v>4143.2755205131125</c:v>
                </c:pt>
                <c:pt idx="75">
                  <c:v>4143.2755205131125</c:v>
                </c:pt>
                <c:pt idx="76">
                  <c:v>3698.3155205131125</c:v>
                </c:pt>
                <c:pt idx="77">
                  <c:v>7789.0855205131138</c:v>
                </c:pt>
                <c:pt idx="78">
                  <c:v>7789.0855205131138</c:v>
                </c:pt>
                <c:pt idx="79">
                  <c:v>3698.3155205131134</c:v>
                </c:pt>
                <c:pt idx="80">
                  <c:v>3698.3155205131134</c:v>
                </c:pt>
                <c:pt idx="81">
                  <c:v>3698.3155205131134</c:v>
                </c:pt>
                <c:pt idx="82">
                  <c:v>3698.3155205131134</c:v>
                </c:pt>
                <c:pt idx="83">
                  <c:v>3698.3155205131134</c:v>
                </c:pt>
                <c:pt idx="84">
                  <c:v>3698.3155205131134</c:v>
                </c:pt>
                <c:pt idx="85">
                  <c:v>3698.3155205131134</c:v>
                </c:pt>
                <c:pt idx="86">
                  <c:v>3698.3155205131134</c:v>
                </c:pt>
                <c:pt idx="87">
                  <c:v>3698.3155205131134</c:v>
                </c:pt>
                <c:pt idx="88">
                  <c:v>3698.3155205131134</c:v>
                </c:pt>
                <c:pt idx="89">
                  <c:v>52.505520513114064</c:v>
                </c:pt>
                <c:pt idx="90">
                  <c:v>52.5055205131127</c:v>
                </c:pt>
                <c:pt idx="91">
                  <c:v>4143.2755205131125</c:v>
                </c:pt>
                <c:pt idx="92">
                  <c:v>4143.2755205131125</c:v>
                </c:pt>
                <c:pt idx="93">
                  <c:v>4143.2755205131125</c:v>
                </c:pt>
                <c:pt idx="94">
                  <c:v>4143.2755205131125</c:v>
                </c:pt>
                <c:pt idx="95">
                  <c:v>4143.2755205131125</c:v>
                </c:pt>
                <c:pt idx="96">
                  <c:v>4143.2755205131125</c:v>
                </c:pt>
                <c:pt idx="97">
                  <c:v>4143.2755205131125</c:v>
                </c:pt>
                <c:pt idx="98">
                  <c:v>4143.2755205131125</c:v>
                </c:pt>
                <c:pt idx="99">
                  <c:v>4143.2755205131125</c:v>
                </c:pt>
                <c:pt idx="100">
                  <c:v>4143.2755205131125</c:v>
                </c:pt>
                <c:pt idx="101">
                  <c:v>4143.2755205131125</c:v>
                </c:pt>
                <c:pt idx="102">
                  <c:v>4143.2755205131125</c:v>
                </c:pt>
                <c:pt idx="103">
                  <c:v>4143.2755205131125</c:v>
                </c:pt>
                <c:pt idx="104">
                  <c:v>4143.2755205131125</c:v>
                </c:pt>
                <c:pt idx="105">
                  <c:v>4143.2755205131125</c:v>
                </c:pt>
                <c:pt idx="106">
                  <c:v>4143.2755205131125</c:v>
                </c:pt>
                <c:pt idx="107">
                  <c:v>4143.2755205131125</c:v>
                </c:pt>
                <c:pt idx="108">
                  <c:v>4143.2755205131125</c:v>
                </c:pt>
                <c:pt idx="109">
                  <c:v>4143.2755205131125</c:v>
                </c:pt>
                <c:pt idx="110">
                  <c:v>4143.2755205131125</c:v>
                </c:pt>
                <c:pt idx="111">
                  <c:v>4143.2755205131125</c:v>
                </c:pt>
                <c:pt idx="112">
                  <c:v>4143.2755205131125</c:v>
                </c:pt>
                <c:pt idx="113">
                  <c:v>52.505520513113609</c:v>
                </c:pt>
                <c:pt idx="114">
                  <c:v>52.505520513113609</c:v>
                </c:pt>
                <c:pt idx="115">
                  <c:v>52.5055205131127</c:v>
                </c:pt>
                <c:pt idx="116">
                  <c:v>52.505520513113609</c:v>
                </c:pt>
                <c:pt idx="117">
                  <c:v>4143.2755205131134</c:v>
                </c:pt>
                <c:pt idx="118">
                  <c:v>4143.2755205131134</c:v>
                </c:pt>
                <c:pt idx="119">
                  <c:v>52.505520513113609</c:v>
                </c:pt>
                <c:pt idx="120">
                  <c:v>4143.2755205131134</c:v>
                </c:pt>
                <c:pt idx="1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E4-4D78-8274-17052DD357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169136"/>
        <c:axId val="590170120"/>
      </c:scatterChart>
      <c:valAx>
        <c:axId val="590169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170120"/>
        <c:crosses val="autoZero"/>
        <c:crossBetween val="midCat"/>
      </c:valAx>
      <c:valAx>
        <c:axId val="590170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169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(N) Total Power Over</a:t>
            </a:r>
            <a:r>
              <a:rPr lang="en-US" baseline="0"/>
              <a:t>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Sheet1!$G$1</c:f>
              <c:strCache>
                <c:ptCount val="1"/>
                <c:pt idx="0">
                  <c:v>Power (W)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Sheet1!$G$2:$G$123</c:f>
              <c:numCache>
                <c:formatCode>General</c:formatCode>
                <c:ptCount val="122"/>
                <c:pt idx="0">
                  <c:v>0</c:v>
                </c:pt>
                <c:pt idx="1">
                  <c:v>1840.8465000000001</c:v>
                </c:pt>
                <c:pt idx="2">
                  <c:v>3681.6930000000002</c:v>
                </c:pt>
                <c:pt idx="3">
                  <c:v>5522.5395000000008</c:v>
                </c:pt>
                <c:pt idx="4">
                  <c:v>7363.3860000000004</c:v>
                </c:pt>
                <c:pt idx="5">
                  <c:v>9204.2325000000001</c:v>
                </c:pt>
                <c:pt idx="6">
                  <c:v>11045.079000000002</c:v>
                </c:pt>
                <c:pt idx="7">
                  <c:v>12885.925500000001</c:v>
                </c:pt>
                <c:pt idx="8">
                  <c:v>12885.925500000001</c:v>
                </c:pt>
                <c:pt idx="9">
                  <c:v>12885.925500000001</c:v>
                </c:pt>
                <c:pt idx="10">
                  <c:v>12885.925500000001</c:v>
                </c:pt>
                <c:pt idx="11">
                  <c:v>12885.925500000001</c:v>
                </c:pt>
                <c:pt idx="12">
                  <c:v>12885.925500000001</c:v>
                </c:pt>
                <c:pt idx="13">
                  <c:v>12885.925500000001</c:v>
                </c:pt>
                <c:pt idx="14">
                  <c:v>12885.925500000001</c:v>
                </c:pt>
                <c:pt idx="15">
                  <c:v>12885.925500000001</c:v>
                </c:pt>
                <c:pt idx="16">
                  <c:v>12885.925500000001</c:v>
                </c:pt>
                <c:pt idx="17">
                  <c:v>12885.925500000001</c:v>
                </c:pt>
                <c:pt idx="18">
                  <c:v>12885.925500000001</c:v>
                </c:pt>
                <c:pt idx="19">
                  <c:v>12885.925500000001</c:v>
                </c:pt>
                <c:pt idx="20">
                  <c:v>12885.925500000001</c:v>
                </c:pt>
                <c:pt idx="21">
                  <c:v>11045.079000000002</c:v>
                </c:pt>
                <c:pt idx="22">
                  <c:v>11045.079000000002</c:v>
                </c:pt>
                <c:pt idx="23">
                  <c:v>11045.079000000002</c:v>
                </c:pt>
                <c:pt idx="24">
                  <c:v>11045.079000000002</c:v>
                </c:pt>
                <c:pt idx="25">
                  <c:v>9204.2325000000001</c:v>
                </c:pt>
                <c:pt idx="26">
                  <c:v>9204.2325000000001</c:v>
                </c:pt>
                <c:pt idx="27">
                  <c:v>9204.2325000000001</c:v>
                </c:pt>
                <c:pt idx="28">
                  <c:v>9204.2325000000001</c:v>
                </c:pt>
                <c:pt idx="29">
                  <c:v>9204.2325000000001</c:v>
                </c:pt>
                <c:pt idx="30">
                  <c:v>9204.2325000000001</c:v>
                </c:pt>
                <c:pt idx="31">
                  <c:v>9204.2325000000001</c:v>
                </c:pt>
                <c:pt idx="32">
                  <c:v>9204.2325000000001</c:v>
                </c:pt>
                <c:pt idx="33">
                  <c:v>9204.2325000000001</c:v>
                </c:pt>
                <c:pt idx="34">
                  <c:v>9204.2325000000001</c:v>
                </c:pt>
                <c:pt idx="35">
                  <c:v>9204.2325000000001</c:v>
                </c:pt>
                <c:pt idx="36">
                  <c:v>9204.2325000000001</c:v>
                </c:pt>
                <c:pt idx="37">
                  <c:v>9204.2325000000001</c:v>
                </c:pt>
                <c:pt idx="38">
                  <c:v>9204.2325000000001</c:v>
                </c:pt>
                <c:pt idx="39">
                  <c:v>9204.2325000000001</c:v>
                </c:pt>
                <c:pt idx="40">
                  <c:v>9204.2325000000001</c:v>
                </c:pt>
                <c:pt idx="41">
                  <c:v>9204.2325000000001</c:v>
                </c:pt>
                <c:pt idx="42">
                  <c:v>9204.2325000000001</c:v>
                </c:pt>
                <c:pt idx="43">
                  <c:v>9204.2325000000001</c:v>
                </c:pt>
                <c:pt idx="44">
                  <c:v>9204.2325000000001</c:v>
                </c:pt>
                <c:pt idx="45">
                  <c:v>9204.2325000000001</c:v>
                </c:pt>
                <c:pt idx="46">
                  <c:v>9204.2325000000001</c:v>
                </c:pt>
                <c:pt idx="47">
                  <c:v>9204.2325000000001</c:v>
                </c:pt>
                <c:pt idx="48">
                  <c:v>9204.2325000000001</c:v>
                </c:pt>
                <c:pt idx="49">
                  <c:v>9204.2325000000001</c:v>
                </c:pt>
                <c:pt idx="50">
                  <c:v>9204.2325000000001</c:v>
                </c:pt>
                <c:pt idx="51">
                  <c:v>9204.2325000000001</c:v>
                </c:pt>
                <c:pt idx="52">
                  <c:v>11045.079000000002</c:v>
                </c:pt>
                <c:pt idx="53">
                  <c:v>12885.925500000001</c:v>
                </c:pt>
                <c:pt idx="54">
                  <c:v>12885.925500000001</c:v>
                </c:pt>
                <c:pt idx="55">
                  <c:v>12885.925500000001</c:v>
                </c:pt>
                <c:pt idx="56">
                  <c:v>11045.079000000002</c:v>
                </c:pt>
                <c:pt idx="57">
                  <c:v>9204.2325000000001</c:v>
                </c:pt>
                <c:pt idx="58">
                  <c:v>9204.2325000000001</c:v>
                </c:pt>
                <c:pt idx="59">
                  <c:v>9204.2325000000001</c:v>
                </c:pt>
                <c:pt idx="60">
                  <c:v>11045.079000000002</c:v>
                </c:pt>
                <c:pt idx="61">
                  <c:v>12885.925500000001</c:v>
                </c:pt>
                <c:pt idx="62">
                  <c:v>12885.925500000001</c:v>
                </c:pt>
                <c:pt idx="63">
                  <c:v>12885.925500000001</c:v>
                </c:pt>
                <c:pt idx="64">
                  <c:v>11045.079000000002</c:v>
                </c:pt>
                <c:pt idx="65">
                  <c:v>9204.2325000000001</c:v>
                </c:pt>
                <c:pt idx="66">
                  <c:v>9204.2325000000001</c:v>
                </c:pt>
                <c:pt idx="67">
                  <c:v>9204.2325000000001</c:v>
                </c:pt>
                <c:pt idx="68">
                  <c:v>9204.2325000000001</c:v>
                </c:pt>
                <c:pt idx="69">
                  <c:v>11045.079000000002</c:v>
                </c:pt>
                <c:pt idx="70">
                  <c:v>12885.925500000001</c:v>
                </c:pt>
                <c:pt idx="71">
                  <c:v>12885.925500000001</c:v>
                </c:pt>
                <c:pt idx="72">
                  <c:v>12885.925500000001</c:v>
                </c:pt>
                <c:pt idx="73">
                  <c:v>11045.079000000002</c:v>
                </c:pt>
                <c:pt idx="74">
                  <c:v>11045.079000000002</c:v>
                </c:pt>
                <c:pt idx="75">
                  <c:v>11045.079000000002</c:v>
                </c:pt>
                <c:pt idx="76">
                  <c:v>11045.079000000002</c:v>
                </c:pt>
                <c:pt idx="77">
                  <c:v>12885.925500000001</c:v>
                </c:pt>
                <c:pt idx="78">
                  <c:v>14726.772000000001</c:v>
                </c:pt>
                <c:pt idx="79">
                  <c:v>14726.772000000001</c:v>
                </c:pt>
                <c:pt idx="80">
                  <c:v>14726.772000000001</c:v>
                </c:pt>
                <c:pt idx="81">
                  <c:v>14726.772000000001</c:v>
                </c:pt>
                <c:pt idx="82">
                  <c:v>14726.772000000001</c:v>
                </c:pt>
                <c:pt idx="83">
                  <c:v>14726.772000000001</c:v>
                </c:pt>
                <c:pt idx="84">
                  <c:v>14726.772000000001</c:v>
                </c:pt>
                <c:pt idx="85">
                  <c:v>14726.772000000001</c:v>
                </c:pt>
                <c:pt idx="86">
                  <c:v>14726.772000000001</c:v>
                </c:pt>
                <c:pt idx="87">
                  <c:v>14726.772000000001</c:v>
                </c:pt>
                <c:pt idx="88">
                  <c:v>14726.772000000001</c:v>
                </c:pt>
                <c:pt idx="89">
                  <c:v>12885.925500000001</c:v>
                </c:pt>
                <c:pt idx="90">
                  <c:v>11045.079000000002</c:v>
                </c:pt>
                <c:pt idx="91">
                  <c:v>11045.079000000002</c:v>
                </c:pt>
                <c:pt idx="92">
                  <c:v>11045.079000000002</c:v>
                </c:pt>
                <c:pt idx="93">
                  <c:v>11045.079000000002</c:v>
                </c:pt>
                <c:pt idx="94">
                  <c:v>11045.079000000002</c:v>
                </c:pt>
                <c:pt idx="95">
                  <c:v>11045.079000000002</c:v>
                </c:pt>
                <c:pt idx="96">
                  <c:v>11045.079000000002</c:v>
                </c:pt>
                <c:pt idx="97">
                  <c:v>11045.079000000002</c:v>
                </c:pt>
                <c:pt idx="98">
                  <c:v>11045.079000000002</c:v>
                </c:pt>
                <c:pt idx="99">
                  <c:v>11045.079000000002</c:v>
                </c:pt>
                <c:pt idx="100">
                  <c:v>11045.079000000002</c:v>
                </c:pt>
                <c:pt idx="101">
                  <c:v>11045.079000000002</c:v>
                </c:pt>
                <c:pt idx="102">
                  <c:v>11045.079000000002</c:v>
                </c:pt>
                <c:pt idx="103">
                  <c:v>11045.079000000002</c:v>
                </c:pt>
                <c:pt idx="104">
                  <c:v>11045.079000000002</c:v>
                </c:pt>
                <c:pt idx="105">
                  <c:v>11045.079000000002</c:v>
                </c:pt>
                <c:pt idx="106">
                  <c:v>11045.079000000002</c:v>
                </c:pt>
                <c:pt idx="107">
                  <c:v>11045.079000000002</c:v>
                </c:pt>
                <c:pt idx="108">
                  <c:v>11045.079000000002</c:v>
                </c:pt>
                <c:pt idx="109">
                  <c:v>11045.079000000002</c:v>
                </c:pt>
                <c:pt idx="110">
                  <c:v>11045.079000000002</c:v>
                </c:pt>
                <c:pt idx="111">
                  <c:v>11045.079000000002</c:v>
                </c:pt>
                <c:pt idx="112">
                  <c:v>11045.079000000002</c:v>
                </c:pt>
                <c:pt idx="113">
                  <c:v>9204.2325000000001</c:v>
                </c:pt>
                <c:pt idx="114">
                  <c:v>7363.3860000000004</c:v>
                </c:pt>
                <c:pt idx="115">
                  <c:v>5522.5395000000008</c:v>
                </c:pt>
                <c:pt idx="116">
                  <c:v>3681.6930000000002</c:v>
                </c:pt>
                <c:pt idx="117">
                  <c:v>3681.6930000000002</c:v>
                </c:pt>
                <c:pt idx="118">
                  <c:v>3681.6930000000002</c:v>
                </c:pt>
                <c:pt idx="119">
                  <c:v>1840.8465000000001</c:v>
                </c:pt>
                <c:pt idx="120">
                  <c:v>1840.8465000000001</c:v>
                </c:pt>
                <c:pt idx="1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80B-4DF0-B719-1724B65CB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143656"/>
        <c:axId val="342145296"/>
      </c:scatterChart>
      <c:valAx>
        <c:axId val="342143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2145296"/>
        <c:crosses val="autoZero"/>
        <c:crossBetween val="midCat"/>
      </c:valAx>
      <c:valAx>
        <c:axId val="34214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2143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Coefficient of Drag Over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Sheet1!$L$1</c:f>
              <c:strCache>
                <c:ptCount val="1"/>
                <c:pt idx="0">
                  <c:v>Coefficient of drag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Sheet1!$L$2:$L$123</c:f>
              <c:numCache>
                <c:formatCode>General</c:formatCode>
                <c:ptCount val="122"/>
                <c:pt idx="0">
                  <c:v>0</c:v>
                </c:pt>
                <c:pt idx="1">
                  <c:v>1890.1987384720737</c:v>
                </c:pt>
                <c:pt idx="2">
                  <c:v>472.54968461801843</c:v>
                </c:pt>
                <c:pt idx="3">
                  <c:v>210.02208205245262</c:v>
                </c:pt>
                <c:pt idx="4">
                  <c:v>118.13742115450461</c:v>
                </c:pt>
                <c:pt idx="5">
                  <c:v>75.607949538882949</c:v>
                </c:pt>
                <c:pt idx="6">
                  <c:v>52.505520513113154</c:v>
                </c:pt>
                <c:pt idx="7">
                  <c:v>38.575484458613751</c:v>
                </c:pt>
                <c:pt idx="8">
                  <c:v>38.575484458613751</c:v>
                </c:pt>
                <c:pt idx="9">
                  <c:v>38.575484458613751</c:v>
                </c:pt>
                <c:pt idx="10">
                  <c:v>38.575484458613751</c:v>
                </c:pt>
                <c:pt idx="11">
                  <c:v>38.575484458613751</c:v>
                </c:pt>
                <c:pt idx="12">
                  <c:v>38.575484458613751</c:v>
                </c:pt>
                <c:pt idx="13">
                  <c:v>38.575484458613751</c:v>
                </c:pt>
                <c:pt idx="14">
                  <c:v>38.575484458613751</c:v>
                </c:pt>
                <c:pt idx="15">
                  <c:v>38.575484458613751</c:v>
                </c:pt>
                <c:pt idx="16">
                  <c:v>38.575484458613751</c:v>
                </c:pt>
                <c:pt idx="17">
                  <c:v>38.575484458613751</c:v>
                </c:pt>
                <c:pt idx="18">
                  <c:v>38.575484458613751</c:v>
                </c:pt>
                <c:pt idx="19">
                  <c:v>38.575484458613751</c:v>
                </c:pt>
                <c:pt idx="20">
                  <c:v>38.575484458613751</c:v>
                </c:pt>
                <c:pt idx="21">
                  <c:v>52.505520513113154</c:v>
                </c:pt>
                <c:pt idx="22">
                  <c:v>52.505520513113154</c:v>
                </c:pt>
                <c:pt idx="23">
                  <c:v>52.505520513113154</c:v>
                </c:pt>
                <c:pt idx="24">
                  <c:v>52.505520513113154</c:v>
                </c:pt>
                <c:pt idx="25">
                  <c:v>75.607949538882949</c:v>
                </c:pt>
                <c:pt idx="26">
                  <c:v>75.607949538882949</c:v>
                </c:pt>
                <c:pt idx="27">
                  <c:v>75.607949538882949</c:v>
                </c:pt>
                <c:pt idx="28">
                  <c:v>75.607949538882949</c:v>
                </c:pt>
                <c:pt idx="29">
                  <c:v>75.607949538882949</c:v>
                </c:pt>
                <c:pt idx="30">
                  <c:v>75.607949538882949</c:v>
                </c:pt>
                <c:pt idx="31">
                  <c:v>75.607949538882949</c:v>
                </c:pt>
                <c:pt idx="32">
                  <c:v>75.607949538882949</c:v>
                </c:pt>
                <c:pt idx="33">
                  <c:v>75.607949538882949</c:v>
                </c:pt>
                <c:pt idx="34">
                  <c:v>75.607949538882949</c:v>
                </c:pt>
                <c:pt idx="35">
                  <c:v>75.607949538882949</c:v>
                </c:pt>
                <c:pt idx="36">
                  <c:v>75.607949538882949</c:v>
                </c:pt>
                <c:pt idx="37">
                  <c:v>75.607949538882949</c:v>
                </c:pt>
                <c:pt idx="38">
                  <c:v>75.607949538882949</c:v>
                </c:pt>
                <c:pt idx="39">
                  <c:v>75.607949538882949</c:v>
                </c:pt>
                <c:pt idx="40">
                  <c:v>75.607949538882949</c:v>
                </c:pt>
                <c:pt idx="41">
                  <c:v>75.607949538882949</c:v>
                </c:pt>
                <c:pt idx="42">
                  <c:v>75.607949538882949</c:v>
                </c:pt>
                <c:pt idx="43">
                  <c:v>75.607949538882949</c:v>
                </c:pt>
                <c:pt idx="44">
                  <c:v>75.607949538882949</c:v>
                </c:pt>
                <c:pt idx="45">
                  <c:v>75.607949538882949</c:v>
                </c:pt>
                <c:pt idx="46">
                  <c:v>75.607949538882949</c:v>
                </c:pt>
                <c:pt idx="47">
                  <c:v>75.607949538882949</c:v>
                </c:pt>
                <c:pt idx="48">
                  <c:v>75.607949538882949</c:v>
                </c:pt>
                <c:pt idx="49">
                  <c:v>75.607949538882949</c:v>
                </c:pt>
                <c:pt idx="50">
                  <c:v>75.607949538882949</c:v>
                </c:pt>
                <c:pt idx="51">
                  <c:v>75.607949538882949</c:v>
                </c:pt>
                <c:pt idx="52">
                  <c:v>52.505520513113154</c:v>
                </c:pt>
                <c:pt idx="53">
                  <c:v>38.575484458613751</c:v>
                </c:pt>
                <c:pt idx="54">
                  <c:v>38.575484458613751</c:v>
                </c:pt>
                <c:pt idx="55">
                  <c:v>38.575484458613751</c:v>
                </c:pt>
                <c:pt idx="56">
                  <c:v>52.505520513113154</c:v>
                </c:pt>
                <c:pt idx="57">
                  <c:v>75.607949538882949</c:v>
                </c:pt>
                <c:pt idx="58">
                  <c:v>75.607949538882949</c:v>
                </c:pt>
                <c:pt idx="59">
                  <c:v>75.607949538882949</c:v>
                </c:pt>
                <c:pt idx="60">
                  <c:v>52.505520513113154</c:v>
                </c:pt>
                <c:pt idx="61">
                  <c:v>38.575484458613751</c:v>
                </c:pt>
                <c:pt idx="62">
                  <c:v>38.575484458613751</c:v>
                </c:pt>
                <c:pt idx="63">
                  <c:v>38.575484458613751</c:v>
                </c:pt>
                <c:pt idx="64">
                  <c:v>52.505520513113154</c:v>
                </c:pt>
                <c:pt idx="65">
                  <c:v>75.607949538882949</c:v>
                </c:pt>
                <c:pt idx="66">
                  <c:v>75.607949538882949</c:v>
                </c:pt>
                <c:pt idx="67">
                  <c:v>75.607949538882949</c:v>
                </c:pt>
                <c:pt idx="68">
                  <c:v>75.607949538882949</c:v>
                </c:pt>
                <c:pt idx="69">
                  <c:v>52.505520513113154</c:v>
                </c:pt>
                <c:pt idx="70">
                  <c:v>38.575484458613751</c:v>
                </c:pt>
                <c:pt idx="71">
                  <c:v>38.575484458613751</c:v>
                </c:pt>
                <c:pt idx="72">
                  <c:v>38.575484458613751</c:v>
                </c:pt>
                <c:pt idx="73">
                  <c:v>52.505520513113154</c:v>
                </c:pt>
                <c:pt idx="74">
                  <c:v>52.505520513113154</c:v>
                </c:pt>
                <c:pt idx="75">
                  <c:v>52.505520513113154</c:v>
                </c:pt>
                <c:pt idx="76">
                  <c:v>52.505520513113154</c:v>
                </c:pt>
                <c:pt idx="77">
                  <c:v>38.575484458613751</c:v>
                </c:pt>
                <c:pt idx="78">
                  <c:v>29.534355288626152</c:v>
                </c:pt>
                <c:pt idx="79">
                  <c:v>29.534355288626152</c:v>
                </c:pt>
                <c:pt idx="80">
                  <c:v>29.534355288626152</c:v>
                </c:pt>
                <c:pt idx="81">
                  <c:v>29.534355288626152</c:v>
                </c:pt>
                <c:pt idx="82">
                  <c:v>29.534355288626152</c:v>
                </c:pt>
                <c:pt idx="83">
                  <c:v>29.534355288626152</c:v>
                </c:pt>
                <c:pt idx="84">
                  <c:v>29.534355288626152</c:v>
                </c:pt>
                <c:pt idx="85">
                  <c:v>29.534355288626152</c:v>
                </c:pt>
                <c:pt idx="86">
                  <c:v>29.534355288626152</c:v>
                </c:pt>
                <c:pt idx="87">
                  <c:v>29.534355288626152</c:v>
                </c:pt>
                <c:pt idx="88">
                  <c:v>29.534355288626152</c:v>
                </c:pt>
                <c:pt idx="89">
                  <c:v>38.575484458613751</c:v>
                </c:pt>
                <c:pt idx="90">
                  <c:v>52.505520513113154</c:v>
                </c:pt>
                <c:pt idx="91">
                  <c:v>52.505520513113154</c:v>
                </c:pt>
                <c:pt idx="92">
                  <c:v>52.505520513113154</c:v>
                </c:pt>
                <c:pt idx="93">
                  <c:v>52.505520513113154</c:v>
                </c:pt>
                <c:pt idx="94">
                  <c:v>52.505520513113154</c:v>
                </c:pt>
                <c:pt idx="95">
                  <c:v>52.505520513113154</c:v>
                </c:pt>
                <c:pt idx="96">
                  <c:v>52.505520513113154</c:v>
                </c:pt>
                <c:pt idx="97">
                  <c:v>52.505520513113154</c:v>
                </c:pt>
                <c:pt idx="98">
                  <c:v>52.505520513113154</c:v>
                </c:pt>
                <c:pt idx="99">
                  <c:v>52.505520513113154</c:v>
                </c:pt>
                <c:pt idx="100">
                  <c:v>52.505520513113154</c:v>
                </c:pt>
                <c:pt idx="101">
                  <c:v>52.505520513113154</c:v>
                </c:pt>
                <c:pt idx="102">
                  <c:v>52.505520513113154</c:v>
                </c:pt>
                <c:pt idx="103">
                  <c:v>52.505520513113154</c:v>
                </c:pt>
                <c:pt idx="104">
                  <c:v>52.505520513113154</c:v>
                </c:pt>
                <c:pt idx="105">
                  <c:v>52.505520513113154</c:v>
                </c:pt>
                <c:pt idx="106">
                  <c:v>52.505520513113154</c:v>
                </c:pt>
                <c:pt idx="107">
                  <c:v>52.505520513113154</c:v>
                </c:pt>
                <c:pt idx="108">
                  <c:v>52.505520513113154</c:v>
                </c:pt>
                <c:pt idx="109">
                  <c:v>52.505520513113154</c:v>
                </c:pt>
                <c:pt idx="110">
                  <c:v>52.505520513113154</c:v>
                </c:pt>
                <c:pt idx="111">
                  <c:v>52.505520513113154</c:v>
                </c:pt>
                <c:pt idx="112">
                  <c:v>52.505520513113154</c:v>
                </c:pt>
                <c:pt idx="113">
                  <c:v>75.607949538882949</c:v>
                </c:pt>
                <c:pt idx="114">
                  <c:v>118.13742115450461</c:v>
                </c:pt>
                <c:pt idx="115">
                  <c:v>210.02208205245262</c:v>
                </c:pt>
                <c:pt idx="116">
                  <c:v>472.54968461801843</c:v>
                </c:pt>
                <c:pt idx="117">
                  <c:v>472.54968461801843</c:v>
                </c:pt>
                <c:pt idx="118">
                  <c:v>472.54968461801843</c:v>
                </c:pt>
                <c:pt idx="119">
                  <c:v>1890.1987384720737</c:v>
                </c:pt>
                <c:pt idx="120">
                  <c:v>1890.1987384720737</c:v>
                </c:pt>
                <c:pt idx="1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4D-4A3B-93FB-B6D5DBD670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6338120"/>
        <c:axId val="586339104"/>
      </c:scatterChart>
      <c:valAx>
        <c:axId val="586338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339104"/>
        <c:crosses val="autoZero"/>
        <c:crossBetween val="midCat"/>
      </c:valAx>
      <c:valAx>
        <c:axId val="58633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338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Gradient resistance (N) Over</a:t>
            </a:r>
            <a:r>
              <a:rPr lang="en-GB" baseline="0"/>
              <a:t> Time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Gradient resistance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Sheet1!$F$2:$F$123</c:f>
              <c:numCache>
                <c:formatCode>General</c:formatCode>
                <c:ptCount val="1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370.86</c:v>
                </c:pt>
                <c:pt idx="25">
                  <c:v>370.86</c:v>
                </c:pt>
                <c:pt idx="26">
                  <c:v>370.86</c:v>
                </c:pt>
                <c:pt idx="27">
                  <c:v>370.86</c:v>
                </c:pt>
                <c:pt idx="28">
                  <c:v>370.86</c:v>
                </c:pt>
                <c:pt idx="29">
                  <c:v>370.86</c:v>
                </c:pt>
                <c:pt idx="30">
                  <c:v>370.86</c:v>
                </c:pt>
                <c:pt idx="31">
                  <c:v>370.86</c:v>
                </c:pt>
                <c:pt idx="32">
                  <c:v>370.86</c:v>
                </c:pt>
                <c:pt idx="33">
                  <c:v>370.86</c:v>
                </c:pt>
                <c:pt idx="34">
                  <c:v>370.86</c:v>
                </c:pt>
                <c:pt idx="35">
                  <c:v>370.86</c:v>
                </c:pt>
                <c:pt idx="36">
                  <c:v>370.86</c:v>
                </c:pt>
                <c:pt idx="37">
                  <c:v>370.86</c:v>
                </c:pt>
                <c:pt idx="38">
                  <c:v>370.86</c:v>
                </c:pt>
                <c:pt idx="39">
                  <c:v>370.86</c:v>
                </c:pt>
                <c:pt idx="40">
                  <c:v>370.86</c:v>
                </c:pt>
                <c:pt idx="41">
                  <c:v>370.86</c:v>
                </c:pt>
                <c:pt idx="42">
                  <c:v>370.86</c:v>
                </c:pt>
                <c:pt idx="43">
                  <c:v>370.86</c:v>
                </c:pt>
                <c:pt idx="44">
                  <c:v>370.86</c:v>
                </c:pt>
                <c:pt idx="45">
                  <c:v>370.86</c:v>
                </c:pt>
                <c:pt idx="46">
                  <c:v>370.86</c:v>
                </c:pt>
                <c:pt idx="47">
                  <c:v>370.86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-444.96</c:v>
                </c:pt>
                <c:pt idx="77">
                  <c:v>-444.96</c:v>
                </c:pt>
                <c:pt idx="78">
                  <c:v>-444.96</c:v>
                </c:pt>
                <c:pt idx="79">
                  <c:v>-444.96</c:v>
                </c:pt>
                <c:pt idx="80">
                  <c:v>-444.96</c:v>
                </c:pt>
                <c:pt idx="81">
                  <c:v>-444.96</c:v>
                </c:pt>
                <c:pt idx="82">
                  <c:v>-444.96</c:v>
                </c:pt>
                <c:pt idx="83">
                  <c:v>-444.96</c:v>
                </c:pt>
                <c:pt idx="84">
                  <c:v>-444.96</c:v>
                </c:pt>
                <c:pt idx="85">
                  <c:v>-444.96</c:v>
                </c:pt>
                <c:pt idx="86">
                  <c:v>-444.96</c:v>
                </c:pt>
                <c:pt idx="87">
                  <c:v>-444.96</c:v>
                </c:pt>
                <c:pt idx="88">
                  <c:v>-444.96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709-47BB-B81C-6713DC8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5095368"/>
        <c:axId val="675097008"/>
      </c:scatterChart>
      <c:valAx>
        <c:axId val="675095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097008"/>
        <c:crosses val="autoZero"/>
        <c:crossBetween val="midCat"/>
      </c:valAx>
      <c:valAx>
        <c:axId val="675097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095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 Over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Acceleration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Sheet1!$B$2:$B$123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-1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-1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0</c:v>
                </c:pt>
                <c:pt idx="55">
                  <c:v>0</c:v>
                </c:pt>
                <c:pt idx="56">
                  <c:v>-1</c:v>
                </c:pt>
                <c:pt idx="57">
                  <c:v>-1</c:v>
                </c:pt>
                <c:pt idx="58">
                  <c:v>0</c:v>
                </c:pt>
                <c:pt idx="59">
                  <c:v>0</c:v>
                </c:pt>
                <c:pt idx="60">
                  <c:v>1</c:v>
                </c:pt>
                <c:pt idx="61">
                  <c:v>1</c:v>
                </c:pt>
                <c:pt idx="62">
                  <c:v>0</c:v>
                </c:pt>
                <c:pt idx="63">
                  <c:v>0</c:v>
                </c:pt>
                <c:pt idx="64">
                  <c:v>-1</c:v>
                </c:pt>
                <c:pt idx="65">
                  <c:v>-1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1</c:v>
                </c:pt>
                <c:pt idx="71">
                  <c:v>0</c:v>
                </c:pt>
                <c:pt idx="72">
                  <c:v>0</c:v>
                </c:pt>
                <c:pt idx="73">
                  <c:v>-1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1</c:v>
                </c:pt>
                <c:pt idx="78">
                  <c:v>1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-1</c:v>
                </c:pt>
                <c:pt idx="90">
                  <c:v>-1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-1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0</c:v>
                </c:pt>
                <c:pt idx="118">
                  <c:v>0</c:v>
                </c:pt>
                <c:pt idx="119">
                  <c:v>-1</c:v>
                </c:pt>
                <c:pt idx="120">
                  <c:v>0</c:v>
                </c:pt>
                <c:pt idx="121">
                  <c:v>-1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178-4C10-98BD-578D021848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4761112"/>
        <c:axId val="524758816"/>
      </c:scatterChart>
      <c:valAx>
        <c:axId val="524761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758816"/>
        <c:crosses val="autoZero"/>
        <c:crossBetween val="midCat"/>
      </c:valAx>
      <c:valAx>
        <c:axId val="524758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761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(m/s) Over</a:t>
            </a:r>
            <a:r>
              <a:rPr lang="en-GB" baseline="0"/>
              <a:t> Time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Sheet1!$C$2:$C$123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5</c:v>
                </c:pt>
                <c:pt idx="45">
                  <c:v>5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5</c:v>
                </c:pt>
                <c:pt idx="50">
                  <c:v>5</c:v>
                </c:pt>
                <c:pt idx="51">
                  <c:v>5</c:v>
                </c:pt>
                <c:pt idx="52">
                  <c:v>6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6</c:v>
                </c:pt>
                <c:pt idx="57">
                  <c:v>5</c:v>
                </c:pt>
                <c:pt idx="58">
                  <c:v>5</c:v>
                </c:pt>
                <c:pt idx="59">
                  <c:v>5</c:v>
                </c:pt>
                <c:pt idx="60">
                  <c:v>6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6</c:v>
                </c:pt>
                <c:pt idx="65">
                  <c:v>5</c:v>
                </c:pt>
                <c:pt idx="66">
                  <c:v>5</c:v>
                </c:pt>
                <c:pt idx="67">
                  <c:v>5</c:v>
                </c:pt>
                <c:pt idx="68">
                  <c:v>5</c:v>
                </c:pt>
                <c:pt idx="69">
                  <c:v>6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6</c:v>
                </c:pt>
                <c:pt idx="74">
                  <c:v>6</c:v>
                </c:pt>
                <c:pt idx="75">
                  <c:v>6</c:v>
                </c:pt>
                <c:pt idx="76">
                  <c:v>6</c:v>
                </c:pt>
                <c:pt idx="77">
                  <c:v>7</c:v>
                </c:pt>
                <c:pt idx="78">
                  <c:v>8</c:v>
                </c:pt>
                <c:pt idx="79">
                  <c:v>8</c:v>
                </c:pt>
                <c:pt idx="80">
                  <c:v>8</c:v>
                </c:pt>
                <c:pt idx="81">
                  <c:v>8</c:v>
                </c:pt>
                <c:pt idx="82">
                  <c:v>8</c:v>
                </c:pt>
                <c:pt idx="83">
                  <c:v>8</c:v>
                </c:pt>
                <c:pt idx="84">
                  <c:v>8</c:v>
                </c:pt>
                <c:pt idx="85">
                  <c:v>8</c:v>
                </c:pt>
                <c:pt idx="86">
                  <c:v>8</c:v>
                </c:pt>
                <c:pt idx="87">
                  <c:v>8</c:v>
                </c:pt>
                <c:pt idx="88">
                  <c:v>8</c:v>
                </c:pt>
                <c:pt idx="89">
                  <c:v>7</c:v>
                </c:pt>
                <c:pt idx="90">
                  <c:v>6</c:v>
                </c:pt>
                <c:pt idx="91">
                  <c:v>6</c:v>
                </c:pt>
                <c:pt idx="92">
                  <c:v>6</c:v>
                </c:pt>
                <c:pt idx="93">
                  <c:v>6</c:v>
                </c:pt>
                <c:pt idx="94">
                  <c:v>6</c:v>
                </c:pt>
                <c:pt idx="95">
                  <c:v>6</c:v>
                </c:pt>
                <c:pt idx="96">
                  <c:v>6</c:v>
                </c:pt>
                <c:pt idx="97">
                  <c:v>6</c:v>
                </c:pt>
                <c:pt idx="98">
                  <c:v>6</c:v>
                </c:pt>
                <c:pt idx="99">
                  <c:v>6</c:v>
                </c:pt>
                <c:pt idx="100">
                  <c:v>6</c:v>
                </c:pt>
                <c:pt idx="101">
                  <c:v>6</c:v>
                </c:pt>
                <c:pt idx="102">
                  <c:v>6</c:v>
                </c:pt>
                <c:pt idx="103">
                  <c:v>6</c:v>
                </c:pt>
                <c:pt idx="104">
                  <c:v>6</c:v>
                </c:pt>
                <c:pt idx="105">
                  <c:v>6</c:v>
                </c:pt>
                <c:pt idx="106">
                  <c:v>6</c:v>
                </c:pt>
                <c:pt idx="107">
                  <c:v>6</c:v>
                </c:pt>
                <c:pt idx="108">
                  <c:v>6</c:v>
                </c:pt>
                <c:pt idx="109">
                  <c:v>6</c:v>
                </c:pt>
                <c:pt idx="110">
                  <c:v>6</c:v>
                </c:pt>
                <c:pt idx="111">
                  <c:v>6</c:v>
                </c:pt>
                <c:pt idx="112">
                  <c:v>6</c:v>
                </c:pt>
                <c:pt idx="113">
                  <c:v>5</c:v>
                </c:pt>
                <c:pt idx="114">
                  <c:v>4</c:v>
                </c:pt>
                <c:pt idx="115">
                  <c:v>3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1</c:v>
                </c:pt>
                <c:pt idx="120">
                  <c:v>1</c:v>
                </c:pt>
                <c:pt idx="12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F08-4FCC-B045-015BD2790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5415336"/>
        <c:axId val="595418944"/>
      </c:scatterChart>
      <c:valAx>
        <c:axId val="595415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418944"/>
        <c:crosses val="autoZero"/>
        <c:crossBetween val="midCat"/>
      </c:valAx>
      <c:valAx>
        <c:axId val="59541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415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Battery</a:t>
            </a:r>
            <a:r>
              <a:rPr lang="en-GB" baseline="0"/>
              <a:t> Draw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Sheet1!$P$1</c:f>
              <c:strCache>
                <c:ptCount val="1"/>
                <c:pt idx="0">
                  <c:v>Battery Energy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Sheet1!$P$2:$P$123</c:f>
              <c:numCache>
                <c:formatCode>General</c:formatCode>
                <c:ptCount val="122"/>
                <c:pt idx="0">
                  <c:v>10584.867374999989</c:v>
                </c:pt>
                <c:pt idx="1">
                  <c:v>8744.0208749999892</c:v>
                </c:pt>
                <c:pt idx="2">
                  <c:v>6903.1743749999887</c:v>
                </c:pt>
                <c:pt idx="3">
                  <c:v>5062.3278749999881</c:v>
                </c:pt>
                <c:pt idx="4">
                  <c:v>3221.4813749999885</c:v>
                </c:pt>
                <c:pt idx="5">
                  <c:v>1380.6348749999888</c:v>
                </c:pt>
                <c:pt idx="6">
                  <c:v>-460.21162500001265</c:v>
                </c:pt>
                <c:pt idx="7">
                  <c:v>-2301.0581250000123</c:v>
                </c:pt>
                <c:pt idx="8">
                  <c:v>-2301.0581250000123</c:v>
                </c:pt>
                <c:pt idx="9">
                  <c:v>-2301.0581250000123</c:v>
                </c:pt>
                <c:pt idx="10">
                  <c:v>-2301.0581250000123</c:v>
                </c:pt>
                <c:pt idx="11">
                  <c:v>-2301.0581250000123</c:v>
                </c:pt>
                <c:pt idx="12">
                  <c:v>-2301.0581250000123</c:v>
                </c:pt>
                <c:pt idx="13">
                  <c:v>-2301.0581250000123</c:v>
                </c:pt>
                <c:pt idx="14">
                  <c:v>-2301.0581250000123</c:v>
                </c:pt>
                <c:pt idx="15">
                  <c:v>-2301.0581250000123</c:v>
                </c:pt>
                <c:pt idx="16">
                  <c:v>-2301.0581250000123</c:v>
                </c:pt>
                <c:pt idx="17">
                  <c:v>-2301.0581250000123</c:v>
                </c:pt>
                <c:pt idx="18">
                  <c:v>-2301.0581250000123</c:v>
                </c:pt>
                <c:pt idx="19">
                  <c:v>-2301.0581250000123</c:v>
                </c:pt>
                <c:pt idx="20">
                  <c:v>-2301.0581250000123</c:v>
                </c:pt>
                <c:pt idx="21">
                  <c:v>-460.21162500001265</c:v>
                </c:pt>
                <c:pt idx="22">
                  <c:v>-460.21162500001265</c:v>
                </c:pt>
                <c:pt idx="23">
                  <c:v>-460.21162500001265</c:v>
                </c:pt>
                <c:pt idx="24">
                  <c:v>-460.21162500001265</c:v>
                </c:pt>
                <c:pt idx="25">
                  <c:v>1380.6348749999888</c:v>
                </c:pt>
                <c:pt idx="26">
                  <c:v>1380.6348749999888</c:v>
                </c:pt>
                <c:pt idx="27">
                  <c:v>1380.6348749999888</c:v>
                </c:pt>
                <c:pt idx="28">
                  <c:v>1380.6348749999888</c:v>
                </c:pt>
                <c:pt idx="29">
                  <c:v>1380.6348749999888</c:v>
                </c:pt>
                <c:pt idx="30">
                  <c:v>1380.6348749999888</c:v>
                </c:pt>
                <c:pt idx="31">
                  <c:v>1380.6348749999888</c:v>
                </c:pt>
                <c:pt idx="32">
                  <c:v>1380.6348749999888</c:v>
                </c:pt>
                <c:pt idx="33">
                  <c:v>1380.6348749999888</c:v>
                </c:pt>
                <c:pt idx="34">
                  <c:v>1380.6348749999888</c:v>
                </c:pt>
                <c:pt idx="35">
                  <c:v>1380.6348749999888</c:v>
                </c:pt>
                <c:pt idx="36">
                  <c:v>1380.6348749999888</c:v>
                </c:pt>
                <c:pt idx="37">
                  <c:v>1380.6348749999888</c:v>
                </c:pt>
                <c:pt idx="38">
                  <c:v>1380.6348749999888</c:v>
                </c:pt>
                <c:pt idx="39">
                  <c:v>1380.6348749999888</c:v>
                </c:pt>
                <c:pt idx="40">
                  <c:v>1380.6348749999888</c:v>
                </c:pt>
                <c:pt idx="41">
                  <c:v>1380.6348749999888</c:v>
                </c:pt>
                <c:pt idx="42">
                  <c:v>1380.6348749999888</c:v>
                </c:pt>
                <c:pt idx="43">
                  <c:v>1380.6348749999888</c:v>
                </c:pt>
                <c:pt idx="44">
                  <c:v>1380.6348749999888</c:v>
                </c:pt>
                <c:pt idx="45">
                  <c:v>1380.6348749999888</c:v>
                </c:pt>
                <c:pt idx="46">
                  <c:v>1380.6348749999888</c:v>
                </c:pt>
                <c:pt idx="47">
                  <c:v>1380.6348749999888</c:v>
                </c:pt>
                <c:pt idx="48">
                  <c:v>1380.6348749999888</c:v>
                </c:pt>
                <c:pt idx="49">
                  <c:v>1380.6348749999888</c:v>
                </c:pt>
                <c:pt idx="50">
                  <c:v>1380.6348749999888</c:v>
                </c:pt>
                <c:pt idx="51">
                  <c:v>1380.6348749999888</c:v>
                </c:pt>
                <c:pt idx="52">
                  <c:v>-460.21162500001265</c:v>
                </c:pt>
                <c:pt idx="53">
                  <c:v>-2301.0581250000123</c:v>
                </c:pt>
                <c:pt idx="54">
                  <c:v>-2301.0581250000123</c:v>
                </c:pt>
                <c:pt idx="55">
                  <c:v>-2301.0581250000123</c:v>
                </c:pt>
                <c:pt idx="56">
                  <c:v>-460.21162500001265</c:v>
                </c:pt>
                <c:pt idx="57">
                  <c:v>1380.6348749999888</c:v>
                </c:pt>
                <c:pt idx="58">
                  <c:v>1380.6348749999888</c:v>
                </c:pt>
                <c:pt idx="59">
                  <c:v>1380.6348749999888</c:v>
                </c:pt>
                <c:pt idx="60">
                  <c:v>-460.21162500001265</c:v>
                </c:pt>
                <c:pt idx="61">
                  <c:v>-2301.0581250000123</c:v>
                </c:pt>
                <c:pt idx="62">
                  <c:v>-2301.0581250000123</c:v>
                </c:pt>
                <c:pt idx="63">
                  <c:v>-2301.0581250000123</c:v>
                </c:pt>
                <c:pt idx="64">
                  <c:v>-460.21162500001265</c:v>
                </c:pt>
                <c:pt idx="65">
                  <c:v>1380.6348749999888</c:v>
                </c:pt>
                <c:pt idx="66">
                  <c:v>1380.6348749999888</c:v>
                </c:pt>
                <c:pt idx="67">
                  <c:v>1380.6348749999888</c:v>
                </c:pt>
                <c:pt idx="68">
                  <c:v>1380.6348749999888</c:v>
                </c:pt>
                <c:pt idx="69">
                  <c:v>-460.21162500001265</c:v>
                </c:pt>
                <c:pt idx="70">
                  <c:v>-2301.0581250000123</c:v>
                </c:pt>
                <c:pt idx="71">
                  <c:v>-2301.0581250000123</c:v>
                </c:pt>
                <c:pt idx="72">
                  <c:v>-2301.0581250000123</c:v>
                </c:pt>
                <c:pt idx="73">
                  <c:v>-460.21162500001265</c:v>
                </c:pt>
                <c:pt idx="74">
                  <c:v>-460.21162500001265</c:v>
                </c:pt>
                <c:pt idx="75">
                  <c:v>-460.21162500001265</c:v>
                </c:pt>
                <c:pt idx="76">
                  <c:v>-460.21162500001265</c:v>
                </c:pt>
                <c:pt idx="77">
                  <c:v>-2301.0581250000123</c:v>
                </c:pt>
                <c:pt idx="78">
                  <c:v>-4141.9046250000119</c:v>
                </c:pt>
                <c:pt idx="79">
                  <c:v>-4141.9046250000119</c:v>
                </c:pt>
                <c:pt idx="80">
                  <c:v>-4141.9046250000119</c:v>
                </c:pt>
                <c:pt idx="81">
                  <c:v>-4141.9046250000119</c:v>
                </c:pt>
                <c:pt idx="82">
                  <c:v>-4141.9046250000119</c:v>
                </c:pt>
                <c:pt idx="83">
                  <c:v>-4141.9046250000119</c:v>
                </c:pt>
                <c:pt idx="84">
                  <c:v>-4141.9046250000119</c:v>
                </c:pt>
                <c:pt idx="85">
                  <c:v>-4141.9046250000119</c:v>
                </c:pt>
                <c:pt idx="86">
                  <c:v>-4141.9046250000119</c:v>
                </c:pt>
                <c:pt idx="87">
                  <c:v>-4141.9046250000119</c:v>
                </c:pt>
                <c:pt idx="88">
                  <c:v>-4141.9046250000119</c:v>
                </c:pt>
                <c:pt idx="89">
                  <c:v>-2301.0581250000123</c:v>
                </c:pt>
                <c:pt idx="90">
                  <c:v>-460.21162500001265</c:v>
                </c:pt>
                <c:pt idx="91">
                  <c:v>-460.21162500001265</c:v>
                </c:pt>
                <c:pt idx="92">
                  <c:v>-460.21162500001265</c:v>
                </c:pt>
                <c:pt idx="93">
                  <c:v>-460.21162500001265</c:v>
                </c:pt>
                <c:pt idx="94">
                  <c:v>-460.21162500001265</c:v>
                </c:pt>
                <c:pt idx="95">
                  <c:v>-460.21162500001265</c:v>
                </c:pt>
                <c:pt idx="96">
                  <c:v>-460.21162500001265</c:v>
                </c:pt>
                <c:pt idx="97">
                  <c:v>-460.21162500001265</c:v>
                </c:pt>
                <c:pt idx="98">
                  <c:v>-460.21162500001265</c:v>
                </c:pt>
                <c:pt idx="99">
                  <c:v>-460.21162500001265</c:v>
                </c:pt>
                <c:pt idx="100">
                  <c:v>-460.21162500001265</c:v>
                </c:pt>
                <c:pt idx="101">
                  <c:v>-460.21162500001265</c:v>
                </c:pt>
                <c:pt idx="102">
                  <c:v>-460.21162500001265</c:v>
                </c:pt>
                <c:pt idx="103">
                  <c:v>-460.21162500001265</c:v>
                </c:pt>
                <c:pt idx="104">
                  <c:v>-460.21162500001265</c:v>
                </c:pt>
                <c:pt idx="105">
                  <c:v>-460.21162500001265</c:v>
                </c:pt>
                <c:pt idx="106">
                  <c:v>-460.21162500001265</c:v>
                </c:pt>
                <c:pt idx="107">
                  <c:v>-460.21162500001265</c:v>
                </c:pt>
                <c:pt idx="108">
                  <c:v>-460.21162500001265</c:v>
                </c:pt>
                <c:pt idx="109">
                  <c:v>-460.21162500001265</c:v>
                </c:pt>
                <c:pt idx="110">
                  <c:v>-460.21162500001265</c:v>
                </c:pt>
                <c:pt idx="111">
                  <c:v>-460.21162500001265</c:v>
                </c:pt>
                <c:pt idx="112">
                  <c:v>-460.21162500001265</c:v>
                </c:pt>
                <c:pt idx="113">
                  <c:v>1380.6348749999888</c:v>
                </c:pt>
                <c:pt idx="114">
                  <c:v>3221.4813749999885</c:v>
                </c:pt>
                <c:pt idx="115">
                  <c:v>5062.3278749999881</c:v>
                </c:pt>
                <c:pt idx="116">
                  <c:v>6903.1743749999887</c:v>
                </c:pt>
                <c:pt idx="117">
                  <c:v>6903.1743749999887</c:v>
                </c:pt>
                <c:pt idx="118">
                  <c:v>6903.1743749999887</c:v>
                </c:pt>
                <c:pt idx="119">
                  <c:v>8744.0208749999892</c:v>
                </c:pt>
                <c:pt idx="120">
                  <c:v>8744.0208749999892</c:v>
                </c:pt>
                <c:pt idx="121">
                  <c:v>10584.867374999989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D4-4F05-8EA6-EAA7B32CC9FD}"/>
            </c:ext>
          </c:extLst>
        </c:ser>
        <c:ser>
          <c:idx val="1"/>
          <c:order val="1"/>
          <c:tx>
            <c:strRef>
              <c:f>Sheet1!$Q$1</c:f>
              <c:strCache>
                <c:ptCount val="1"/>
                <c:pt idx="0">
                  <c:v>Joules in Battery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Sheet1!$Q$2:$Q$123</c:f>
              <c:numCache>
                <c:formatCode>General</c:formatCode>
                <c:ptCount val="122"/>
                <c:pt idx="0">
                  <c:v>0</c:v>
                </c:pt>
                <c:pt idx="1">
                  <c:v>10584.867374999989</c:v>
                </c:pt>
                <c:pt idx="2">
                  <c:v>19328.888249999978</c:v>
                </c:pt>
                <c:pt idx="3">
                  <c:v>26232.062624999966</c:v>
                </c:pt>
                <c:pt idx="4">
                  <c:v>31294.390499999954</c:v>
                </c:pt>
                <c:pt idx="5">
                  <c:v>34515.871874999939</c:v>
                </c:pt>
                <c:pt idx="6">
                  <c:v>35896.506749999928</c:v>
                </c:pt>
                <c:pt idx="7">
                  <c:v>35436.295124999917</c:v>
                </c:pt>
                <c:pt idx="8">
                  <c:v>33135.236999999906</c:v>
                </c:pt>
                <c:pt idx="9">
                  <c:v>30834.178874999896</c:v>
                </c:pt>
                <c:pt idx="10">
                  <c:v>28533.120749999885</c:v>
                </c:pt>
                <c:pt idx="11">
                  <c:v>26232.062624999875</c:v>
                </c:pt>
                <c:pt idx="12">
                  <c:v>23931.004499999864</c:v>
                </c:pt>
                <c:pt idx="13">
                  <c:v>21629.946374999854</c:v>
                </c:pt>
                <c:pt idx="14">
                  <c:v>19328.888249999844</c:v>
                </c:pt>
                <c:pt idx="15">
                  <c:v>17027.830124999833</c:v>
                </c:pt>
                <c:pt idx="16">
                  <c:v>14726.771999999821</c:v>
                </c:pt>
                <c:pt idx="17">
                  <c:v>12425.713874999808</c:v>
                </c:pt>
                <c:pt idx="18">
                  <c:v>10124.655749999796</c:v>
                </c:pt>
                <c:pt idx="19">
                  <c:v>7823.5976249997839</c:v>
                </c:pt>
                <c:pt idx="20">
                  <c:v>5522.5394999997716</c:v>
                </c:pt>
                <c:pt idx="21">
                  <c:v>3221.4813749997593</c:v>
                </c:pt>
                <c:pt idx="22">
                  <c:v>2761.2697499997466</c:v>
                </c:pt>
                <c:pt idx="23">
                  <c:v>2301.058124999734</c:v>
                </c:pt>
                <c:pt idx="24">
                  <c:v>1840.8464999997213</c:v>
                </c:pt>
                <c:pt idx="25">
                  <c:v>1380.6348749997087</c:v>
                </c:pt>
                <c:pt idx="26">
                  <c:v>2761.2697499996975</c:v>
                </c:pt>
                <c:pt idx="27">
                  <c:v>4141.9046249996863</c:v>
                </c:pt>
                <c:pt idx="28">
                  <c:v>5522.5394999996752</c:v>
                </c:pt>
                <c:pt idx="29">
                  <c:v>6903.174374999664</c:v>
                </c:pt>
                <c:pt idx="30">
                  <c:v>8283.8092499996528</c:v>
                </c:pt>
                <c:pt idx="31">
                  <c:v>9664.4441249996416</c:v>
                </c:pt>
                <c:pt idx="32">
                  <c:v>11045.07899999963</c:v>
                </c:pt>
                <c:pt idx="33">
                  <c:v>12425.713874999619</c:v>
                </c:pt>
                <c:pt idx="34">
                  <c:v>13806.348749999608</c:v>
                </c:pt>
                <c:pt idx="35">
                  <c:v>15186.983624999597</c:v>
                </c:pt>
                <c:pt idx="36">
                  <c:v>16567.618499999586</c:v>
                </c:pt>
                <c:pt idx="37">
                  <c:v>17948.253374999575</c:v>
                </c:pt>
                <c:pt idx="38">
                  <c:v>19328.888249999563</c:v>
                </c:pt>
                <c:pt idx="39">
                  <c:v>20709.523124999552</c:v>
                </c:pt>
                <c:pt idx="40">
                  <c:v>22090.157999999541</c:v>
                </c:pt>
                <c:pt idx="41">
                  <c:v>23470.79287499953</c:v>
                </c:pt>
                <c:pt idx="42">
                  <c:v>24851.427749999519</c:v>
                </c:pt>
                <c:pt idx="43">
                  <c:v>26232.062624999508</c:v>
                </c:pt>
                <c:pt idx="44">
                  <c:v>27612.697499999496</c:v>
                </c:pt>
                <c:pt idx="45">
                  <c:v>28993.332374999485</c:v>
                </c:pt>
                <c:pt idx="46">
                  <c:v>30373.967249999474</c:v>
                </c:pt>
                <c:pt idx="47">
                  <c:v>31754.602124999463</c:v>
                </c:pt>
                <c:pt idx="48">
                  <c:v>33135.236999999455</c:v>
                </c:pt>
                <c:pt idx="49">
                  <c:v>34515.871874999444</c:v>
                </c:pt>
                <c:pt idx="50">
                  <c:v>35896.506749999433</c:v>
                </c:pt>
                <c:pt idx="51">
                  <c:v>37277.141624999422</c:v>
                </c:pt>
                <c:pt idx="52">
                  <c:v>38657.776499999411</c:v>
                </c:pt>
                <c:pt idx="53">
                  <c:v>38197.5648749994</c:v>
                </c:pt>
                <c:pt idx="54">
                  <c:v>35896.506749999389</c:v>
                </c:pt>
                <c:pt idx="55">
                  <c:v>33595.448624999379</c:v>
                </c:pt>
                <c:pt idx="56">
                  <c:v>31294.390499999368</c:v>
                </c:pt>
                <c:pt idx="57">
                  <c:v>30834.178874999358</c:v>
                </c:pt>
                <c:pt idx="58">
                  <c:v>32214.813749999346</c:v>
                </c:pt>
                <c:pt idx="59">
                  <c:v>33595.448624999335</c:v>
                </c:pt>
                <c:pt idx="60">
                  <c:v>34976.083499999324</c:v>
                </c:pt>
                <c:pt idx="61">
                  <c:v>34515.871874999313</c:v>
                </c:pt>
                <c:pt idx="62">
                  <c:v>32214.813749999303</c:v>
                </c:pt>
                <c:pt idx="63">
                  <c:v>29913.755624999292</c:v>
                </c:pt>
                <c:pt idx="64">
                  <c:v>27612.697499999282</c:v>
                </c:pt>
                <c:pt idx="65">
                  <c:v>27152.485874999271</c:v>
                </c:pt>
                <c:pt idx="66">
                  <c:v>28533.12074999926</c:v>
                </c:pt>
                <c:pt idx="67">
                  <c:v>29913.755624999249</c:v>
                </c:pt>
                <c:pt idx="68">
                  <c:v>31294.390499999237</c:v>
                </c:pt>
                <c:pt idx="69">
                  <c:v>32675.025374999226</c:v>
                </c:pt>
                <c:pt idx="70">
                  <c:v>32214.813749999215</c:v>
                </c:pt>
                <c:pt idx="71">
                  <c:v>29913.755624999205</c:v>
                </c:pt>
                <c:pt idx="72">
                  <c:v>27612.697499999194</c:v>
                </c:pt>
                <c:pt idx="73">
                  <c:v>25311.639374999184</c:v>
                </c:pt>
                <c:pt idx="74">
                  <c:v>24851.427749999173</c:v>
                </c:pt>
                <c:pt idx="75">
                  <c:v>24391.216124999162</c:v>
                </c:pt>
                <c:pt idx="76">
                  <c:v>23931.004499999151</c:v>
                </c:pt>
                <c:pt idx="77">
                  <c:v>23470.792874999141</c:v>
                </c:pt>
                <c:pt idx="78">
                  <c:v>21169.73474999913</c:v>
                </c:pt>
                <c:pt idx="79">
                  <c:v>17027.83012499912</c:v>
                </c:pt>
                <c:pt idx="80">
                  <c:v>12885.925499999108</c:v>
                </c:pt>
                <c:pt idx="81">
                  <c:v>8744.0208749990961</c:v>
                </c:pt>
                <c:pt idx="82">
                  <c:v>4602.1162499990842</c:v>
                </c:pt>
                <c:pt idx="83">
                  <c:v>460.21162499907223</c:v>
                </c:pt>
                <c:pt idx="84">
                  <c:v>-3681.6930000009397</c:v>
                </c:pt>
                <c:pt idx="85">
                  <c:v>-7823.5976250009517</c:v>
                </c:pt>
                <c:pt idx="86">
                  <c:v>-11965.502250000964</c:v>
                </c:pt>
                <c:pt idx="87">
                  <c:v>-16107.406875000976</c:v>
                </c:pt>
                <c:pt idx="88">
                  <c:v>-20249.311500000986</c:v>
                </c:pt>
                <c:pt idx="89">
                  <c:v>-24391.216125000996</c:v>
                </c:pt>
                <c:pt idx="90">
                  <c:v>-26692.274250001006</c:v>
                </c:pt>
                <c:pt idx="91">
                  <c:v>-27152.485875001017</c:v>
                </c:pt>
                <c:pt idx="92">
                  <c:v>-27612.697500001028</c:v>
                </c:pt>
                <c:pt idx="93">
                  <c:v>-28072.909125001039</c:v>
                </c:pt>
                <c:pt idx="94">
                  <c:v>-28533.12075000105</c:v>
                </c:pt>
                <c:pt idx="95">
                  <c:v>-28993.33237500106</c:v>
                </c:pt>
                <c:pt idx="96">
                  <c:v>-29453.544000001071</c:v>
                </c:pt>
                <c:pt idx="97">
                  <c:v>-29913.755625001082</c:v>
                </c:pt>
                <c:pt idx="98">
                  <c:v>-30373.967250001093</c:v>
                </c:pt>
                <c:pt idx="99">
                  <c:v>-30834.178875001104</c:v>
                </c:pt>
                <c:pt idx="100">
                  <c:v>-31294.390500001115</c:v>
                </c:pt>
                <c:pt idx="101">
                  <c:v>-31754.602125001125</c:v>
                </c:pt>
                <c:pt idx="102">
                  <c:v>-32214.813750001136</c:v>
                </c:pt>
                <c:pt idx="103">
                  <c:v>-32675.025375001147</c:v>
                </c:pt>
                <c:pt idx="104">
                  <c:v>-33135.237000001158</c:v>
                </c:pt>
                <c:pt idx="105">
                  <c:v>-33595.448625001169</c:v>
                </c:pt>
                <c:pt idx="106">
                  <c:v>-34055.66025000118</c:v>
                </c:pt>
                <c:pt idx="107">
                  <c:v>-34515.87187500119</c:v>
                </c:pt>
                <c:pt idx="108">
                  <c:v>-34976.083500001201</c:v>
                </c:pt>
                <c:pt idx="109">
                  <c:v>-35436.295125001212</c:v>
                </c:pt>
                <c:pt idx="110">
                  <c:v>-35896.506750001223</c:v>
                </c:pt>
                <c:pt idx="111">
                  <c:v>-36356.718375001234</c:v>
                </c:pt>
                <c:pt idx="112">
                  <c:v>-36816.930000001244</c:v>
                </c:pt>
                <c:pt idx="113">
                  <c:v>-37277.141625001255</c:v>
                </c:pt>
                <c:pt idx="114">
                  <c:v>-35896.506750001266</c:v>
                </c:pt>
                <c:pt idx="115">
                  <c:v>-32675.025375001278</c:v>
                </c:pt>
                <c:pt idx="116">
                  <c:v>-27612.69750000129</c:v>
                </c:pt>
                <c:pt idx="117">
                  <c:v>-20709.523125001302</c:v>
                </c:pt>
                <c:pt idx="118">
                  <c:v>-13806.348750001314</c:v>
                </c:pt>
                <c:pt idx="119">
                  <c:v>-6903.1743750013256</c:v>
                </c:pt>
                <c:pt idx="120">
                  <c:v>1840.8464999986636</c:v>
                </c:pt>
                <c:pt idx="121">
                  <c:v>10584.867374998652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D4-4F05-8EA6-EAA7B32CC9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8422584"/>
        <c:axId val="568414384"/>
      </c:lineChart>
      <c:catAx>
        <c:axId val="5684225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414384"/>
        <c:crosses val="autoZero"/>
        <c:auto val="1"/>
        <c:lblAlgn val="ctr"/>
        <c:lblOffset val="100"/>
        <c:noMultiLvlLbl val="0"/>
      </c:catAx>
      <c:valAx>
        <c:axId val="56841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422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435428</xdr:colOff>
      <xdr:row>23</xdr:row>
      <xdr:rowOff>70758</xdr:rowOff>
    </xdr:from>
    <xdr:to>
      <xdr:col>25</xdr:col>
      <xdr:colOff>108857</xdr:colOff>
      <xdr:row>37</xdr:row>
      <xdr:rowOff>146958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571500</xdr:colOff>
      <xdr:row>40</xdr:row>
      <xdr:rowOff>125186</xdr:rowOff>
    </xdr:from>
    <xdr:to>
      <xdr:col>25</xdr:col>
      <xdr:colOff>244929</xdr:colOff>
      <xdr:row>55</xdr:row>
      <xdr:rowOff>10886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</xdr:colOff>
      <xdr:row>56</xdr:row>
      <xdr:rowOff>97972</xdr:rowOff>
    </xdr:from>
    <xdr:to>
      <xdr:col>25</xdr:col>
      <xdr:colOff>285751</xdr:colOff>
      <xdr:row>70</xdr:row>
      <xdr:rowOff>174172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421821</xdr:colOff>
      <xdr:row>7</xdr:row>
      <xdr:rowOff>111579</xdr:rowOff>
    </xdr:from>
    <xdr:to>
      <xdr:col>25</xdr:col>
      <xdr:colOff>95250</xdr:colOff>
      <xdr:row>21</xdr:row>
      <xdr:rowOff>187779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68037</xdr:colOff>
      <xdr:row>72</xdr:row>
      <xdr:rowOff>97972</xdr:rowOff>
    </xdr:from>
    <xdr:to>
      <xdr:col>25</xdr:col>
      <xdr:colOff>353787</xdr:colOff>
      <xdr:row>86</xdr:row>
      <xdr:rowOff>174172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54429</xdr:colOff>
      <xdr:row>88</xdr:row>
      <xdr:rowOff>97972</xdr:rowOff>
    </xdr:from>
    <xdr:to>
      <xdr:col>25</xdr:col>
      <xdr:colOff>340179</xdr:colOff>
      <xdr:row>102</xdr:row>
      <xdr:rowOff>174172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95250</xdr:colOff>
      <xdr:row>10</xdr:row>
      <xdr:rowOff>172810</xdr:rowOff>
    </xdr:from>
    <xdr:to>
      <xdr:col>18</xdr:col>
      <xdr:colOff>394607</xdr:colOff>
      <xdr:row>25</xdr:row>
      <xdr:rowOff>58510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3"/>
  <sheetViews>
    <sheetView tabSelected="1" topLeftCell="I1" zoomScale="70" zoomScaleNormal="70" workbookViewId="0">
      <selection activeCell="P1" sqref="P1:Q123"/>
    </sheetView>
  </sheetViews>
  <sheetFormatPr defaultRowHeight="15" x14ac:dyDescent="0.25"/>
  <cols>
    <col min="2" max="2" width="12" customWidth="1"/>
    <col min="3" max="3" width="13.7109375" bestFit="1" customWidth="1"/>
    <col min="4" max="4" width="14.42578125" customWidth="1"/>
    <col min="5" max="5" width="11.140625" customWidth="1"/>
    <col min="6" max="7" width="22.140625" customWidth="1"/>
    <col min="8" max="8" width="26.5703125" customWidth="1"/>
    <col min="9" max="10" width="11.140625" customWidth="1"/>
    <col min="11" max="11" width="19.140625" customWidth="1"/>
    <col min="12" max="12" width="17.7109375" customWidth="1"/>
    <col min="13" max="13" width="29.140625" customWidth="1"/>
    <col min="14" max="14" width="20.28515625" customWidth="1"/>
    <col min="15" max="15" width="20.85546875" customWidth="1"/>
    <col min="16" max="16" width="15.140625" customWidth="1"/>
    <col min="17" max="17" width="19" customWidth="1"/>
  </cols>
  <sheetData>
    <row r="1" spans="1:18" x14ac:dyDescent="0.25">
      <c r="A1" t="s">
        <v>4</v>
      </c>
      <c r="B1" t="s">
        <v>19</v>
      </c>
      <c r="C1" t="s">
        <v>0</v>
      </c>
      <c r="D1" t="s">
        <v>1</v>
      </c>
      <c r="E1" t="s">
        <v>2</v>
      </c>
      <c r="F1" t="s">
        <v>3</v>
      </c>
      <c r="G1" t="s">
        <v>21</v>
      </c>
      <c r="H1" t="s">
        <v>5</v>
      </c>
      <c r="I1" t="s">
        <v>6</v>
      </c>
      <c r="J1" t="s">
        <v>11</v>
      </c>
      <c r="K1" t="s">
        <v>20</v>
      </c>
      <c r="L1" t="s">
        <v>7</v>
      </c>
      <c r="M1" t="s">
        <v>8</v>
      </c>
      <c r="N1" t="s">
        <v>9</v>
      </c>
      <c r="O1" t="s">
        <v>10</v>
      </c>
      <c r="P1" t="s">
        <v>25</v>
      </c>
      <c r="Q1" t="s">
        <v>24</v>
      </c>
      <c r="R1" t="s">
        <v>26</v>
      </c>
    </row>
    <row r="2" spans="1:18" ht="15.75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f>M20*9.81</f>
        <v>4090.77</v>
      </c>
      <c r="J2">
        <v>0</v>
      </c>
      <c r="K2">
        <v>0</v>
      </c>
      <c r="L2">
        <v>0</v>
      </c>
      <c r="M2">
        <v>3.601</v>
      </c>
      <c r="N2" s="1">
        <v>1.202</v>
      </c>
      <c r="O2">
        <f>(C2+C3+C4+C5+C6+C7+C8+C9+C10+C11+C12+C13+C14+C15+C16+C17+C18+C19+C20+C21+C22+C23+C24+C25+C26+C27+C28+C29+C30+C31+C32+C33+C34+C35+C36+C37+C38+C40+C39+C41+C42+C43+C44+C45+C46+C47+C48+C49+C50+C51+C52+C53+C54+C55+C56+C57+C58+C59+C61+C60+C62+C63+C64+C65+C66+C67+C68+C69+C70+C72+C71+C73+C74+C75+C77+C76+C78+C79+C80+C81+C82+C83+C84+C85+C86+C87+C88+C89+C90+C91+C93+C92+C94+C96+C95+C97+C98+C99+C100+C101+C102+C103+C104+C105+C106+C107+C108+C109+C110+C111+C112+C113+C114+C115+C116+C117+C119+C118+C120+C121+C122+C123)/121</f>
        <v>5.7024793388429753</v>
      </c>
      <c r="P2">
        <f>$M$23-G2</f>
        <v>10584.867374999989</v>
      </c>
      <c r="Q2">
        <v>0</v>
      </c>
      <c r="R2" t="s">
        <v>27</v>
      </c>
    </row>
    <row r="3" spans="1:18" x14ac:dyDescent="0.25">
      <c r="A3">
        <v>1</v>
      </c>
      <c r="B3">
        <v>1</v>
      </c>
      <c r="C3">
        <v>1</v>
      </c>
      <c r="D3">
        <v>1</v>
      </c>
      <c r="E3">
        <v>0</v>
      </c>
      <c r="F3">
        <v>0</v>
      </c>
      <c r="G3">
        <f>(C3)*$M$14</f>
        <v>1840.8465000000001</v>
      </c>
      <c r="H3">
        <f>0.5*$M$2*L3*$N$2*(C3^2)</f>
        <v>4090.7700000000004</v>
      </c>
      <c r="J3">
        <v>0</v>
      </c>
      <c r="K3">
        <f>($I$2*B3)+H3+F3+$L$8</f>
        <v>8234.0455205131148</v>
      </c>
      <c r="L3">
        <f>2*$I$2/($N$2*(C3^2)*$M$2)</f>
        <v>1890.1987384720737</v>
      </c>
      <c r="P3">
        <f t="shared" ref="P3:P66" si="0">$M$23-G3</f>
        <v>8744.0208749999892</v>
      </c>
      <c r="Q3">
        <f>P2+Q2</f>
        <v>10584.867374999989</v>
      </c>
    </row>
    <row r="4" spans="1:18" x14ac:dyDescent="0.25">
      <c r="A4">
        <v>2</v>
      </c>
      <c r="B4">
        <v>1</v>
      </c>
      <c r="C4">
        <v>2</v>
      </c>
      <c r="D4">
        <v>3</v>
      </c>
      <c r="E4">
        <v>0</v>
      </c>
      <c r="F4">
        <v>0</v>
      </c>
      <c r="G4">
        <f t="shared" ref="G4:G67" si="1">C4*$M$14</f>
        <v>3681.6930000000002</v>
      </c>
      <c r="H4">
        <f t="shared" ref="H4:H67" si="2">0.5*$M$2*L4*$N$2*(C4^2)</f>
        <v>4090.7700000000004</v>
      </c>
      <c r="J4">
        <v>0</v>
      </c>
      <c r="K4">
        <f t="shared" ref="K4:K67" si="3">($I$2*B4)+H4+F4+$L$8</f>
        <v>8234.0455205131148</v>
      </c>
      <c r="L4">
        <f t="shared" ref="L4:L67" si="4">2*$I$2/($N$2*(C4^2)*$M$2)</f>
        <v>472.54968461801843</v>
      </c>
      <c r="M4" t="s">
        <v>12</v>
      </c>
      <c r="P4">
        <f t="shared" si="0"/>
        <v>6903.1743749999887</v>
      </c>
      <c r="Q4">
        <f t="shared" ref="Q4:Q67" si="5">P3+Q3</f>
        <v>19328.888249999978</v>
      </c>
    </row>
    <row r="5" spans="1:18" x14ac:dyDescent="0.25">
      <c r="A5">
        <v>3</v>
      </c>
      <c r="B5">
        <v>1</v>
      </c>
      <c r="C5">
        <v>3</v>
      </c>
      <c r="D5">
        <v>6</v>
      </c>
      <c r="E5">
        <v>0</v>
      </c>
      <c r="F5">
        <v>0</v>
      </c>
      <c r="G5">
        <f t="shared" si="1"/>
        <v>5522.5395000000008</v>
      </c>
      <c r="H5">
        <f t="shared" si="2"/>
        <v>4090.7699999999995</v>
      </c>
      <c r="J5">
        <v>0</v>
      </c>
      <c r="K5">
        <f t="shared" si="3"/>
        <v>8234.0455205131129</v>
      </c>
      <c r="L5">
        <f t="shared" si="4"/>
        <v>210.02208205245262</v>
      </c>
      <c r="M5">
        <v>0.6</v>
      </c>
      <c r="P5">
        <f t="shared" si="0"/>
        <v>5062.3278749999881</v>
      </c>
      <c r="Q5">
        <f t="shared" si="5"/>
        <v>26232.062624999966</v>
      </c>
    </row>
    <row r="6" spans="1:18" x14ac:dyDescent="0.25">
      <c r="A6">
        <v>4</v>
      </c>
      <c r="B6">
        <v>1</v>
      </c>
      <c r="C6">
        <v>4</v>
      </c>
      <c r="D6">
        <v>10</v>
      </c>
      <c r="E6">
        <v>0</v>
      </c>
      <c r="F6">
        <v>0</v>
      </c>
      <c r="G6">
        <f t="shared" si="1"/>
        <v>7363.3860000000004</v>
      </c>
      <c r="H6">
        <f t="shared" si="2"/>
        <v>4090.7700000000004</v>
      </c>
      <c r="J6">
        <v>0</v>
      </c>
      <c r="K6">
        <f t="shared" si="3"/>
        <v>8234.0455205131148</v>
      </c>
      <c r="L6">
        <f t="shared" si="4"/>
        <v>118.13742115450461</v>
      </c>
      <c r="P6">
        <f t="shared" si="0"/>
        <v>3221.4813749999885</v>
      </c>
      <c r="Q6">
        <f t="shared" si="5"/>
        <v>31294.390499999954</v>
      </c>
    </row>
    <row r="7" spans="1:18" x14ac:dyDescent="0.25">
      <c r="A7">
        <v>5</v>
      </c>
      <c r="B7">
        <v>1</v>
      </c>
      <c r="C7">
        <v>5</v>
      </c>
      <c r="D7">
        <v>15</v>
      </c>
      <c r="E7">
        <v>0</v>
      </c>
      <c r="F7">
        <v>0</v>
      </c>
      <c r="G7">
        <f t="shared" si="1"/>
        <v>9204.2325000000001</v>
      </c>
      <c r="H7">
        <f t="shared" si="2"/>
        <v>4090.7700000000004</v>
      </c>
      <c r="J7">
        <v>0</v>
      </c>
      <c r="K7">
        <f t="shared" si="3"/>
        <v>8234.0455205131148</v>
      </c>
      <c r="L7">
        <f t="shared" si="4"/>
        <v>75.607949538882949</v>
      </c>
      <c r="M7" t="s">
        <v>13</v>
      </c>
      <c r="P7">
        <f t="shared" si="0"/>
        <v>1380.6348749999888</v>
      </c>
      <c r="Q7">
        <f t="shared" si="5"/>
        <v>34515.871874999939</v>
      </c>
    </row>
    <row r="8" spans="1:18" x14ac:dyDescent="0.25">
      <c r="A8">
        <v>6</v>
      </c>
      <c r="B8">
        <v>1</v>
      </c>
      <c r="C8">
        <v>6</v>
      </c>
      <c r="D8">
        <v>21</v>
      </c>
      <c r="E8">
        <v>0</v>
      </c>
      <c r="F8">
        <v>0</v>
      </c>
      <c r="G8">
        <f t="shared" si="1"/>
        <v>11045.079000000002</v>
      </c>
      <c r="H8">
        <f t="shared" si="2"/>
        <v>4090.7699999999995</v>
      </c>
      <c r="J8">
        <v>0</v>
      </c>
      <c r="K8">
        <f t="shared" si="3"/>
        <v>8234.0455205131129</v>
      </c>
      <c r="L8">
        <f t="shared" si="4"/>
        <v>52.505520513113154</v>
      </c>
      <c r="M8">
        <f>M17*I2</f>
        <v>613.6155</v>
      </c>
      <c r="P8">
        <f t="shared" si="0"/>
        <v>-460.21162500001265</v>
      </c>
      <c r="Q8">
        <f t="shared" si="5"/>
        <v>35896.506749999928</v>
      </c>
    </row>
    <row r="9" spans="1:18" x14ac:dyDescent="0.25">
      <c r="A9">
        <v>7</v>
      </c>
      <c r="B9">
        <v>1</v>
      </c>
      <c r="C9">
        <v>7</v>
      </c>
      <c r="D9">
        <v>28</v>
      </c>
      <c r="E9">
        <v>0</v>
      </c>
      <c r="F9">
        <v>0</v>
      </c>
      <c r="G9">
        <f t="shared" si="1"/>
        <v>12885.925500000001</v>
      </c>
      <c r="H9">
        <f t="shared" si="2"/>
        <v>4090.7700000000009</v>
      </c>
      <c r="J9">
        <v>0</v>
      </c>
      <c r="K9">
        <f t="shared" si="3"/>
        <v>8234.0455205131148</v>
      </c>
      <c r="L9">
        <f t="shared" si="4"/>
        <v>38.575484458613751</v>
      </c>
      <c r="P9">
        <f t="shared" si="0"/>
        <v>-2301.0581250000123</v>
      </c>
      <c r="Q9">
        <f t="shared" si="5"/>
        <v>35436.295124999917</v>
      </c>
    </row>
    <row r="10" spans="1:18" x14ac:dyDescent="0.25">
      <c r="A10">
        <v>8</v>
      </c>
      <c r="B10">
        <v>0</v>
      </c>
      <c r="C10">
        <v>7</v>
      </c>
      <c r="D10">
        <v>35</v>
      </c>
      <c r="E10">
        <v>0</v>
      </c>
      <c r="F10">
        <v>0</v>
      </c>
      <c r="G10">
        <f t="shared" si="1"/>
        <v>12885.925500000001</v>
      </c>
      <c r="H10">
        <f t="shared" si="2"/>
        <v>4090.7700000000009</v>
      </c>
      <c r="J10">
        <v>0</v>
      </c>
      <c r="K10">
        <f t="shared" si="3"/>
        <v>4143.2755205131143</v>
      </c>
      <c r="L10">
        <f t="shared" si="4"/>
        <v>38.575484458613751</v>
      </c>
      <c r="M10" t="s">
        <v>14</v>
      </c>
      <c r="P10">
        <f t="shared" si="0"/>
        <v>-2301.0581250000123</v>
      </c>
      <c r="Q10">
        <f t="shared" si="5"/>
        <v>33135.236999999906</v>
      </c>
    </row>
    <row r="11" spans="1:18" x14ac:dyDescent="0.25">
      <c r="A11">
        <v>9</v>
      </c>
      <c r="B11">
        <v>0</v>
      </c>
      <c r="C11">
        <v>7</v>
      </c>
      <c r="D11">
        <v>42</v>
      </c>
      <c r="E11">
        <v>0</v>
      </c>
      <c r="F11">
        <v>0</v>
      </c>
      <c r="G11">
        <f t="shared" si="1"/>
        <v>12885.925500000001</v>
      </c>
      <c r="H11">
        <f t="shared" si="2"/>
        <v>4090.7700000000009</v>
      </c>
      <c r="J11">
        <v>0</v>
      </c>
      <c r="K11">
        <f t="shared" si="3"/>
        <v>4143.2755205131143</v>
      </c>
      <c r="L11">
        <f t="shared" si="4"/>
        <v>38.575484458613751</v>
      </c>
      <c r="M11">
        <f>M5*I2</f>
        <v>2454.462</v>
      </c>
      <c r="P11">
        <f t="shared" si="0"/>
        <v>-2301.0581250000123</v>
      </c>
      <c r="Q11">
        <f t="shared" si="5"/>
        <v>30834.178874999896</v>
      </c>
    </row>
    <row r="12" spans="1:18" x14ac:dyDescent="0.25">
      <c r="A12">
        <v>10</v>
      </c>
      <c r="B12">
        <v>0</v>
      </c>
      <c r="C12">
        <v>7</v>
      </c>
      <c r="D12">
        <v>49</v>
      </c>
      <c r="E12">
        <v>0</v>
      </c>
      <c r="F12">
        <v>0</v>
      </c>
      <c r="G12">
        <f t="shared" si="1"/>
        <v>12885.925500000001</v>
      </c>
      <c r="H12">
        <f t="shared" si="2"/>
        <v>4090.7700000000009</v>
      </c>
      <c r="J12">
        <v>0</v>
      </c>
      <c r="K12">
        <f t="shared" si="3"/>
        <v>4143.2755205131143</v>
      </c>
      <c r="L12">
        <f t="shared" si="4"/>
        <v>38.575484458613751</v>
      </c>
      <c r="P12">
        <f t="shared" si="0"/>
        <v>-2301.0581250000123</v>
      </c>
      <c r="Q12">
        <f t="shared" si="5"/>
        <v>28533.120749999885</v>
      </c>
    </row>
    <row r="13" spans="1:18" x14ac:dyDescent="0.25">
      <c r="A13">
        <v>11</v>
      </c>
      <c r="B13">
        <v>0</v>
      </c>
      <c r="C13">
        <v>7</v>
      </c>
      <c r="D13">
        <v>56</v>
      </c>
      <c r="E13">
        <v>0</v>
      </c>
      <c r="F13">
        <v>0</v>
      </c>
      <c r="G13">
        <f t="shared" si="1"/>
        <v>12885.925500000001</v>
      </c>
      <c r="H13">
        <f t="shared" si="2"/>
        <v>4090.7700000000009</v>
      </c>
      <c r="J13">
        <v>0</v>
      </c>
      <c r="K13">
        <f t="shared" si="3"/>
        <v>4143.2755205131143</v>
      </c>
      <c r="L13">
        <f t="shared" si="4"/>
        <v>38.575484458613751</v>
      </c>
      <c r="M13" t="s">
        <v>15</v>
      </c>
      <c r="P13">
        <f t="shared" si="0"/>
        <v>-2301.0581250000123</v>
      </c>
      <c r="Q13">
        <f t="shared" si="5"/>
        <v>26232.062624999875</v>
      </c>
    </row>
    <row r="14" spans="1:18" x14ac:dyDescent="0.25">
      <c r="A14">
        <v>12</v>
      </c>
      <c r="B14">
        <v>0</v>
      </c>
      <c r="C14">
        <v>7</v>
      </c>
      <c r="D14">
        <v>63</v>
      </c>
      <c r="E14">
        <v>0</v>
      </c>
      <c r="F14">
        <v>0</v>
      </c>
      <c r="G14">
        <f t="shared" si="1"/>
        <v>12885.925500000001</v>
      </c>
      <c r="H14">
        <f t="shared" si="2"/>
        <v>4090.7700000000009</v>
      </c>
      <c r="J14">
        <v>0</v>
      </c>
      <c r="K14">
        <f t="shared" si="3"/>
        <v>4143.2755205131143</v>
      </c>
      <c r="L14">
        <f t="shared" si="4"/>
        <v>38.575484458613751</v>
      </c>
      <c r="M14">
        <f>M11-M8</f>
        <v>1840.8465000000001</v>
      </c>
      <c r="P14">
        <f t="shared" si="0"/>
        <v>-2301.0581250000123</v>
      </c>
      <c r="Q14">
        <f t="shared" si="5"/>
        <v>23931.004499999864</v>
      </c>
    </row>
    <row r="15" spans="1:18" x14ac:dyDescent="0.25">
      <c r="A15">
        <v>13</v>
      </c>
      <c r="B15">
        <v>0</v>
      </c>
      <c r="C15">
        <v>7</v>
      </c>
      <c r="D15">
        <v>70</v>
      </c>
      <c r="E15">
        <v>0</v>
      </c>
      <c r="F15">
        <v>0</v>
      </c>
      <c r="G15">
        <f t="shared" si="1"/>
        <v>12885.925500000001</v>
      </c>
      <c r="H15">
        <f t="shared" si="2"/>
        <v>4090.7700000000009</v>
      </c>
      <c r="J15">
        <v>0</v>
      </c>
      <c r="K15">
        <f t="shared" si="3"/>
        <v>4143.2755205131143</v>
      </c>
      <c r="L15">
        <f t="shared" si="4"/>
        <v>38.575484458613751</v>
      </c>
      <c r="P15">
        <f t="shared" si="0"/>
        <v>-2301.0581250000123</v>
      </c>
      <c r="Q15">
        <f t="shared" si="5"/>
        <v>21629.946374999854</v>
      </c>
    </row>
    <row r="16" spans="1:18" x14ac:dyDescent="0.25">
      <c r="A16">
        <v>14</v>
      </c>
      <c r="B16">
        <v>0</v>
      </c>
      <c r="C16">
        <v>7</v>
      </c>
      <c r="D16">
        <v>77</v>
      </c>
      <c r="E16">
        <v>0</v>
      </c>
      <c r="F16">
        <v>0</v>
      </c>
      <c r="G16">
        <f t="shared" si="1"/>
        <v>12885.925500000001</v>
      </c>
      <c r="H16">
        <f t="shared" si="2"/>
        <v>4090.7700000000009</v>
      </c>
      <c r="J16">
        <v>0</v>
      </c>
      <c r="K16">
        <f t="shared" si="3"/>
        <v>4143.2755205131143</v>
      </c>
      <c r="L16">
        <f t="shared" si="4"/>
        <v>38.575484458613751</v>
      </c>
      <c r="M16" t="s">
        <v>16</v>
      </c>
      <c r="P16">
        <f t="shared" si="0"/>
        <v>-2301.0581250000123</v>
      </c>
      <c r="Q16">
        <f t="shared" si="5"/>
        <v>19328.888249999844</v>
      </c>
    </row>
    <row r="17" spans="1:17" x14ac:dyDescent="0.25">
      <c r="A17">
        <v>15</v>
      </c>
      <c r="B17">
        <v>0</v>
      </c>
      <c r="C17">
        <v>7</v>
      </c>
      <c r="D17">
        <v>84</v>
      </c>
      <c r="E17">
        <v>0</v>
      </c>
      <c r="F17">
        <v>0</v>
      </c>
      <c r="G17">
        <f t="shared" si="1"/>
        <v>12885.925500000001</v>
      </c>
      <c r="H17">
        <f t="shared" si="2"/>
        <v>4090.7700000000009</v>
      </c>
      <c r="J17">
        <v>0</v>
      </c>
      <c r="K17">
        <f t="shared" si="3"/>
        <v>4143.2755205131143</v>
      </c>
      <c r="L17">
        <f t="shared" si="4"/>
        <v>38.575484458613751</v>
      </c>
      <c r="M17">
        <v>0.15</v>
      </c>
      <c r="P17">
        <f t="shared" si="0"/>
        <v>-2301.0581250000123</v>
      </c>
      <c r="Q17">
        <f t="shared" si="5"/>
        <v>17027.830124999833</v>
      </c>
    </row>
    <row r="18" spans="1:17" x14ac:dyDescent="0.25">
      <c r="A18">
        <v>16</v>
      </c>
      <c r="B18">
        <v>0</v>
      </c>
      <c r="C18">
        <v>7</v>
      </c>
      <c r="D18">
        <v>91</v>
      </c>
      <c r="E18">
        <v>0</v>
      </c>
      <c r="F18">
        <v>0</v>
      </c>
      <c r="G18">
        <f t="shared" si="1"/>
        <v>12885.925500000001</v>
      </c>
      <c r="H18">
        <f t="shared" si="2"/>
        <v>4090.7700000000009</v>
      </c>
      <c r="J18">
        <v>0</v>
      </c>
      <c r="K18">
        <f t="shared" si="3"/>
        <v>4143.2755205131143</v>
      </c>
      <c r="L18">
        <f t="shared" si="4"/>
        <v>38.575484458613751</v>
      </c>
      <c r="P18">
        <f t="shared" si="0"/>
        <v>-2301.0581250000123</v>
      </c>
      <c r="Q18">
        <f t="shared" si="5"/>
        <v>14726.771999999821</v>
      </c>
    </row>
    <row r="19" spans="1:17" x14ac:dyDescent="0.25">
      <c r="A19">
        <v>17</v>
      </c>
      <c r="B19">
        <v>0</v>
      </c>
      <c r="C19">
        <v>7</v>
      </c>
      <c r="D19">
        <v>98</v>
      </c>
      <c r="E19">
        <v>0</v>
      </c>
      <c r="F19">
        <v>0</v>
      </c>
      <c r="G19">
        <f t="shared" si="1"/>
        <v>12885.925500000001</v>
      </c>
      <c r="H19">
        <f t="shared" si="2"/>
        <v>4090.7700000000009</v>
      </c>
      <c r="J19">
        <v>0</v>
      </c>
      <c r="K19">
        <f t="shared" si="3"/>
        <v>4143.2755205131143</v>
      </c>
      <c r="L19">
        <f t="shared" si="4"/>
        <v>38.575484458613751</v>
      </c>
      <c r="M19" t="s">
        <v>17</v>
      </c>
      <c r="P19">
        <f t="shared" si="0"/>
        <v>-2301.0581250000123</v>
      </c>
      <c r="Q19">
        <f t="shared" si="5"/>
        <v>12425.713874999808</v>
      </c>
    </row>
    <row r="20" spans="1:17" x14ac:dyDescent="0.25">
      <c r="A20">
        <v>18</v>
      </c>
      <c r="B20">
        <v>0</v>
      </c>
      <c r="C20">
        <v>7</v>
      </c>
      <c r="D20">
        <v>105</v>
      </c>
      <c r="E20">
        <v>0</v>
      </c>
      <c r="F20">
        <v>0</v>
      </c>
      <c r="G20">
        <f t="shared" si="1"/>
        <v>12885.925500000001</v>
      </c>
      <c r="H20">
        <f t="shared" si="2"/>
        <v>4090.7700000000009</v>
      </c>
      <c r="J20">
        <v>0</v>
      </c>
      <c r="K20">
        <f t="shared" si="3"/>
        <v>4143.2755205131143</v>
      </c>
      <c r="L20">
        <f t="shared" si="4"/>
        <v>38.575484458613751</v>
      </c>
      <c r="M20">
        <f>277+140</f>
        <v>417</v>
      </c>
      <c r="P20">
        <f t="shared" si="0"/>
        <v>-2301.0581250000123</v>
      </c>
      <c r="Q20">
        <f t="shared" si="5"/>
        <v>10124.655749999796</v>
      </c>
    </row>
    <row r="21" spans="1:17" x14ac:dyDescent="0.25">
      <c r="A21">
        <v>19</v>
      </c>
      <c r="B21">
        <v>0</v>
      </c>
      <c r="C21">
        <v>7</v>
      </c>
      <c r="D21">
        <v>112</v>
      </c>
      <c r="E21">
        <v>0</v>
      </c>
      <c r="F21">
        <v>0</v>
      </c>
      <c r="G21">
        <f t="shared" si="1"/>
        <v>12885.925500000001</v>
      </c>
      <c r="H21">
        <f t="shared" si="2"/>
        <v>4090.7700000000009</v>
      </c>
      <c r="J21">
        <v>0</v>
      </c>
      <c r="K21">
        <f t="shared" si="3"/>
        <v>4143.2755205131143</v>
      </c>
      <c r="L21">
        <f t="shared" si="4"/>
        <v>38.575484458613751</v>
      </c>
      <c r="P21">
        <f t="shared" si="0"/>
        <v>-2301.0581250000123</v>
      </c>
      <c r="Q21">
        <f t="shared" si="5"/>
        <v>7823.5976249997839</v>
      </c>
    </row>
    <row r="22" spans="1:17" x14ac:dyDescent="0.25">
      <c r="A22">
        <v>20</v>
      </c>
      <c r="B22">
        <v>0</v>
      </c>
      <c r="C22">
        <v>7</v>
      </c>
      <c r="D22">
        <v>119</v>
      </c>
      <c r="E22">
        <v>0</v>
      </c>
      <c r="F22">
        <v>0</v>
      </c>
      <c r="G22">
        <f t="shared" si="1"/>
        <v>12885.925500000001</v>
      </c>
      <c r="H22">
        <f t="shared" si="2"/>
        <v>4090.7700000000009</v>
      </c>
      <c r="J22">
        <v>0</v>
      </c>
      <c r="K22">
        <f t="shared" si="3"/>
        <v>4143.2755205131143</v>
      </c>
      <c r="L22">
        <f t="shared" si="4"/>
        <v>38.575484458613751</v>
      </c>
      <c r="M22" t="s">
        <v>23</v>
      </c>
      <c r="P22">
        <f t="shared" si="0"/>
        <v>-2301.0581250000123</v>
      </c>
      <c r="Q22">
        <f t="shared" si="5"/>
        <v>5522.5394999997716</v>
      </c>
    </row>
    <row r="23" spans="1:17" x14ac:dyDescent="0.25">
      <c r="A23">
        <v>21</v>
      </c>
      <c r="B23">
        <v>-1</v>
      </c>
      <c r="C23">
        <v>6</v>
      </c>
      <c r="D23">
        <v>125</v>
      </c>
      <c r="E23">
        <v>0</v>
      </c>
      <c r="F23">
        <v>0</v>
      </c>
      <c r="G23">
        <f t="shared" si="1"/>
        <v>11045.079000000002</v>
      </c>
      <c r="H23">
        <f t="shared" si="2"/>
        <v>4090.7699999999995</v>
      </c>
      <c r="J23">
        <v>0</v>
      </c>
      <c r="K23">
        <f t="shared" si="3"/>
        <v>52.5055205131127</v>
      </c>
      <c r="L23">
        <f t="shared" si="4"/>
        <v>52.505520513113154</v>
      </c>
      <c r="M23">
        <f>AVERAGE(G3:G122)</f>
        <v>10584.867374999989</v>
      </c>
      <c r="P23">
        <f t="shared" si="0"/>
        <v>-460.21162500001265</v>
      </c>
      <c r="Q23">
        <f t="shared" si="5"/>
        <v>3221.4813749997593</v>
      </c>
    </row>
    <row r="24" spans="1:17" x14ac:dyDescent="0.25">
      <c r="A24">
        <v>22</v>
      </c>
      <c r="B24">
        <v>0</v>
      </c>
      <c r="C24">
        <v>6</v>
      </c>
      <c r="D24">
        <v>131</v>
      </c>
      <c r="E24">
        <v>0</v>
      </c>
      <c r="F24">
        <v>0</v>
      </c>
      <c r="G24">
        <f>C24*$M$14</f>
        <v>11045.079000000002</v>
      </c>
      <c r="H24">
        <f t="shared" si="2"/>
        <v>4090.7699999999995</v>
      </c>
      <c r="J24">
        <v>0</v>
      </c>
      <c r="K24">
        <f t="shared" si="3"/>
        <v>4143.2755205131125</v>
      </c>
      <c r="L24">
        <f t="shared" si="4"/>
        <v>52.505520513113154</v>
      </c>
      <c r="P24">
        <f t="shared" si="0"/>
        <v>-460.21162500001265</v>
      </c>
      <c r="Q24">
        <f t="shared" si="5"/>
        <v>2761.2697499997466</v>
      </c>
    </row>
    <row r="25" spans="1:17" x14ac:dyDescent="0.25">
      <c r="A25">
        <v>23</v>
      </c>
      <c r="B25">
        <v>0</v>
      </c>
      <c r="C25">
        <v>6</v>
      </c>
      <c r="D25">
        <v>137</v>
      </c>
      <c r="E25">
        <v>0</v>
      </c>
      <c r="F25">
        <v>0</v>
      </c>
      <c r="G25">
        <f t="shared" si="1"/>
        <v>11045.079000000002</v>
      </c>
      <c r="H25">
        <f t="shared" si="2"/>
        <v>4090.7699999999995</v>
      </c>
      <c r="J25">
        <v>0</v>
      </c>
      <c r="K25">
        <f t="shared" si="3"/>
        <v>4143.2755205131125</v>
      </c>
      <c r="L25">
        <f t="shared" si="4"/>
        <v>52.505520513113154</v>
      </c>
      <c r="M25" t="s">
        <v>22</v>
      </c>
      <c r="P25">
        <f t="shared" si="0"/>
        <v>-460.21162500001265</v>
      </c>
      <c r="Q25">
        <f t="shared" si="5"/>
        <v>2301.058124999734</v>
      </c>
    </row>
    <row r="26" spans="1:17" x14ac:dyDescent="0.25">
      <c r="A26">
        <v>24</v>
      </c>
      <c r="B26">
        <v>0</v>
      </c>
      <c r="C26">
        <v>6</v>
      </c>
      <c r="D26">
        <v>143</v>
      </c>
      <c r="E26">
        <v>16.399999999999999</v>
      </c>
      <c r="F26">
        <v>370.86</v>
      </c>
      <c r="G26">
        <f t="shared" si="1"/>
        <v>11045.079000000002</v>
      </c>
      <c r="H26">
        <f t="shared" si="2"/>
        <v>4090.7699999999995</v>
      </c>
      <c r="J26">
        <v>0.83</v>
      </c>
      <c r="K26">
        <f t="shared" si="3"/>
        <v>4514.1355205131122</v>
      </c>
      <c r="L26">
        <f t="shared" si="4"/>
        <v>52.505520513113154</v>
      </c>
      <c r="M26">
        <f>MAX(G2:G122)</f>
        <v>14726.772000000001</v>
      </c>
      <c r="P26">
        <f t="shared" si="0"/>
        <v>-460.21162500001265</v>
      </c>
      <c r="Q26">
        <f t="shared" si="5"/>
        <v>1840.8464999997213</v>
      </c>
    </row>
    <row r="27" spans="1:17" x14ac:dyDescent="0.25">
      <c r="A27">
        <v>25</v>
      </c>
      <c r="B27">
        <v>-1</v>
      </c>
      <c r="C27">
        <v>5</v>
      </c>
      <c r="D27">
        <v>148</v>
      </c>
      <c r="E27">
        <v>16.399999999999999</v>
      </c>
      <c r="F27">
        <v>370.86</v>
      </c>
      <c r="G27">
        <f t="shared" si="1"/>
        <v>9204.2325000000001</v>
      </c>
      <c r="H27">
        <f t="shared" si="2"/>
        <v>4090.7700000000004</v>
      </c>
      <c r="J27">
        <v>1.66</v>
      </c>
      <c r="K27">
        <f t="shared" si="3"/>
        <v>423.36552051311361</v>
      </c>
      <c r="L27">
        <f t="shared" si="4"/>
        <v>75.607949538882949</v>
      </c>
      <c r="P27">
        <f t="shared" si="0"/>
        <v>1380.6348749999888</v>
      </c>
      <c r="Q27">
        <f t="shared" si="5"/>
        <v>1380.6348749997087</v>
      </c>
    </row>
    <row r="28" spans="1:17" x14ac:dyDescent="0.25">
      <c r="A28">
        <v>26</v>
      </c>
      <c r="B28">
        <v>0</v>
      </c>
      <c r="C28">
        <v>5</v>
      </c>
      <c r="D28">
        <v>153</v>
      </c>
      <c r="E28">
        <v>16.399999999999999</v>
      </c>
      <c r="F28">
        <v>370.86</v>
      </c>
      <c r="G28">
        <f t="shared" si="1"/>
        <v>9204.2325000000001</v>
      </c>
      <c r="H28">
        <f t="shared" si="2"/>
        <v>4090.7700000000004</v>
      </c>
      <c r="J28">
        <v>2.4900000000000002</v>
      </c>
      <c r="K28">
        <f t="shared" si="3"/>
        <v>4514.1355205131131</v>
      </c>
      <c r="L28">
        <f t="shared" si="4"/>
        <v>75.607949538882949</v>
      </c>
      <c r="M28" t="s">
        <v>18</v>
      </c>
      <c r="P28">
        <f t="shared" si="0"/>
        <v>1380.6348749999888</v>
      </c>
      <c r="Q28">
        <f t="shared" si="5"/>
        <v>2761.2697499996975</v>
      </c>
    </row>
    <row r="29" spans="1:17" x14ac:dyDescent="0.25">
      <c r="A29">
        <v>27</v>
      </c>
      <c r="B29">
        <v>0</v>
      </c>
      <c r="C29">
        <v>5</v>
      </c>
      <c r="D29">
        <v>158</v>
      </c>
      <c r="E29">
        <v>16.399999999999999</v>
      </c>
      <c r="F29">
        <v>370.86</v>
      </c>
      <c r="G29">
        <f t="shared" si="1"/>
        <v>9204.2325000000001</v>
      </c>
      <c r="H29">
        <f t="shared" si="2"/>
        <v>4090.7700000000004</v>
      </c>
      <c r="J29">
        <v>3.32</v>
      </c>
      <c r="K29">
        <f t="shared" si="3"/>
        <v>4514.1355205131131</v>
      </c>
      <c r="L29">
        <f t="shared" si="4"/>
        <v>75.607949538882949</v>
      </c>
      <c r="M29">
        <f>100*(($M$14/$I$2)-$M$17)</f>
        <v>30.000000000000004</v>
      </c>
      <c r="P29">
        <f t="shared" si="0"/>
        <v>1380.6348749999888</v>
      </c>
      <c r="Q29">
        <f t="shared" si="5"/>
        <v>4141.9046249996863</v>
      </c>
    </row>
    <row r="30" spans="1:17" x14ac:dyDescent="0.25">
      <c r="A30">
        <v>28</v>
      </c>
      <c r="B30">
        <v>0</v>
      </c>
      <c r="C30">
        <v>5</v>
      </c>
      <c r="D30">
        <v>163</v>
      </c>
      <c r="E30">
        <v>16.399999999999999</v>
      </c>
      <c r="F30">
        <v>370.86</v>
      </c>
      <c r="G30">
        <f t="shared" si="1"/>
        <v>9204.2325000000001</v>
      </c>
      <c r="H30">
        <f t="shared" si="2"/>
        <v>4090.7700000000004</v>
      </c>
      <c r="J30">
        <v>4.1500000000000004</v>
      </c>
      <c r="K30">
        <f t="shared" si="3"/>
        <v>4514.1355205131131</v>
      </c>
      <c r="L30">
        <f t="shared" si="4"/>
        <v>75.607949538882949</v>
      </c>
      <c r="P30">
        <f t="shared" si="0"/>
        <v>1380.6348749999888</v>
      </c>
      <c r="Q30">
        <f t="shared" si="5"/>
        <v>5522.5394999996752</v>
      </c>
    </row>
    <row r="31" spans="1:17" x14ac:dyDescent="0.25">
      <c r="A31">
        <v>29</v>
      </c>
      <c r="B31">
        <v>0</v>
      </c>
      <c r="C31">
        <v>5</v>
      </c>
      <c r="D31">
        <v>168</v>
      </c>
      <c r="E31">
        <v>16.399999999999999</v>
      </c>
      <c r="F31">
        <v>370.86</v>
      </c>
      <c r="G31">
        <f t="shared" si="1"/>
        <v>9204.2325000000001</v>
      </c>
      <c r="H31">
        <f t="shared" si="2"/>
        <v>4090.7700000000004</v>
      </c>
      <c r="J31">
        <v>4.9800000000000004</v>
      </c>
      <c r="K31">
        <f t="shared" si="3"/>
        <v>4514.1355205131131</v>
      </c>
      <c r="L31">
        <f t="shared" si="4"/>
        <v>75.607949538882949</v>
      </c>
      <c r="P31">
        <f t="shared" si="0"/>
        <v>1380.6348749999888</v>
      </c>
      <c r="Q31">
        <f t="shared" si="5"/>
        <v>6903.174374999664</v>
      </c>
    </row>
    <row r="32" spans="1:17" x14ac:dyDescent="0.25">
      <c r="A32">
        <v>30</v>
      </c>
      <c r="B32">
        <v>0</v>
      </c>
      <c r="C32">
        <v>5</v>
      </c>
      <c r="D32">
        <v>173</v>
      </c>
      <c r="E32">
        <v>16.399999999999999</v>
      </c>
      <c r="F32">
        <v>370.86</v>
      </c>
      <c r="G32">
        <f t="shared" si="1"/>
        <v>9204.2325000000001</v>
      </c>
      <c r="H32">
        <f t="shared" si="2"/>
        <v>4090.7700000000004</v>
      </c>
      <c r="J32">
        <v>5.81</v>
      </c>
      <c r="K32">
        <f t="shared" si="3"/>
        <v>4514.1355205131131</v>
      </c>
      <c r="L32">
        <f t="shared" si="4"/>
        <v>75.607949538882949</v>
      </c>
      <c r="P32">
        <f t="shared" si="0"/>
        <v>1380.6348749999888</v>
      </c>
      <c r="Q32">
        <f t="shared" si="5"/>
        <v>8283.8092499996528</v>
      </c>
    </row>
    <row r="33" spans="1:17" x14ac:dyDescent="0.25">
      <c r="A33">
        <v>31</v>
      </c>
      <c r="B33">
        <v>0</v>
      </c>
      <c r="C33">
        <v>5</v>
      </c>
      <c r="D33">
        <v>178</v>
      </c>
      <c r="E33">
        <v>16.399999999999999</v>
      </c>
      <c r="F33">
        <v>370.86</v>
      </c>
      <c r="G33">
        <f t="shared" si="1"/>
        <v>9204.2325000000001</v>
      </c>
      <c r="H33">
        <f t="shared" si="2"/>
        <v>4090.7700000000004</v>
      </c>
      <c r="J33">
        <v>6.64</v>
      </c>
      <c r="K33">
        <f t="shared" si="3"/>
        <v>4514.1355205131131</v>
      </c>
      <c r="L33">
        <f t="shared" si="4"/>
        <v>75.607949538882949</v>
      </c>
      <c r="P33">
        <f t="shared" si="0"/>
        <v>1380.6348749999888</v>
      </c>
      <c r="Q33">
        <f t="shared" si="5"/>
        <v>9664.4441249996416</v>
      </c>
    </row>
    <row r="34" spans="1:17" x14ac:dyDescent="0.25">
      <c r="A34">
        <v>32</v>
      </c>
      <c r="B34">
        <v>0</v>
      </c>
      <c r="C34">
        <v>5</v>
      </c>
      <c r="D34">
        <v>183</v>
      </c>
      <c r="E34">
        <v>16.399999999999999</v>
      </c>
      <c r="F34">
        <v>370.86</v>
      </c>
      <c r="G34">
        <f>C34*$M$14</f>
        <v>9204.2325000000001</v>
      </c>
      <c r="H34">
        <f t="shared" si="2"/>
        <v>4090.7700000000004</v>
      </c>
      <c r="J34">
        <v>7.47</v>
      </c>
      <c r="K34">
        <f t="shared" si="3"/>
        <v>4514.1355205131131</v>
      </c>
      <c r="L34">
        <f t="shared" si="4"/>
        <v>75.607949538882949</v>
      </c>
      <c r="P34">
        <f t="shared" si="0"/>
        <v>1380.6348749999888</v>
      </c>
      <c r="Q34">
        <f t="shared" si="5"/>
        <v>11045.07899999963</v>
      </c>
    </row>
    <row r="35" spans="1:17" x14ac:dyDescent="0.25">
      <c r="A35">
        <v>33</v>
      </c>
      <c r="B35">
        <v>0</v>
      </c>
      <c r="C35">
        <v>5</v>
      </c>
      <c r="D35">
        <v>188</v>
      </c>
      <c r="E35">
        <v>16.399999999999999</v>
      </c>
      <c r="F35">
        <v>370.86</v>
      </c>
      <c r="G35">
        <f t="shared" si="1"/>
        <v>9204.2325000000001</v>
      </c>
      <c r="H35">
        <f t="shared" si="2"/>
        <v>4090.7700000000004</v>
      </c>
      <c r="J35">
        <v>8.3000000000000007</v>
      </c>
      <c r="K35">
        <f t="shared" si="3"/>
        <v>4514.1355205131131</v>
      </c>
      <c r="L35">
        <f t="shared" si="4"/>
        <v>75.607949538882949</v>
      </c>
      <c r="P35">
        <f t="shared" si="0"/>
        <v>1380.6348749999888</v>
      </c>
      <c r="Q35">
        <f t="shared" si="5"/>
        <v>12425.713874999619</v>
      </c>
    </row>
    <row r="36" spans="1:17" x14ac:dyDescent="0.25">
      <c r="A36">
        <v>34</v>
      </c>
      <c r="B36">
        <v>0</v>
      </c>
      <c r="C36">
        <v>5</v>
      </c>
      <c r="D36">
        <v>193</v>
      </c>
      <c r="E36">
        <v>16.399999999999999</v>
      </c>
      <c r="F36">
        <v>370.86</v>
      </c>
      <c r="G36">
        <f t="shared" si="1"/>
        <v>9204.2325000000001</v>
      </c>
      <c r="H36">
        <f t="shared" si="2"/>
        <v>4090.7700000000004</v>
      </c>
      <c r="J36">
        <v>9.1300000000000008</v>
      </c>
      <c r="K36">
        <f t="shared" si="3"/>
        <v>4514.1355205131131</v>
      </c>
      <c r="L36">
        <f t="shared" si="4"/>
        <v>75.607949538882949</v>
      </c>
      <c r="P36">
        <f t="shared" si="0"/>
        <v>1380.6348749999888</v>
      </c>
      <c r="Q36">
        <f t="shared" si="5"/>
        <v>13806.348749999608</v>
      </c>
    </row>
    <row r="37" spans="1:17" x14ac:dyDescent="0.25">
      <c r="A37">
        <v>35</v>
      </c>
      <c r="B37">
        <v>0</v>
      </c>
      <c r="C37">
        <v>5</v>
      </c>
      <c r="D37">
        <v>198</v>
      </c>
      <c r="E37">
        <v>16.399999999999999</v>
      </c>
      <c r="F37">
        <v>370.86</v>
      </c>
      <c r="G37">
        <f t="shared" si="1"/>
        <v>9204.2325000000001</v>
      </c>
      <c r="H37">
        <f t="shared" si="2"/>
        <v>4090.7700000000004</v>
      </c>
      <c r="J37">
        <v>9.9600000000000009</v>
      </c>
      <c r="K37">
        <f t="shared" si="3"/>
        <v>4514.1355205131131</v>
      </c>
      <c r="L37">
        <f t="shared" si="4"/>
        <v>75.607949538882949</v>
      </c>
      <c r="P37">
        <f t="shared" si="0"/>
        <v>1380.6348749999888</v>
      </c>
      <c r="Q37">
        <f t="shared" si="5"/>
        <v>15186.983624999597</v>
      </c>
    </row>
    <row r="38" spans="1:17" x14ac:dyDescent="0.25">
      <c r="A38">
        <v>36</v>
      </c>
      <c r="B38">
        <v>0</v>
      </c>
      <c r="C38">
        <v>5</v>
      </c>
      <c r="D38">
        <v>203</v>
      </c>
      <c r="E38">
        <v>16.399999999999999</v>
      </c>
      <c r="F38">
        <v>370.86</v>
      </c>
      <c r="G38">
        <f t="shared" si="1"/>
        <v>9204.2325000000001</v>
      </c>
      <c r="H38">
        <f t="shared" si="2"/>
        <v>4090.7700000000004</v>
      </c>
      <c r="J38">
        <v>10.79</v>
      </c>
      <c r="K38">
        <f t="shared" si="3"/>
        <v>4514.1355205131131</v>
      </c>
      <c r="L38">
        <f t="shared" si="4"/>
        <v>75.607949538882949</v>
      </c>
      <c r="P38">
        <f t="shared" si="0"/>
        <v>1380.6348749999888</v>
      </c>
      <c r="Q38">
        <f t="shared" si="5"/>
        <v>16567.618499999586</v>
      </c>
    </row>
    <row r="39" spans="1:17" x14ac:dyDescent="0.25">
      <c r="A39">
        <v>37</v>
      </c>
      <c r="B39">
        <v>0</v>
      </c>
      <c r="C39">
        <v>5</v>
      </c>
      <c r="D39">
        <v>208</v>
      </c>
      <c r="E39">
        <v>16.399999999999999</v>
      </c>
      <c r="F39">
        <v>370.86</v>
      </c>
      <c r="G39">
        <f t="shared" si="1"/>
        <v>9204.2325000000001</v>
      </c>
      <c r="H39">
        <f t="shared" si="2"/>
        <v>4090.7700000000004</v>
      </c>
      <c r="J39">
        <v>11.62</v>
      </c>
      <c r="K39">
        <f t="shared" si="3"/>
        <v>4514.1355205131131</v>
      </c>
      <c r="L39">
        <f t="shared" si="4"/>
        <v>75.607949538882949</v>
      </c>
      <c r="M39">
        <v>2</v>
      </c>
      <c r="P39">
        <f t="shared" si="0"/>
        <v>1380.6348749999888</v>
      </c>
      <c r="Q39">
        <f t="shared" si="5"/>
        <v>17948.253374999575</v>
      </c>
    </row>
    <row r="40" spans="1:17" x14ac:dyDescent="0.25">
      <c r="A40">
        <v>38</v>
      </c>
      <c r="B40">
        <v>0</v>
      </c>
      <c r="C40">
        <v>5</v>
      </c>
      <c r="D40">
        <v>213</v>
      </c>
      <c r="E40">
        <v>16.399999999999999</v>
      </c>
      <c r="F40">
        <v>370.86</v>
      </c>
      <c r="G40">
        <f t="shared" si="1"/>
        <v>9204.2325000000001</v>
      </c>
      <c r="H40">
        <f t="shared" si="2"/>
        <v>4090.7700000000004</v>
      </c>
      <c r="J40">
        <v>12.45</v>
      </c>
      <c r="K40">
        <f t="shared" si="3"/>
        <v>4514.1355205131131</v>
      </c>
      <c r="L40">
        <f t="shared" si="4"/>
        <v>75.607949538882949</v>
      </c>
      <c r="P40">
        <f t="shared" si="0"/>
        <v>1380.6348749999888</v>
      </c>
      <c r="Q40">
        <f t="shared" si="5"/>
        <v>19328.888249999563</v>
      </c>
    </row>
    <row r="41" spans="1:17" x14ac:dyDescent="0.25">
      <c r="A41">
        <v>39</v>
      </c>
      <c r="B41">
        <v>0</v>
      </c>
      <c r="C41">
        <v>5</v>
      </c>
      <c r="D41">
        <v>218</v>
      </c>
      <c r="E41">
        <v>16.399999999999999</v>
      </c>
      <c r="F41">
        <v>370.86</v>
      </c>
      <c r="G41">
        <f t="shared" si="1"/>
        <v>9204.2325000000001</v>
      </c>
      <c r="H41">
        <f t="shared" si="2"/>
        <v>4090.7700000000004</v>
      </c>
      <c r="J41">
        <v>13.28</v>
      </c>
      <c r="K41">
        <f t="shared" si="3"/>
        <v>4514.1355205131131</v>
      </c>
      <c r="L41">
        <f t="shared" si="4"/>
        <v>75.607949538882949</v>
      </c>
      <c r="P41">
        <f t="shared" si="0"/>
        <v>1380.6348749999888</v>
      </c>
      <c r="Q41">
        <f t="shared" si="5"/>
        <v>20709.523124999552</v>
      </c>
    </row>
    <row r="42" spans="1:17" x14ac:dyDescent="0.25">
      <c r="A42">
        <v>40</v>
      </c>
      <c r="B42">
        <v>0</v>
      </c>
      <c r="C42">
        <v>5</v>
      </c>
      <c r="D42">
        <v>223</v>
      </c>
      <c r="E42">
        <v>16.399999999999999</v>
      </c>
      <c r="F42">
        <v>370.86</v>
      </c>
      <c r="G42">
        <f t="shared" si="1"/>
        <v>9204.2325000000001</v>
      </c>
      <c r="H42">
        <f t="shared" si="2"/>
        <v>4090.7700000000004</v>
      </c>
      <c r="J42">
        <v>14.11</v>
      </c>
      <c r="K42">
        <f t="shared" si="3"/>
        <v>4514.1355205131131</v>
      </c>
      <c r="L42">
        <f t="shared" si="4"/>
        <v>75.607949538882949</v>
      </c>
      <c r="P42">
        <f t="shared" si="0"/>
        <v>1380.6348749999888</v>
      </c>
      <c r="Q42">
        <f t="shared" si="5"/>
        <v>22090.157999999541</v>
      </c>
    </row>
    <row r="43" spans="1:17" x14ac:dyDescent="0.25">
      <c r="A43">
        <v>41</v>
      </c>
      <c r="B43">
        <v>0</v>
      </c>
      <c r="C43">
        <v>5</v>
      </c>
      <c r="D43">
        <v>228</v>
      </c>
      <c r="E43">
        <v>16.399999999999999</v>
      </c>
      <c r="F43">
        <v>370.86</v>
      </c>
      <c r="G43">
        <f t="shared" si="1"/>
        <v>9204.2325000000001</v>
      </c>
      <c r="H43">
        <f t="shared" si="2"/>
        <v>4090.7700000000004</v>
      </c>
      <c r="J43">
        <v>14.94</v>
      </c>
      <c r="K43">
        <f t="shared" si="3"/>
        <v>4514.1355205131131</v>
      </c>
      <c r="L43">
        <f t="shared" si="4"/>
        <v>75.607949538882949</v>
      </c>
      <c r="P43">
        <f t="shared" si="0"/>
        <v>1380.6348749999888</v>
      </c>
      <c r="Q43">
        <f t="shared" si="5"/>
        <v>23470.79287499953</v>
      </c>
    </row>
    <row r="44" spans="1:17" x14ac:dyDescent="0.25">
      <c r="A44">
        <v>42</v>
      </c>
      <c r="B44">
        <v>0</v>
      </c>
      <c r="C44">
        <v>5</v>
      </c>
      <c r="D44">
        <v>233</v>
      </c>
      <c r="E44">
        <v>16.399999999999999</v>
      </c>
      <c r="F44">
        <v>370.86</v>
      </c>
      <c r="G44">
        <f t="shared" si="1"/>
        <v>9204.2325000000001</v>
      </c>
      <c r="H44">
        <f t="shared" si="2"/>
        <v>4090.7700000000004</v>
      </c>
      <c r="J44">
        <v>15.77</v>
      </c>
      <c r="K44">
        <f t="shared" si="3"/>
        <v>4514.1355205131131</v>
      </c>
      <c r="L44">
        <f t="shared" si="4"/>
        <v>75.607949538882949</v>
      </c>
      <c r="P44">
        <f t="shared" si="0"/>
        <v>1380.6348749999888</v>
      </c>
      <c r="Q44">
        <f>P43+Q43</f>
        <v>24851.427749999519</v>
      </c>
    </row>
    <row r="45" spans="1:17" x14ac:dyDescent="0.25">
      <c r="A45">
        <v>43</v>
      </c>
      <c r="B45">
        <v>0</v>
      </c>
      <c r="C45">
        <v>5</v>
      </c>
      <c r="D45">
        <v>238</v>
      </c>
      <c r="E45">
        <v>16.399999999999999</v>
      </c>
      <c r="F45">
        <v>370.86</v>
      </c>
      <c r="G45">
        <f t="shared" si="1"/>
        <v>9204.2325000000001</v>
      </c>
      <c r="H45">
        <f t="shared" si="2"/>
        <v>4090.7700000000004</v>
      </c>
      <c r="J45">
        <v>16.600000000000001</v>
      </c>
      <c r="K45">
        <f t="shared" si="3"/>
        <v>4514.1355205131131</v>
      </c>
      <c r="L45">
        <f t="shared" si="4"/>
        <v>75.607949538882949</v>
      </c>
      <c r="P45">
        <f t="shared" si="0"/>
        <v>1380.6348749999888</v>
      </c>
      <c r="Q45">
        <f t="shared" si="5"/>
        <v>26232.062624999508</v>
      </c>
    </row>
    <row r="46" spans="1:17" x14ac:dyDescent="0.25">
      <c r="A46">
        <v>44</v>
      </c>
      <c r="B46">
        <v>0</v>
      </c>
      <c r="C46">
        <v>5</v>
      </c>
      <c r="D46">
        <v>243</v>
      </c>
      <c r="E46">
        <v>16.399999999999999</v>
      </c>
      <c r="F46">
        <v>370.86</v>
      </c>
      <c r="G46">
        <f>C46*$M$14</f>
        <v>9204.2325000000001</v>
      </c>
      <c r="H46">
        <f t="shared" si="2"/>
        <v>4090.7700000000004</v>
      </c>
      <c r="J46">
        <v>17.43</v>
      </c>
      <c r="K46">
        <f t="shared" si="3"/>
        <v>4514.1355205131131</v>
      </c>
      <c r="L46">
        <f t="shared" si="4"/>
        <v>75.607949538882949</v>
      </c>
      <c r="P46">
        <f t="shared" si="0"/>
        <v>1380.6348749999888</v>
      </c>
      <c r="Q46">
        <f t="shared" si="5"/>
        <v>27612.697499999496</v>
      </c>
    </row>
    <row r="47" spans="1:17" x14ac:dyDescent="0.25">
      <c r="A47">
        <v>45</v>
      </c>
      <c r="B47">
        <v>0</v>
      </c>
      <c r="C47">
        <v>5</v>
      </c>
      <c r="D47">
        <v>248</v>
      </c>
      <c r="E47">
        <v>16.399999999999999</v>
      </c>
      <c r="F47">
        <v>370.86</v>
      </c>
      <c r="G47">
        <f t="shared" si="1"/>
        <v>9204.2325000000001</v>
      </c>
      <c r="H47">
        <f t="shared" si="2"/>
        <v>4090.7700000000004</v>
      </c>
      <c r="J47">
        <v>18.260000000000002</v>
      </c>
      <c r="K47">
        <f t="shared" si="3"/>
        <v>4514.1355205131131</v>
      </c>
      <c r="L47">
        <f t="shared" si="4"/>
        <v>75.607949538882949</v>
      </c>
      <c r="P47">
        <f t="shared" si="0"/>
        <v>1380.6348749999888</v>
      </c>
      <c r="Q47">
        <f t="shared" si="5"/>
        <v>28993.332374999485</v>
      </c>
    </row>
    <row r="48" spans="1:17" x14ac:dyDescent="0.25">
      <c r="A48">
        <v>46</v>
      </c>
      <c r="B48">
        <v>0</v>
      </c>
      <c r="C48">
        <v>5</v>
      </c>
      <c r="D48">
        <v>253</v>
      </c>
      <c r="E48">
        <v>16.399999999999999</v>
      </c>
      <c r="F48">
        <v>370.86</v>
      </c>
      <c r="G48">
        <f t="shared" si="1"/>
        <v>9204.2325000000001</v>
      </c>
      <c r="H48">
        <f t="shared" si="2"/>
        <v>4090.7700000000004</v>
      </c>
      <c r="J48">
        <v>19.09</v>
      </c>
      <c r="K48">
        <f t="shared" si="3"/>
        <v>4514.1355205131131</v>
      </c>
      <c r="L48">
        <f t="shared" si="4"/>
        <v>75.607949538882949</v>
      </c>
      <c r="P48">
        <f t="shared" si="0"/>
        <v>1380.6348749999888</v>
      </c>
      <c r="Q48">
        <f t="shared" si="5"/>
        <v>30373.967249999474</v>
      </c>
    </row>
    <row r="49" spans="1:17" x14ac:dyDescent="0.25">
      <c r="A49">
        <v>47</v>
      </c>
      <c r="B49">
        <v>0</v>
      </c>
      <c r="C49">
        <v>5</v>
      </c>
      <c r="D49">
        <v>258</v>
      </c>
      <c r="E49">
        <v>16.399999999999999</v>
      </c>
      <c r="F49">
        <v>370.86</v>
      </c>
      <c r="G49">
        <f t="shared" si="1"/>
        <v>9204.2325000000001</v>
      </c>
      <c r="H49">
        <f t="shared" si="2"/>
        <v>4090.7700000000004</v>
      </c>
      <c r="J49">
        <v>19.920000000000002</v>
      </c>
      <c r="K49">
        <f t="shared" si="3"/>
        <v>4514.1355205131131</v>
      </c>
      <c r="L49">
        <f t="shared" si="4"/>
        <v>75.607949538882949</v>
      </c>
      <c r="P49">
        <f t="shared" si="0"/>
        <v>1380.6348749999888</v>
      </c>
      <c r="Q49">
        <f t="shared" si="5"/>
        <v>31754.602124999463</v>
      </c>
    </row>
    <row r="50" spans="1:17" x14ac:dyDescent="0.25">
      <c r="A50">
        <v>48</v>
      </c>
      <c r="B50">
        <v>0</v>
      </c>
      <c r="C50">
        <v>5</v>
      </c>
      <c r="D50">
        <v>263</v>
      </c>
      <c r="E50">
        <v>0</v>
      </c>
      <c r="F50">
        <v>0</v>
      </c>
      <c r="G50">
        <f t="shared" si="1"/>
        <v>9204.2325000000001</v>
      </c>
      <c r="H50">
        <f t="shared" si="2"/>
        <v>4090.7700000000004</v>
      </c>
      <c r="J50">
        <v>0</v>
      </c>
      <c r="K50">
        <f t="shared" si="3"/>
        <v>4143.2755205131134</v>
      </c>
      <c r="L50">
        <f t="shared" si="4"/>
        <v>75.607949538882949</v>
      </c>
      <c r="P50">
        <f t="shared" si="0"/>
        <v>1380.6348749999888</v>
      </c>
      <c r="Q50">
        <f t="shared" si="5"/>
        <v>33135.236999999455</v>
      </c>
    </row>
    <row r="51" spans="1:17" x14ac:dyDescent="0.25">
      <c r="A51">
        <v>49</v>
      </c>
      <c r="B51">
        <v>0</v>
      </c>
      <c r="C51">
        <v>5</v>
      </c>
      <c r="D51">
        <v>268</v>
      </c>
      <c r="E51">
        <v>0</v>
      </c>
      <c r="F51">
        <v>0</v>
      </c>
      <c r="G51">
        <f t="shared" si="1"/>
        <v>9204.2325000000001</v>
      </c>
      <c r="H51">
        <f t="shared" si="2"/>
        <v>4090.7700000000004</v>
      </c>
      <c r="J51">
        <v>0</v>
      </c>
      <c r="K51">
        <f t="shared" si="3"/>
        <v>4143.2755205131134</v>
      </c>
      <c r="L51">
        <f t="shared" si="4"/>
        <v>75.607949538882949</v>
      </c>
      <c r="P51">
        <f t="shared" si="0"/>
        <v>1380.6348749999888</v>
      </c>
      <c r="Q51">
        <f t="shared" si="5"/>
        <v>34515.871874999444</v>
      </c>
    </row>
    <row r="52" spans="1:17" x14ac:dyDescent="0.25">
      <c r="A52">
        <v>50</v>
      </c>
      <c r="B52">
        <v>0</v>
      </c>
      <c r="C52">
        <v>5</v>
      </c>
      <c r="D52">
        <v>274</v>
      </c>
      <c r="E52">
        <v>0</v>
      </c>
      <c r="F52">
        <v>0</v>
      </c>
      <c r="G52">
        <f t="shared" si="1"/>
        <v>9204.2325000000001</v>
      </c>
      <c r="H52">
        <f t="shared" si="2"/>
        <v>4090.7700000000004</v>
      </c>
      <c r="J52">
        <v>0</v>
      </c>
      <c r="K52">
        <f t="shared" si="3"/>
        <v>4143.2755205131134</v>
      </c>
      <c r="L52">
        <f t="shared" si="4"/>
        <v>75.607949538882949</v>
      </c>
      <c r="P52">
        <f t="shared" si="0"/>
        <v>1380.6348749999888</v>
      </c>
      <c r="Q52">
        <f t="shared" si="5"/>
        <v>35896.506749999433</v>
      </c>
    </row>
    <row r="53" spans="1:17" x14ac:dyDescent="0.25">
      <c r="A53">
        <v>51</v>
      </c>
      <c r="B53">
        <v>0</v>
      </c>
      <c r="C53">
        <v>5</v>
      </c>
      <c r="D53">
        <v>279</v>
      </c>
      <c r="E53">
        <v>0</v>
      </c>
      <c r="F53">
        <v>0</v>
      </c>
      <c r="G53">
        <f t="shared" si="1"/>
        <v>9204.2325000000001</v>
      </c>
      <c r="H53">
        <f t="shared" si="2"/>
        <v>4090.7700000000004</v>
      </c>
      <c r="J53">
        <v>0</v>
      </c>
      <c r="K53">
        <f t="shared" si="3"/>
        <v>4143.2755205131134</v>
      </c>
      <c r="L53">
        <f t="shared" si="4"/>
        <v>75.607949538882949</v>
      </c>
      <c r="P53">
        <f t="shared" si="0"/>
        <v>1380.6348749999888</v>
      </c>
      <c r="Q53">
        <f t="shared" si="5"/>
        <v>37277.141624999422</v>
      </c>
    </row>
    <row r="54" spans="1:17" x14ac:dyDescent="0.25">
      <c r="A54">
        <v>52</v>
      </c>
      <c r="B54">
        <v>1</v>
      </c>
      <c r="C54">
        <v>6</v>
      </c>
      <c r="D54">
        <v>285</v>
      </c>
      <c r="E54">
        <v>0</v>
      </c>
      <c r="F54">
        <v>0</v>
      </c>
      <c r="G54">
        <f t="shared" si="1"/>
        <v>11045.079000000002</v>
      </c>
      <c r="H54">
        <f t="shared" si="2"/>
        <v>4090.7699999999995</v>
      </c>
      <c r="J54">
        <v>0</v>
      </c>
      <c r="K54">
        <f t="shared" si="3"/>
        <v>8234.0455205131129</v>
      </c>
      <c r="L54">
        <f t="shared" si="4"/>
        <v>52.505520513113154</v>
      </c>
      <c r="P54">
        <f t="shared" si="0"/>
        <v>-460.21162500001265</v>
      </c>
      <c r="Q54">
        <f t="shared" si="5"/>
        <v>38657.776499999411</v>
      </c>
    </row>
    <row r="55" spans="1:17" x14ac:dyDescent="0.25">
      <c r="A55">
        <v>53</v>
      </c>
      <c r="B55">
        <v>1</v>
      </c>
      <c r="C55">
        <v>7</v>
      </c>
      <c r="D55">
        <v>292</v>
      </c>
      <c r="E55">
        <v>0</v>
      </c>
      <c r="F55">
        <v>0</v>
      </c>
      <c r="G55">
        <f t="shared" si="1"/>
        <v>12885.925500000001</v>
      </c>
      <c r="H55">
        <f t="shared" si="2"/>
        <v>4090.7700000000009</v>
      </c>
      <c r="J55">
        <v>0</v>
      </c>
      <c r="K55">
        <f t="shared" si="3"/>
        <v>8234.0455205131148</v>
      </c>
      <c r="L55">
        <f t="shared" si="4"/>
        <v>38.575484458613751</v>
      </c>
      <c r="P55">
        <f t="shared" si="0"/>
        <v>-2301.0581250000123</v>
      </c>
      <c r="Q55">
        <f t="shared" si="5"/>
        <v>38197.5648749994</v>
      </c>
    </row>
    <row r="56" spans="1:17" x14ac:dyDescent="0.25">
      <c r="A56">
        <v>54</v>
      </c>
      <c r="B56">
        <v>0</v>
      </c>
      <c r="C56">
        <v>7</v>
      </c>
      <c r="D56">
        <v>299</v>
      </c>
      <c r="E56">
        <v>0</v>
      </c>
      <c r="F56">
        <v>0</v>
      </c>
      <c r="G56">
        <f>C56*$M$14</f>
        <v>12885.925500000001</v>
      </c>
      <c r="H56">
        <f t="shared" si="2"/>
        <v>4090.7700000000009</v>
      </c>
      <c r="J56">
        <v>0</v>
      </c>
      <c r="K56">
        <f t="shared" si="3"/>
        <v>4143.2755205131143</v>
      </c>
      <c r="L56">
        <f t="shared" si="4"/>
        <v>38.575484458613751</v>
      </c>
      <c r="P56">
        <f t="shared" si="0"/>
        <v>-2301.0581250000123</v>
      </c>
      <c r="Q56">
        <f t="shared" si="5"/>
        <v>35896.506749999389</v>
      </c>
    </row>
    <row r="57" spans="1:17" x14ac:dyDescent="0.25">
      <c r="A57">
        <v>55</v>
      </c>
      <c r="B57">
        <v>0</v>
      </c>
      <c r="C57">
        <v>7</v>
      </c>
      <c r="D57">
        <v>306</v>
      </c>
      <c r="E57">
        <v>0</v>
      </c>
      <c r="F57">
        <v>0</v>
      </c>
      <c r="G57">
        <f t="shared" si="1"/>
        <v>12885.925500000001</v>
      </c>
      <c r="H57">
        <f t="shared" si="2"/>
        <v>4090.7700000000009</v>
      </c>
      <c r="J57">
        <v>0</v>
      </c>
      <c r="K57">
        <f t="shared" si="3"/>
        <v>4143.2755205131143</v>
      </c>
      <c r="L57">
        <f t="shared" si="4"/>
        <v>38.575484458613751</v>
      </c>
      <c r="P57">
        <f t="shared" si="0"/>
        <v>-2301.0581250000123</v>
      </c>
      <c r="Q57">
        <f>P56+Q56</f>
        <v>33595.448624999379</v>
      </c>
    </row>
    <row r="58" spans="1:17" x14ac:dyDescent="0.25">
      <c r="A58">
        <v>56</v>
      </c>
      <c r="B58">
        <v>-1</v>
      </c>
      <c r="C58">
        <v>6</v>
      </c>
      <c r="D58">
        <v>312</v>
      </c>
      <c r="E58">
        <v>0</v>
      </c>
      <c r="F58">
        <v>0</v>
      </c>
      <c r="G58">
        <f t="shared" si="1"/>
        <v>11045.079000000002</v>
      </c>
      <c r="H58">
        <f t="shared" si="2"/>
        <v>4090.7699999999995</v>
      </c>
      <c r="J58">
        <v>0</v>
      </c>
      <c r="K58">
        <f t="shared" si="3"/>
        <v>52.5055205131127</v>
      </c>
      <c r="L58">
        <f t="shared" si="4"/>
        <v>52.505520513113154</v>
      </c>
      <c r="P58">
        <f t="shared" si="0"/>
        <v>-460.21162500001265</v>
      </c>
      <c r="Q58">
        <f t="shared" si="5"/>
        <v>31294.390499999368</v>
      </c>
    </row>
    <row r="59" spans="1:17" x14ac:dyDescent="0.25">
      <c r="A59">
        <v>57</v>
      </c>
      <c r="B59">
        <v>-1</v>
      </c>
      <c r="C59">
        <v>5</v>
      </c>
      <c r="D59">
        <v>317</v>
      </c>
      <c r="E59">
        <v>0</v>
      </c>
      <c r="F59">
        <v>0</v>
      </c>
      <c r="G59">
        <f t="shared" si="1"/>
        <v>9204.2325000000001</v>
      </c>
      <c r="H59">
        <f t="shared" si="2"/>
        <v>4090.7700000000004</v>
      </c>
      <c r="J59">
        <v>0</v>
      </c>
      <c r="K59">
        <f t="shared" si="3"/>
        <v>52.505520513113609</v>
      </c>
      <c r="L59">
        <f t="shared" si="4"/>
        <v>75.607949538882949</v>
      </c>
      <c r="P59">
        <f t="shared" si="0"/>
        <v>1380.6348749999888</v>
      </c>
      <c r="Q59">
        <f t="shared" si="5"/>
        <v>30834.178874999358</v>
      </c>
    </row>
    <row r="60" spans="1:17" x14ac:dyDescent="0.25">
      <c r="A60">
        <v>58</v>
      </c>
      <c r="B60">
        <v>0</v>
      </c>
      <c r="C60">
        <v>5</v>
      </c>
      <c r="D60">
        <v>322</v>
      </c>
      <c r="E60">
        <v>0</v>
      </c>
      <c r="F60">
        <v>0</v>
      </c>
      <c r="G60">
        <f t="shared" si="1"/>
        <v>9204.2325000000001</v>
      </c>
      <c r="H60">
        <f t="shared" si="2"/>
        <v>4090.7700000000004</v>
      </c>
      <c r="J60">
        <v>0</v>
      </c>
      <c r="K60">
        <f t="shared" si="3"/>
        <v>4143.2755205131134</v>
      </c>
      <c r="L60">
        <f t="shared" si="4"/>
        <v>75.607949538882949</v>
      </c>
      <c r="P60">
        <f t="shared" si="0"/>
        <v>1380.6348749999888</v>
      </c>
      <c r="Q60">
        <f t="shared" si="5"/>
        <v>32214.813749999346</v>
      </c>
    </row>
    <row r="61" spans="1:17" x14ac:dyDescent="0.25">
      <c r="A61">
        <v>59</v>
      </c>
      <c r="B61">
        <v>0</v>
      </c>
      <c r="C61">
        <v>5</v>
      </c>
      <c r="D61">
        <v>327</v>
      </c>
      <c r="E61">
        <v>0</v>
      </c>
      <c r="F61">
        <v>0</v>
      </c>
      <c r="G61">
        <f t="shared" si="1"/>
        <v>9204.2325000000001</v>
      </c>
      <c r="H61">
        <f t="shared" si="2"/>
        <v>4090.7700000000004</v>
      </c>
      <c r="J61">
        <v>0</v>
      </c>
      <c r="K61">
        <f t="shared" si="3"/>
        <v>4143.2755205131134</v>
      </c>
      <c r="L61">
        <f t="shared" si="4"/>
        <v>75.607949538882949</v>
      </c>
      <c r="P61">
        <f t="shared" si="0"/>
        <v>1380.6348749999888</v>
      </c>
      <c r="Q61">
        <f t="shared" si="5"/>
        <v>33595.448624999335</v>
      </c>
    </row>
    <row r="62" spans="1:17" x14ac:dyDescent="0.25">
      <c r="A62">
        <v>60</v>
      </c>
      <c r="B62">
        <v>1</v>
      </c>
      <c r="C62">
        <v>6</v>
      </c>
      <c r="D62">
        <v>333</v>
      </c>
      <c r="E62">
        <v>0</v>
      </c>
      <c r="F62">
        <v>0</v>
      </c>
      <c r="G62">
        <f t="shared" si="1"/>
        <v>11045.079000000002</v>
      </c>
      <c r="H62">
        <f t="shared" si="2"/>
        <v>4090.7699999999995</v>
      </c>
      <c r="J62">
        <v>0</v>
      </c>
      <c r="K62">
        <f t="shared" si="3"/>
        <v>8234.0455205131129</v>
      </c>
      <c r="L62">
        <f t="shared" si="4"/>
        <v>52.505520513113154</v>
      </c>
      <c r="P62">
        <f t="shared" si="0"/>
        <v>-460.21162500001265</v>
      </c>
      <c r="Q62">
        <f t="shared" si="5"/>
        <v>34976.083499999324</v>
      </c>
    </row>
    <row r="63" spans="1:17" x14ac:dyDescent="0.25">
      <c r="A63">
        <v>61</v>
      </c>
      <c r="B63">
        <v>1</v>
      </c>
      <c r="C63">
        <v>7</v>
      </c>
      <c r="D63">
        <v>340</v>
      </c>
      <c r="E63">
        <v>0</v>
      </c>
      <c r="F63">
        <v>0</v>
      </c>
      <c r="G63">
        <f t="shared" si="1"/>
        <v>12885.925500000001</v>
      </c>
      <c r="H63">
        <f t="shared" si="2"/>
        <v>4090.7700000000009</v>
      </c>
      <c r="J63">
        <v>0</v>
      </c>
      <c r="K63">
        <f t="shared" si="3"/>
        <v>8234.0455205131148</v>
      </c>
      <c r="L63">
        <f t="shared" si="4"/>
        <v>38.575484458613751</v>
      </c>
      <c r="P63">
        <f t="shared" si="0"/>
        <v>-2301.0581250000123</v>
      </c>
      <c r="Q63">
        <f t="shared" si="5"/>
        <v>34515.871874999313</v>
      </c>
    </row>
    <row r="64" spans="1:17" x14ac:dyDescent="0.25">
      <c r="A64">
        <v>62</v>
      </c>
      <c r="B64">
        <v>0</v>
      </c>
      <c r="C64">
        <v>7</v>
      </c>
      <c r="D64">
        <v>347</v>
      </c>
      <c r="E64">
        <v>0</v>
      </c>
      <c r="F64">
        <v>0</v>
      </c>
      <c r="G64">
        <f t="shared" si="1"/>
        <v>12885.925500000001</v>
      </c>
      <c r="H64">
        <f t="shared" si="2"/>
        <v>4090.7700000000009</v>
      </c>
      <c r="J64">
        <v>0</v>
      </c>
      <c r="K64">
        <f t="shared" si="3"/>
        <v>4143.2755205131143</v>
      </c>
      <c r="L64">
        <f t="shared" si="4"/>
        <v>38.575484458613751</v>
      </c>
      <c r="P64">
        <f t="shared" si="0"/>
        <v>-2301.0581250000123</v>
      </c>
      <c r="Q64">
        <f t="shared" si="5"/>
        <v>32214.813749999303</v>
      </c>
    </row>
    <row r="65" spans="1:17" x14ac:dyDescent="0.25">
      <c r="A65">
        <v>63</v>
      </c>
      <c r="B65">
        <v>0</v>
      </c>
      <c r="C65">
        <v>7</v>
      </c>
      <c r="D65">
        <v>354</v>
      </c>
      <c r="E65">
        <v>0</v>
      </c>
      <c r="F65">
        <v>0</v>
      </c>
      <c r="G65">
        <f t="shared" si="1"/>
        <v>12885.925500000001</v>
      </c>
      <c r="H65">
        <f t="shared" si="2"/>
        <v>4090.7700000000009</v>
      </c>
      <c r="J65">
        <v>0</v>
      </c>
      <c r="K65">
        <f t="shared" si="3"/>
        <v>4143.2755205131143</v>
      </c>
      <c r="L65">
        <f t="shared" si="4"/>
        <v>38.575484458613751</v>
      </c>
      <c r="P65">
        <f t="shared" si="0"/>
        <v>-2301.0581250000123</v>
      </c>
      <c r="Q65">
        <f t="shared" si="5"/>
        <v>29913.755624999292</v>
      </c>
    </row>
    <row r="66" spans="1:17" x14ac:dyDescent="0.25">
      <c r="A66">
        <v>64</v>
      </c>
      <c r="B66">
        <v>-1</v>
      </c>
      <c r="C66">
        <v>6</v>
      </c>
      <c r="D66">
        <v>360</v>
      </c>
      <c r="E66">
        <v>0</v>
      </c>
      <c r="F66">
        <v>0</v>
      </c>
      <c r="G66">
        <f t="shared" si="1"/>
        <v>11045.079000000002</v>
      </c>
      <c r="H66">
        <f t="shared" si="2"/>
        <v>4090.7699999999995</v>
      </c>
      <c r="J66">
        <v>0</v>
      </c>
      <c r="K66">
        <f t="shared" si="3"/>
        <v>52.5055205131127</v>
      </c>
      <c r="L66">
        <f t="shared" si="4"/>
        <v>52.505520513113154</v>
      </c>
      <c r="P66">
        <f t="shared" si="0"/>
        <v>-460.21162500001265</v>
      </c>
      <c r="Q66">
        <f t="shared" si="5"/>
        <v>27612.697499999282</v>
      </c>
    </row>
    <row r="67" spans="1:17" x14ac:dyDescent="0.25">
      <c r="A67">
        <v>65</v>
      </c>
      <c r="B67">
        <v>-1</v>
      </c>
      <c r="C67">
        <v>5</v>
      </c>
      <c r="D67">
        <v>365</v>
      </c>
      <c r="E67">
        <v>0</v>
      </c>
      <c r="F67">
        <v>0</v>
      </c>
      <c r="G67">
        <f t="shared" si="1"/>
        <v>9204.2325000000001</v>
      </c>
      <c r="H67">
        <f t="shared" si="2"/>
        <v>4090.7700000000004</v>
      </c>
      <c r="J67">
        <v>0</v>
      </c>
      <c r="K67">
        <f t="shared" si="3"/>
        <v>52.505520513113609</v>
      </c>
      <c r="L67">
        <f t="shared" si="4"/>
        <v>75.607949538882949</v>
      </c>
      <c r="P67">
        <f t="shared" ref="P67:P123" si="6">$M$23-G67</f>
        <v>1380.6348749999888</v>
      </c>
      <c r="Q67">
        <f t="shared" si="5"/>
        <v>27152.485874999271</v>
      </c>
    </row>
    <row r="68" spans="1:17" x14ac:dyDescent="0.25">
      <c r="A68">
        <v>66</v>
      </c>
      <c r="B68">
        <v>0</v>
      </c>
      <c r="C68">
        <v>5</v>
      </c>
      <c r="D68">
        <v>370</v>
      </c>
      <c r="E68">
        <v>0</v>
      </c>
      <c r="F68">
        <v>0</v>
      </c>
      <c r="G68">
        <f t="shared" ref="G68:G72" si="7">C68*$M$14</f>
        <v>9204.2325000000001</v>
      </c>
      <c r="H68">
        <f t="shared" ref="H68:H123" si="8">0.5*$M$2*L68*$N$2*(C68^2)</f>
        <v>4090.7700000000004</v>
      </c>
      <c r="J68">
        <v>0</v>
      </c>
      <c r="K68">
        <f t="shared" ref="K68:K119" si="9">($I$2*B68)+H68+F68+$L$8</f>
        <v>4143.2755205131134</v>
      </c>
      <c r="L68">
        <f t="shared" ref="L68:L99" si="10">2*$I$2/($N$2*(C68^2)*$M$2)</f>
        <v>75.607949538882949</v>
      </c>
      <c r="P68">
        <f t="shared" si="6"/>
        <v>1380.6348749999888</v>
      </c>
      <c r="Q68">
        <f t="shared" ref="Q68:Q69" si="11">P67+Q67</f>
        <v>28533.12074999926</v>
      </c>
    </row>
    <row r="69" spans="1:17" x14ac:dyDescent="0.25">
      <c r="A69">
        <v>67</v>
      </c>
      <c r="B69">
        <v>0</v>
      </c>
      <c r="C69">
        <v>5</v>
      </c>
      <c r="D69">
        <v>375</v>
      </c>
      <c r="E69">
        <v>0</v>
      </c>
      <c r="F69">
        <v>0</v>
      </c>
      <c r="G69">
        <f t="shared" si="7"/>
        <v>9204.2325000000001</v>
      </c>
      <c r="H69">
        <f t="shared" si="8"/>
        <v>4090.7700000000004</v>
      </c>
      <c r="J69">
        <v>0</v>
      </c>
      <c r="K69">
        <f t="shared" si="9"/>
        <v>4143.2755205131134</v>
      </c>
      <c r="L69">
        <f t="shared" si="10"/>
        <v>75.607949538882949</v>
      </c>
      <c r="P69">
        <f t="shared" si="6"/>
        <v>1380.6348749999888</v>
      </c>
      <c r="Q69">
        <f t="shared" si="11"/>
        <v>29913.755624999249</v>
      </c>
    </row>
    <row r="70" spans="1:17" x14ac:dyDescent="0.25">
      <c r="A70">
        <v>68</v>
      </c>
      <c r="B70">
        <v>0</v>
      </c>
      <c r="C70">
        <v>5</v>
      </c>
      <c r="D70">
        <v>380</v>
      </c>
      <c r="E70">
        <v>0</v>
      </c>
      <c r="F70">
        <v>0</v>
      </c>
      <c r="G70">
        <f t="shared" si="7"/>
        <v>9204.2325000000001</v>
      </c>
      <c r="H70">
        <f t="shared" si="8"/>
        <v>4090.7700000000004</v>
      </c>
      <c r="J70">
        <v>0</v>
      </c>
      <c r="K70">
        <f t="shared" si="9"/>
        <v>4143.2755205131134</v>
      </c>
      <c r="L70">
        <f t="shared" si="10"/>
        <v>75.607949538882949</v>
      </c>
      <c r="P70">
        <f t="shared" si="6"/>
        <v>1380.6348749999888</v>
      </c>
      <c r="Q70">
        <f>P69+Q69</f>
        <v>31294.390499999237</v>
      </c>
    </row>
    <row r="71" spans="1:17" x14ac:dyDescent="0.25">
      <c r="A71">
        <v>69</v>
      </c>
      <c r="B71">
        <v>1</v>
      </c>
      <c r="C71">
        <v>6</v>
      </c>
      <c r="D71">
        <v>386</v>
      </c>
      <c r="E71">
        <v>0</v>
      </c>
      <c r="F71">
        <v>0</v>
      </c>
      <c r="G71">
        <f t="shared" si="7"/>
        <v>11045.079000000002</v>
      </c>
      <c r="H71">
        <f t="shared" si="8"/>
        <v>4090.7699999999995</v>
      </c>
      <c r="J71">
        <v>0</v>
      </c>
      <c r="K71">
        <f t="shared" si="9"/>
        <v>8234.0455205131129</v>
      </c>
      <c r="L71">
        <f t="shared" si="10"/>
        <v>52.505520513113154</v>
      </c>
      <c r="P71">
        <f t="shared" si="6"/>
        <v>-460.21162500001265</v>
      </c>
      <c r="Q71">
        <f t="shared" ref="Q71:Q87" si="12">P70+Q70</f>
        <v>32675.025374999226</v>
      </c>
    </row>
    <row r="72" spans="1:17" x14ac:dyDescent="0.25">
      <c r="A72">
        <v>70</v>
      </c>
      <c r="B72">
        <v>1</v>
      </c>
      <c r="C72">
        <v>7</v>
      </c>
      <c r="D72">
        <v>393</v>
      </c>
      <c r="E72">
        <v>0</v>
      </c>
      <c r="F72">
        <v>0</v>
      </c>
      <c r="G72">
        <f t="shared" si="7"/>
        <v>12885.925500000001</v>
      </c>
      <c r="H72">
        <f t="shared" si="8"/>
        <v>4090.7700000000009</v>
      </c>
      <c r="J72">
        <v>0</v>
      </c>
      <c r="K72">
        <f t="shared" si="9"/>
        <v>8234.0455205131148</v>
      </c>
      <c r="L72">
        <f t="shared" si="10"/>
        <v>38.575484458613751</v>
      </c>
      <c r="P72">
        <f t="shared" si="6"/>
        <v>-2301.0581250000123</v>
      </c>
      <c r="Q72">
        <f t="shared" si="12"/>
        <v>32214.813749999215</v>
      </c>
    </row>
    <row r="73" spans="1:17" x14ac:dyDescent="0.25">
      <c r="A73">
        <v>71</v>
      </c>
      <c r="B73">
        <v>0</v>
      </c>
      <c r="C73">
        <v>7</v>
      </c>
      <c r="D73">
        <v>400</v>
      </c>
      <c r="E73">
        <v>0</v>
      </c>
      <c r="F73">
        <v>0</v>
      </c>
      <c r="G73">
        <f>(C73)*$M$14</f>
        <v>12885.925500000001</v>
      </c>
      <c r="H73">
        <f t="shared" si="8"/>
        <v>4090.7700000000009</v>
      </c>
      <c r="J73">
        <v>0</v>
      </c>
      <c r="K73">
        <f t="shared" si="9"/>
        <v>4143.2755205131143</v>
      </c>
      <c r="L73">
        <f t="shared" si="10"/>
        <v>38.575484458613751</v>
      </c>
      <c r="P73">
        <f t="shared" si="6"/>
        <v>-2301.0581250000123</v>
      </c>
      <c r="Q73">
        <f t="shared" si="12"/>
        <v>29913.755624999205</v>
      </c>
    </row>
    <row r="74" spans="1:17" x14ac:dyDescent="0.25">
      <c r="A74">
        <v>72</v>
      </c>
      <c r="B74">
        <v>0</v>
      </c>
      <c r="C74">
        <v>7</v>
      </c>
      <c r="D74">
        <v>407</v>
      </c>
      <c r="E74">
        <v>0</v>
      </c>
      <c r="F74">
        <v>0</v>
      </c>
      <c r="G74">
        <f t="shared" ref="G74:G123" si="13">C74*$M$14</f>
        <v>12885.925500000001</v>
      </c>
      <c r="H74">
        <f t="shared" si="8"/>
        <v>4090.7700000000009</v>
      </c>
      <c r="J74">
        <v>0</v>
      </c>
      <c r="K74">
        <f t="shared" si="9"/>
        <v>4143.2755205131143</v>
      </c>
      <c r="L74">
        <f t="shared" si="10"/>
        <v>38.575484458613751</v>
      </c>
      <c r="P74">
        <f t="shared" si="6"/>
        <v>-2301.0581250000123</v>
      </c>
      <c r="Q74">
        <f t="shared" si="12"/>
        <v>27612.697499999194</v>
      </c>
    </row>
    <row r="75" spans="1:17" x14ac:dyDescent="0.25">
      <c r="A75">
        <v>73</v>
      </c>
      <c r="B75">
        <v>-1</v>
      </c>
      <c r="C75">
        <v>6</v>
      </c>
      <c r="D75">
        <v>413</v>
      </c>
      <c r="E75">
        <v>0</v>
      </c>
      <c r="F75">
        <v>0</v>
      </c>
      <c r="G75">
        <f t="shared" si="13"/>
        <v>11045.079000000002</v>
      </c>
      <c r="H75">
        <f t="shared" si="8"/>
        <v>4090.7699999999995</v>
      </c>
      <c r="J75">
        <v>0</v>
      </c>
      <c r="K75">
        <f t="shared" si="9"/>
        <v>52.5055205131127</v>
      </c>
      <c r="L75">
        <f t="shared" si="10"/>
        <v>52.505520513113154</v>
      </c>
      <c r="P75">
        <f t="shared" si="6"/>
        <v>-460.21162500001265</v>
      </c>
      <c r="Q75">
        <f t="shared" si="12"/>
        <v>25311.639374999184</v>
      </c>
    </row>
    <row r="76" spans="1:17" x14ac:dyDescent="0.25">
      <c r="A76">
        <v>74</v>
      </c>
      <c r="B76">
        <v>0</v>
      </c>
      <c r="C76">
        <v>6</v>
      </c>
      <c r="D76">
        <v>419</v>
      </c>
      <c r="E76">
        <v>0</v>
      </c>
      <c r="F76">
        <v>0</v>
      </c>
      <c r="G76">
        <f t="shared" si="13"/>
        <v>11045.079000000002</v>
      </c>
      <c r="H76">
        <f t="shared" si="8"/>
        <v>4090.7699999999995</v>
      </c>
      <c r="J76">
        <v>0</v>
      </c>
      <c r="K76">
        <f t="shared" si="9"/>
        <v>4143.2755205131125</v>
      </c>
      <c r="L76">
        <f t="shared" si="10"/>
        <v>52.505520513113154</v>
      </c>
      <c r="P76">
        <f t="shared" si="6"/>
        <v>-460.21162500001265</v>
      </c>
      <c r="Q76">
        <f t="shared" si="12"/>
        <v>24851.427749999173</v>
      </c>
    </row>
    <row r="77" spans="1:17" x14ac:dyDescent="0.25">
      <c r="A77">
        <v>75</v>
      </c>
      <c r="B77">
        <v>0</v>
      </c>
      <c r="C77">
        <v>6</v>
      </c>
      <c r="D77">
        <v>425</v>
      </c>
      <c r="E77">
        <v>0</v>
      </c>
      <c r="F77">
        <v>0</v>
      </c>
      <c r="G77">
        <f t="shared" si="13"/>
        <v>11045.079000000002</v>
      </c>
      <c r="H77">
        <f t="shared" si="8"/>
        <v>4090.7699999999995</v>
      </c>
      <c r="J77">
        <v>0</v>
      </c>
      <c r="K77">
        <f t="shared" si="9"/>
        <v>4143.2755205131125</v>
      </c>
      <c r="L77">
        <f t="shared" si="10"/>
        <v>52.505520513113154</v>
      </c>
      <c r="P77">
        <f t="shared" si="6"/>
        <v>-460.21162500001265</v>
      </c>
      <c r="Q77">
        <f t="shared" si="12"/>
        <v>24391.216124999162</v>
      </c>
    </row>
    <row r="78" spans="1:17" x14ac:dyDescent="0.25">
      <c r="A78">
        <v>76</v>
      </c>
      <c r="B78">
        <v>0</v>
      </c>
      <c r="C78">
        <v>6</v>
      </c>
      <c r="D78">
        <v>431</v>
      </c>
      <c r="E78">
        <v>-20.399999999999999</v>
      </c>
      <c r="F78">
        <v>-444.96</v>
      </c>
      <c r="G78">
        <f t="shared" si="13"/>
        <v>11045.079000000002</v>
      </c>
      <c r="H78">
        <f t="shared" si="8"/>
        <v>4090.7699999999995</v>
      </c>
      <c r="J78">
        <v>20.02</v>
      </c>
      <c r="K78">
        <f t="shared" si="9"/>
        <v>3698.3155205131125</v>
      </c>
      <c r="L78">
        <f t="shared" si="10"/>
        <v>52.505520513113154</v>
      </c>
      <c r="P78">
        <f t="shared" si="6"/>
        <v>-460.21162500001265</v>
      </c>
      <c r="Q78">
        <f t="shared" si="12"/>
        <v>23931.004499999151</v>
      </c>
    </row>
    <row r="79" spans="1:17" x14ac:dyDescent="0.25">
      <c r="A79">
        <v>77</v>
      </c>
      <c r="B79">
        <v>1</v>
      </c>
      <c r="C79">
        <v>7</v>
      </c>
      <c r="D79">
        <v>438</v>
      </c>
      <c r="E79">
        <v>-20.399999999999999</v>
      </c>
      <c r="F79">
        <v>-444.96</v>
      </c>
      <c r="G79">
        <f t="shared" si="13"/>
        <v>12885.925500000001</v>
      </c>
      <c r="H79">
        <f t="shared" si="8"/>
        <v>4090.7700000000009</v>
      </c>
      <c r="J79">
        <v>18.48</v>
      </c>
      <c r="K79">
        <f t="shared" si="9"/>
        <v>7789.0855205131138</v>
      </c>
      <c r="L79">
        <f t="shared" si="10"/>
        <v>38.575484458613751</v>
      </c>
      <c r="P79">
        <f t="shared" si="6"/>
        <v>-2301.0581250000123</v>
      </c>
      <c r="Q79">
        <f t="shared" si="12"/>
        <v>23470.792874999141</v>
      </c>
    </row>
    <row r="80" spans="1:17" x14ac:dyDescent="0.25">
      <c r="A80">
        <v>78</v>
      </c>
      <c r="B80">
        <v>1</v>
      </c>
      <c r="C80">
        <v>8</v>
      </c>
      <c r="D80">
        <v>446</v>
      </c>
      <c r="E80">
        <v>-20.399999999999999</v>
      </c>
      <c r="F80">
        <v>-444.96</v>
      </c>
      <c r="G80">
        <f t="shared" si="13"/>
        <v>14726.772000000001</v>
      </c>
      <c r="H80">
        <f t="shared" si="8"/>
        <v>4090.7700000000004</v>
      </c>
      <c r="J80">
        <v>16.940000000000001</v>
      </c>
      <c r="K80">
        <f t="shared" si="9"/>
        <v>7789.0855205131138</v>
      </c>
      <c r="L80">
        <f t="shared" si="10"/>
        <v>29.534355288626152</v>
      </c>
      <c r="P80">
        <f t="shared" si="6"/>
        <v>-4141.9046250000119</v>
      </c>
      <c r="Q80">
        <f t="shared" si="12"/>
        <v>21169.73474999913</v>
      </c>
    </row>
    <row r="81" spans="1:17" x14ac:dyDescent="0.25">
      <c r="A81">
        <v>79</v>
      </c>
      <c r="B81">
        <v>0</v>
      </c>
      <c r="C81">
        <v>8</v>
      </c>
      <c r="D81">
        <v>454</v>
      </c>
      <c r="E81">
        <v>-20.399999999999999</v>
      </c>
      <c r="F81">
        <v>-444.96</v>
      </c>
      <c r="G81">
        <f t="shared" si="13"/>
        <v>14726.772000000001</v>
      </c>
      <c r="H81">
        <f t="shared" si="8"/>
        <v>4090.7700000000004</v>
      </c>
      <c r="J81">
        <v>15.4</v>
      </c>
      <c r="K81">
        <f t="shared" si="9"/>
        <v>3698.3155205131134</v>
      </c>
      <c r="L81">
        <f t="shared" si="10"/>
        <v>29.534355288626152</v>
      </c>
      <c r="P81">
        <f t="shared" si="6"/>
        <v>-4141.9046250000119</v>
      </c>
      <c r="Q81">
        <f t="shared" si="12"/>
        <v>17027.83012499912</v>
      </c>
    </row>
    <row r="82" spans="1:17" x14ac:dyDescent="0.25">
      <c r="A82">
        <v>80</v>
      </c>
      <c r="B82">
        <v>0</v>
      </c>
      <c r="C82">
        <v>8</v>
      </c>
      <c r="D82">
        <v>426</v>
      </c>
      <c r="E82">
        <v>-20.399999999999999</v>
      </c>
      <c r="F82">
        <v>-444.96</v>
      </c>
      <c r="G82">
        <f t="shared" si="13"/>
        <v>14726.772000000001</v>
      </c>
      <c r="H82">
        <f t="shared" si="8"/>
        <v>4090.7700000000004</v>
      </c>
      <c r="J82">
        <v>13.86</v>
      </c>
      <c r="K82">
        <f t="shared" si="9"/>
        <v>3698.3155205131134</v>
      </c>
      <c r="L82">
        <f t="shared" si="10"/>
        <v>29.534355288626152</v>
      </c>
      <c r="P82">
        <f t="shared" si="6"/>
        <v>-4141.9046250000119</v>
      </c>
      <c r="Q82">
        <f t="shared" si="12"/>
        <v>12885.925499999108</v>
      </c>
    </row>
    <row r="83" spans="1:17" x14ac:dyDescent="0.25">
      <c r="A83">
        <v>81</v>
      </c>
      <c r="B83">
        <v>0</v>
      </c>
      <c r="C83">
        <v>8</v>
      </c>
      <c r="D83">
        <v>470</v>
      </c>
      <c r="E83">
        <v>-20.399999999999999</v>
      </c>
      <c r="F83">
        <v>-444.96</v>
      </c>
      <c r="G83">
        <f t="shared" si="13"/>
        <v>14726.772000000001</v>
      </c>
      <c r="H83">
        <f t="shared" si="8"/>
        <v>4090.7700000000004</v>
      </c>
      <c r="J83">
        <v>12.32</v>
      </c>
      <c r="K83">
        <f t="shared" si="9"/>
        <v>3698.3155205131134</v>
      </c>
      <c r="L83">
        <f t="shared" si="10"/>
        <v>29.534355288626152</v>
      </c>
      <c r="P83">
        <f t="shared" si="6"/>
        <v>-4141.9046250000119</v>
      </c>
      <c r="Q83">
        <f t="shared" si="12"/>
        <v>8744.0208749990961</v>
      </c>
    </row>
    <row r="84" spans="1:17" x14ac:dyDescent="0.25">
      <c r="A84">
        <v>82</v>
      </c>
      <c r="B84">
        <v>0</v>
      </c>
      <c r="C84">
        <v>8</v>
      </c>
      <c r="D84">
        <v>478</v>
      </c>
      <c r="E84">
        <v>-20.399999999999999</v>
      </c>
      <c r="F84">
        <v>-444.96</v>
      </c>
      <c r="G84">
        <f t="shared" si="13"/>
        <v>14726.772000000001</v>
      </c>
      <c r="H84">
        <f t="shared" si="8"/>
        <v>4090.7700000000004</v>
      </c>
      <c r="J84">
        <v>10.78</v>
      </c>
      <c r="K84">
        <f t="shared" si="9"/>
        <v>3698.3155205131134</v>
      </c>
      <c r="L84">
        <f t="shared" si="10"/>
        <v>29.534355288626152</v>
      </c>
      <c r="P84">
        <f t="shared" si="6"/>
        <v>-4141.9046250000119</v>
      </c>
      <c r="Q84">
        <f t="shared" si="12"/>
        <v>4602.1162499990842</v>
      </c>
    </row>
    <row r="85" spans="1:17" x14ac:dyDescent="0.25">
      <c r="A85">
        <v>83</v>
      </c>
      <c r="B85">
        <v>0</v>
      </c>
      <c r="C85">
        <v>8</v>
      </c>
      <c r="D85">
        <v>486</v>
      </c>
      <c r="E85">
        <v>-20.399999999999999</v>
      </c>
      <c r="F85">
        <v>-444.96</v>
      </c>
      <c r="G85">
        <f t="shared" si="13"/>
        <v>14726.772000000001</v>
      </c>
      <c r="H85">
        <f t="shared" si="8"/>
        <v>4090.7700000000004</v>
      </c>
      <c r="J85">
        <v>9.24</v>
      </c>
      <c r="K85">
        <f t="shared" si="9"/>
        <v>3698.3155205131134</v>
      </c>
      <c r="L85">
        <f t="shared" si="10"/>
        <v>29.534355288626152</v>
      </c>
      <c r="P85">
        <f t="shared" si="6"/>
        <v>-4141.9046250000119</v>
      </c>
      <c r="Q85">
        <f t="shared" si="12"/>
        <v>460.21162499907223</v>
      </c>
    </row>
    <row r="86" spans="1:17" x14ac:dyDescent="0.25">
      <c r="A86">
        <v>84</v>
      </c>
      <c r="B86">
        <v>0</v>
      </c>
      <c r="C86">
        <v>8</v>
      </c>
      <c r="D86">
        <v>494</v>
      </c>
      <c r="E86">
        <v>-20.399999999999999</v>
      </c>
      <c r="F86">
        <v>-444.96</v>
      </c>
      <c r="G86">
        <f t="shared" si="13"/>
        <v>14726.772000000001</v>
      </c>
      <c r="H86">
        <f t="shared" si="8"/>
        <v>4090.7700000000004</v>
      </c>
      <c r="J86">
        <v>7.7</v>
      </c>
      <c r="K86">
        <f t="shared" si="9"/>
        <v>3698.3155205131134</v>
      </c>
      <c r="L86">
        <f t="shared" si="10"/>
        <v>29.534355288626152</v>
      </c>
      <c r="P86">
        <f t="shared" si="6"/>
        <v>-4141.9046250000119</v>
      </c>
      <c r="Q86">
        <f t="shared" si="12"/>
        <v>-3681.6930000009397</v>
      </c>
    </row>
    <row r="87" spans="1:17" x14ac:dyDescent="0.25">
      <c r="A87">
        <v>85</v>
      </c>
      <c r="B87">
        <v>0</v>
      </c>
      <c r="C87">
        <v>8</v>
      </c>
      <c r="D87">
        <v>502</v>
      </c>
      <c r="E87">
        <v>-20.399999999999999</v>
      </c>
      <c r="F87">
        <v>-444.96</v>
      </c>
      <c r="G87">
        <f t="shared" si="13"/>
        <v>14726.772000000001</v>
      </c>
      <c r="H87">
        <f t="shared" si="8"/>
        <v>4090.7700000000004</v>
      </c>
      <c r="J87">
        <v>6.16</v>
      </c>
      <c r="K87">
        <f t="shared" si="9"/>
        <v>3698.3155205131134</v>
      </c>
      <c r="L87">
        <f t="shared" si="10"/>
        <v>29.534355288626152</v>
      </c>
      <c r="P87">
        <f t="shared" si="6"/>
        <v>-4141.9046250000119</v>
      </c>
      <c r="Q87">
        <f t="shared" si="12"/>
        <v>-7823.5976250009517</v>
      </c>
    </row>
    <row r="88" spans="1:17" x14ac:dyDescent="0.25">
      <c r="A88">
        <v>86</v>
      </c>
      <c r="B88">
        <v>0</v>
      </c>
      <c r="C88">
        <v>8</v>
      </c>
      <c r="D88">
        <v>510</v>
      </c>
      <c r="E88">
        <v>-20.399999999999999</v>
      </c>
      <c r="F88">
        <v>-444.96</v>
      </c>
      <c r="G88">
        <f t="shared" si="13"/>
        <v>14726.772000000001</v>
      </c>
      <c r="H88">
        <f t="shared" si="8"/>
        <v>4090.7700000000004</v>
      </c>
      <c r="J88">
        <v>4.62</v>
      </c>
      <c r="K88">
        <f t="shared" si="9"/>
        <v>3698.3155205131134</v>
      </c>
      <c r="L88">
        <f t="shared" si="10"/>
        <v>29.534355288626152</v>
      </c>
      <c r="P88">
        <f t="shared" si="6"/>
        <v>-4141.9046250000119</v>
      </c>
      <c r="Q88">
        <f>P87+Q87</f>
        <v>-11965.502250000964</v>
      </c>
    </row>
    <row r="89" spans="1:17" x14ac:dyDescent="0.25">
      <c r="A89">
        <v>87</v>
      </c>
      <c r="B89">
        <v>0</v>
      </c>
      <c r="C89">
        <v>8</v>
      </c>
      <c r="D89">
        <v>518</v>
      </c>
      <c r="E89">
        <v>-20.399999999999999</v>
      </c>
      <c r="F89">
        <v>-444.96</v>
      </c>
      <c r="G89">
        <f t="shared" si="13"/>
        <v>14726.772000000001</v>
      </c>
      <c r="H89">
        <f t="shared" si="8"/>
        <v>4090.7700000000004</v>
      </c>
      <c r="J89">
        <v>3.08</v>
      </c>
      <c r="K89">
        <f t="shared" si="9"/>
        <v>3698.3155205131134</v>
      </c>
      <c r="L89">
        <f t="shared" si="10"/>
        <v>29.534355288626152</v>
      </c>
      <c r="P89">
        <f t="shared" si="6"/>
        <v>-4141.9046250000119</v>
      </c>
      <c r="Q89">
        <f t="shared" ref="Q89:Q103" si="14">P88+Q88</f>
        <v>-16107.406875000976</v>
      </c>
    </row>
    <row r="90" spans="1:17" x14ac:dyDescent="0.25">
      <c r="A90">
        <v>88</v>
      </c>
      <c r="B90">
        <v>0</v>
      </c>
      <c r="C90">
        <v>8</v>
      </c>
      <c r="D90">
        <v>526</v>
      </c>
      <c r="E90">
        <v>-20.399999999999999</v>
      </c>
      <c r="F90">
        <v>-444.96</v>
      </c>
      <c r="G90">
        <f t="shared" si="13"/>
        <v>14726.772000000001</v>
      </c>
      <c r="H90">
        <f t="shared" si="8"/>
        <v>4090.7700000000004</v>
      </c>
      <c r="J90">
        <v>1.54</v>
      </c>
      <c r="K90">
        <f t="shared" si="9"/>
        <v>3698.3155205131134</v>
      </c>
      <c r="L90">
        <f t="shared" si="10"/>
        <v>29.534355288626152</v>
      </c>
      <c r="P90">
        <f t="shared" si="6"/>
        <v>-4141.9046250000119</v>
      </c>
      <c r="Q90">
        <f t="shared" si="14"/>
        <v>-20249.311500000986</v>
      </c>
    </row>
    <row r="91" spans="1:17" x14ac:dyDescent="0.25">
      <c r="A91">
        <v>89</v>
      </c>
      <c r="B91">
        <v>-1</v>
      </c>
      <c r="C91">
        <v>7</v>
      </c>
      <c r="D91">
        <v>533</v>
      </c>
      <c r="E91">
        <v>0</v>
      </c>
      <c r="F91">
        <v>0</v>
      </c>
      <c r="G91">
        <f t="shared" si="13"/>
        <v>12885.925500000001</v>
      </c>
      <c r="H91">
        <f t="shared" si="8"/>
        <v>4090.7700000000009</v>
      </c>
      <c r="J91">
        <v>0</v>
      </c>
      <c r="K91">
        <f t="shared" si="9"/>
        <v>52.505520513114064</v>
      </c>
      <c r="L91">
        <f t="shared" si="10"/>
        <v>38.575484458613751</v>
      </c>
      <c r="P91">
        <f t="shared" si="6"/>
        <v>-2301.0581250000123</v>
      </c>
      <c r="Q91">
        <f t="shared" si="14"/>
        <v>-24391.216125000996</v>
      </c>
    </row>
    <row r="92" spans="1:17" x14ac:dyDescent="0.25">
      <c r="A92">
        <v>90</v>
      </c>
      <c r="B92">
        <v>-1</v>
      </c>
      <c r="C92">
        <v>6</v>
      </c>
      <c r="D92">
        <v>539</v>
      </c>
      <c r="E92">
        <v>0</v>
      </c>
      <c r="F92">
        <v>0</v>
      </c>
      <c r="G92">
        <f t="shared" si="13"/>
        <v>11045.079000000002</v>
      </c>
      <c r="H92">
        <f t="shared" si="8"/>
        <v>4090.7699999999995</v>
      </c>
      <c r="J92">
        <v>0</v>
      </c>
      <c r="K92">
        <f t="shared" si="9"/>
        <v>52.5055205131127</v>
      </c>
      <c r="L92">
        <f t="shared" si="10"/>
        <v>52.505520513113154</v>
      </c>
      <c r="P92">
        <f t="shared" si="6"/>
        <v>-460.21162500001265</v>
      </c>
      <c r="Q92">
        <f t="shared" si="14"/>
        <v>-26692.274250001006</v>
      </c>
    </row>
    <row r="93" spans="1:17" x14ac:dyDescent="0.25">
      <c r="A93">
        <v>91</v>
      </c>
      <c r="B93">
        <v>0</v>
      </c>
      <c r="C93">
        <v>6</v>
      </c>
      <c r="D93">
        <v>545</v>
      </c>
      <c r="E93">
        <v>0</v>
      </c>
      <c r="F93">
        <v>0</v>
      </c>
      <c r="G93">
        <f t="shared" si="13"/>
        <v>11045.079000000002</v>
      </c>
      <c r="H93">
        <f t="shared" si="8"/>
        <v>4090.7699999999995</v>
      </c>
      <c r="J93">
        <v>0</v>
      </c>
      <c r="K93">
        <f t="shared" si="9"/>
        <v>4143.2755205131125</v>
      </c>
      <c r="L93">
        <f t="shared" si="10"/>
        <v>52.505520513113154</v>
      </c>
      <c r="P93">
        <f t="shared" si="6"/>
        <v>-460.21162500001265</v>
      </c>
      <c r="Q93">
        <f t="shared" si="14"/>
        <v>-27152.485875001017</v>
      </c>
    </row>
    <row r="94" spans="1:17" x14ac:dyDescent="0.25">
      <c r="A94">
        <v>92</v>
      </c>
      <c r="B94">
        <v>0</v>
      </c>
      <c r="C94">
        <v>6</v>
      </c>
      <c r="D94">
        <v>551</v>
      </c>
      <c r="E94">
        <v>0</v>
      </c>
      <c r="F94">
        <v>0</v>
      </c>
      <c r="G94">
        <f t="shared" si="13"/>
        <v>11045.079000000002</v>
      </c>
      <c r="H94">
        <f t="shared" si="8"/>
        <v>4090.7699999999995</v>
      </c>
      <c r="J94">
        <v>0</v>
      </c>
      <c r="K94">
        <f t="shared" si="9"/>
        <v>4143.2755205131125</v>
      </c>
      <c r="L94">
        <f t="shared" si="10"/>
        <v>52.505520513113154</v>
      </c>
      <c r="P94">
        <f t="shared" si="6"/>
        <v>-460.21162500001265</v>
      </c>
      <c r="Q94">
        <f t="shared" si="14"/>
        <v>-27612.697500001028</v>
      </c>
    </row>
    <row r="95" spans="1:17" x14ac:dyDescent="0.25">
      <c r="A95">
        <v>93</v>
      </c>
      <c r="B95">
        <v>0</v>
      </c>
      <c r="C95">
        <v>6</v>
      </c>
      <c r="D95">
        <v>557</v>
      </c>
      <c r="E95">
        <v>0</v>
      </c>
      <c r="F95">
        <v>0</v>
      </c>
      <c r="G95">
        <f t="shared" si="13"/>
        <v>11045.079000000002</v>
      </c>
      <c r="H95">
        <f t="shared" si="8"/>
        <v>4090.7699999999995</v>
      </c>
      <c r="J95">
        <v>0</v>
      </c>
      <c r="K95">
        <f t="shared" si="9"/>
        <v>4143.2755205131125</v>
      </c>
      <c r="L95">
        <f t="shared" si="10"/>
        <v>52.505520513113154</v>
      </c>
      <c r="P95">
        <f t="shared" si="6"/>
        <v>-460.21162500001265</v>
      </c>
      <c r="Q95">
        <f t="shared" si="14"/>
        <v>-28072.909125001039</v>
      </c>
    </row>
    <row r="96" spans="1:17" x14ac:dyDescent="0.25">
      <c r="A96">
        <v>94</v>
      </c>
      <c r="B96">
        <v>0</v>
      </c>
      <c r="C96">
        <v>6</v>
      </c>
      <c r="D96">
        <v>563</v>
      </c>
      <c r="E96">
        <v>0</v>
      </c>
      <c r="F96">
        <v>0</v>
      </c>
      <c r="G96">
        <f t="shared" si="13"/>
        <v>11045.079000000002</v>
      </c>
      <c r="H96">
        <f t="shared" si="8"/>
        <v>4090.7699999999995</v>
      </c>
      <c r="J96">
        <v>0</v>
      </c>
      <c r="K96">
        <f t="shared" si="9"/>
        <v>4143.2755205131125</v>
      </c>
      <c r="L96">
        <f t="shared" si="10"/>
        <v>52.505520513113154</v>
      </c>
      <c r="P96">
        <f t="shared" si="6"/>
        <v>-460.21162500001265</v>
      </c>
      <c r="Q96">
        <f t="shared" si="14"/>
        <v>-28533.12075000105</v>
      </c>
    </row>
    <row r="97" spans="1:17" x14ac:dyDescent="0.25">
      <c r="A97">
        <v>95</v>
      </c>
      <c r="B97">
        <v>0</v>
      </c>
      <c r="C97">
        <v>6</v>
      </c>
      <c r="D97">
        <v>569</v>
      </c>
      <c r="E97">
        <v>0</v>
      </c>
      <c r="F97">
        <v>0</v>
      </c>
      <c r="G97">
        <f t="shared" si="13"/>
        <v>11045.079000000002</v>
      </c>
      <c r="H97">
        <f t="shared" si="8"/>
        <v>4090.7699999999995</v>
      </c>
      <c r="J97">
        <v>0</v>
      </c>
      <c r="K97">
        <f t="shared" si="9"/>
        <v>4143.2755205131125</v>
      </c>
      <c r="L97">
        <f t="shared" si="10"/>
        <v>52.505520513113154</v>
      </c>
      <c r="P97">
        <f t="shared" si="6"/>
        <v>-460.21162500001265</v>
      </c>
      <c r="Q97">
        <f t="shared" si="14"/>
        <v>-28993.33237500106</v>
      </c>
    </row>
    <row r="98" spans="1:17" x14ac:dyDescent="0.25">
      <c r="A98">
        <v>96</v>
      </c>
      <c r="B98">
        <v>0</v>
      </c>
      <c r="C98">
        <v>6</v>
      </c>
      <c r="D98">
        <v>575</v>
      </c>
      <c r="E98">
        <v>0</v>
      </c>
      <c r="F98">
        <v>0</v>
      </c>
      <c r="G98">
        <f t="shared" si="13"/>
        <v>11045.079000000002</v>
      </c>
      <c r="H98">
        <f t="shared" si="8"/>
        <v>4090.7699999999995</v>
      </c>
      <c r="J98">
        <v>0</v>
      </c>
      <c r="K98">
        <f t="shared" si="9"/>
        <v>4143.2755205131125</v>
      </c>
      <c r="L98">
        <f t="shared" si="10"/>
        <v>52.505520513113154</v>
      </c>
      <c r="P98">
        <f t="shared" si="6"/>
        <v>-460.21162500001265</v>
      </c>
      <c r="Q98">
        <f t="shared" si="14"/>
        <v>-29453.544000001071</v>
      </c>
    </row>
    <row r="99" spans="1:17" x14ac:dyDescent="0.25">
      <c r="A99">
        <v>97</v>
      </c>
      <c r="B99">
        <v>0</v>
      </c>
      <c r="C99">
        <v>6</v>
      </c>
      <c r="D99">
        <v>581</v>
      </c>
      <c r="E99">
        <v>0</v>
      </c>
      <c r="F99">
        <v>0</v>
      </c>
      <c r="G99">
        <f t="shared" si="13"/>
        <v>11045.079000000002</v>
      </c>
      <c r="H99">
        <f t="shared" si="8"/>
        <v>4090.7699999999995</v>
      </c>
      <c r="J99">
        <v>0</v>
      </c>
      <c r="K99">
        <f t="shared" si="9"/>
        <v>4143.2755205131125</v>
      </c>
      <c r="L99">
        <f t="shared" si="10"/>
        <v>52.505520513113154</v>
      </c>
      <c r="P99">
        <f t="shared" si="6"/>
        <v>-460.21162500001265</v>
      </c>
      <c r="Q99">
        <f t="shared" si="14"/>
        <v>-29913.755625001082</v>
      </c>
    </row>
    <row r="100" spans="1:17" x14ac:dyDescent="0.25">
      <c r="A100">
        <v>98</v>
      </c>
      <c r="B100">
        <v>0</v>
      </c>
      <c r="C100">
        <v>6</v>
      </c>
      <c r="D100">
        <v>587</v>
      </c>
      <c r="E100">
        <v>0</v>
      </c>
      <c r="F100">
        <v>0</v>
      </c>
      <c r="G100">
        <f t="shared" si="13"/>
        <v>11045.079000000002</v>
      </c>
      <c r="H100">
        <f t="shared" si="8"/>
        <v>4090.7699999999995</v>
      </c>
      <c r="J100">
        <v>0</v>
      </c>
      <c r="K100">
        <f t="shared" si="9"/>
        <v>4143.2755205131125</v>
      </c>
      <c r="L100">
        <f t="shared" ref="L100:L122" si="15">2*$I$2/($N$2*(C100^2)*$M$2)</f>
        <v>52.505520513113154</v>
      </c>
      <c r="P100">
        <f t="shared" si="6"/>
        <v>-460.21162500001265</v>
      </c>
      <c r="Q100">
        <f t="shared" si="14"/>
        <v>-30373.967250001093</v>
      </c>
    </row>
    <row r="101" spans="1:17" x14ac:dyDescent="0.25">
      <c r="A101">
        <v>99</v>
      </c>
      <c r="B101">
        <v>0</v>
      </c>
      <c r="C101">
        <v>6</v>
      </c>
      <c r="D101">
        <v>593</v>
      </c>
      <c r="E101">
        <v>0</v>
      </c>
      <c r="F101">
        <v>0</v>
      </c>
      <c r="G101">
        <f t="shared" si="13"/>
        <v>11045.079000000002</v>
      </c>
      <c r="H101">
        <f t="shared" si="8"/>
        <v>4090.7699999999995</v>
      </c>
      <c r="J101">
        <v>0</v>
      </c>
      <c r="K101">
        <f t="shared" si="9"/>
        <v>4143.2755205131125</v>
      </c>
      <c r="L101">
        <f t="shared" si="15"/>
        <v>52.505520513113154</v>
      </c>
      <c r="P101">
        <f t="shared" si="6"/>
        <v>-460.21162500001265</v>
      </c>
      <c r="Q101">
        <f t="shared" si="14"/>
        <v>-30834.178875001104</v>
      </c>
    </row>
    <row r="102" spans="1:17" x14ac:dyDescent="0.25">
      <c r="A102">
        <v>100</v>
      </c>
      <c r="B102">
        <v>0</v>
      </c>
      <c r="C102">
        <v>6</v>
      </c>
      <c r="D102">
        <v>599</v>
      </c>
      <c r="E102">
        <v>0</v>
      </c>
      <c r="F102">
        <v>0</v>
      </c>
      <c r="G102">
        <f t="shared" si="13"/>
        <v>11045.079000000002</v>
      </c>
      <c r="H102">
        <f t="shared" si="8"/>
        <v>4090.7699999999995</v>
      </c>
      <c r="J102">
        <v>0</v>
      </c>
      <c r="K102">
        <f t="shared" si="9"/>
        <v>4143.2755205131125</v>
      </c>
      <c r="L102">
        <f t="shared" si="15"/>
        <v>52.505520513113154</v>
      </c>
      <c r="P102">
        <f t="shared" si="6"/>
        <v>-460.21162500001265</v>
      </c>
      <c r="Q102">
        <f t="shared" si="14"/>
        <v>-31294.390500001115</v>
      </c>
    </row>
    <row r="103" spans="1:17" x14ac:dyDescent="0.25">
      <c r="A103">
        <v>101</v>
      </c>
      <c r="B103">
        <v>0</v>
      </c>
      <c r="C103">
        <v>6</v>
      </c>
      <c r="D103">
        <v>605</v>
      </c>
      <c r="E103">
        <v>0</v>
      </c>
      <c r="F103">
        <v>0</v>
      </c>
      <c r="G103">
        <f t="shared" si="13"/>
        <v>11045.079000000002</v>
      </c>
      <c r="H103">
        <f t="shared" si="8"/>
        <v>4090.7699999999995</v>
      </c>
      <c r="J103">
        <v>0</v>
      </c>
      <c r="K103">
        <f t="shared" si="9"/>
        <v>4143.2755205131125</v>
      </c>
      <c r="L103">
        <f t="shared" si="15"/>
        <v>52.505520513113154</v>
      </c>
      <c r="P103">
        <f t="shared" si="6"/>
        <v>-460.21162500001265</v>
      </c>
      <c r="Q103">
        <f t="shared" si="14"/>
        <v>-31754.602125001125</v>
      </c>
    </row>
    <row r="104" spans="1:17" x14ac:dyDescent="0.25">
      <c r="A104">
        <v>102</v>
      </c>
      <c r="B104">
        <v>0</v>
      </c>
      <c r="C104">
        <v>6</v>
      </c>
      <c r="D104">
        <v>611</v>
      </c>
      <c r="E104">
        <v>0</v>
      </c>
      <c r="F104">
        <v>0</v>
      </c>
      <c r="G104">
        <f t="shared" si="13"/>
        <v>11045.079000000002</v>
      </c>
      <c r="H104">
        <f t="shared" si="8"/>
        <v>4090.7699999999995</v>
      </c>
      <c r="J104">
        <v>0</v>
      </c>
      <c r="K104">
        <f t="shared" si="9"/>
        <v>4143.2755205131125</v>
      </c>
      <c r="L104">
        <f t="shared" si="15"/>
        <v>52.505520513113154</v>
      </c>
      <c r="P104">
        <f t="shared" si="6"/>
        <v>-460.21162500001265</v>
      </c>
      <c r="Q104">
        <f>P103+Q103</f>
        <v>-32214.813750001136</v>
      </c>
    </row>
    <row r="105" spans="1:17" x14ac:dyDescent="0.25">
      <c r="A105">
        <v>103</v>
      </c>
      <c r="B105">
        <v>0</v>
      </c>
      <c r="C105">
        <v>6</v>
      </c>
      <c r="D105">
        <v>618</v>
      </c>
      <c r="E105">
        <v>0</v>
      </c>
      <c r="F105">
        <v>0</v>
      </c>
      <c r="G105">
        <f t="shared" si="13"/>
        <v>11045.079000000002</v>
      </c>
      <c r="H105">
        <f t="shared" si="8"/>
        <v>4090.7699999999995</v>
      </c>
      <c r="J105">
        <v>0</v>
      </c>
      <c r="K105">
        <f t="shared" si="9"/>
        <v>4143.2755205131125</v>
      </c>
      <c r="L105">
        <f t="shared" si="15"/>
        <v>52.505520513113154</v>
      </c>
      <c r="P105">
        <f t="shared" si="6"/>
        <v>-460.21162500001265</v>
      </c>
      <c r="Q105">
        <f t="shared" ref="Q105:Q123" si="16">P104+Q104</f>
        <v>-32675.025375001147</v>
      </c>
    </row>
    <row r="106" spans="1:17" x14ac:dyDescent="0.25">
      <c r="A106">
        <v>104</v>
      </c>
      <c r="B106">
        <v>0</v>
      </c>
      <c r="C106">
        <v>6</v>
      </c>
      <c r="D106">
        <v>634</v>
      </c>
      <c r="E106">
        <v>0</v>
      </c>
      <c r="F106">
        <v>0</v>
      </c>
      <c r="G106">
        <f t="shared" si="13"/>
        <v>11045.079000000002</v>
      </c>
      <c r="H106">
        <f t="shared" si="8"/>
        <v>4090.7699999999995</v>
      </c>
      <c r="J106">
        <v>0</v>
      </c>
      <c r="K106">
        <f t="shared" si="9"/>
        <v>4143.2755205131125</v>
      </c>
      <c r="L106">
        <f t="shared" si="15"/>
        <v>52.505520513113154</v>
      </c>
      <c r="P106">
        <f t="shared" si="6"/>
        <v>-460.21162500001265</v>
      </c>
      <c r="Q106">
        <f t="shared" si="16"/>
        <v>-33135.237000001158</v>
      </c>
    </row>
    <row r="107" spans="1:17" x14ac:dyDescent="0.25">
      <c r="A107">
        <v>105</v>
      </c>
      <c r="B107">
        <v>0</v>
      </c>
      <c r="C107">
        <v>6</v>
      </c>
      <c r="D107">
        <v>630</v>
      </c>
      <c r="E107">
        <v>0</v>
      </c>
      <c r="F107">
        <v>0</v>
      </c>
      <c r="G107">
        <f t="shared" si="13"/>
        <v>11045.079000000002</v>
      </c>
      <c r="H107">
        <f t="shared" si="8"/>
        <v>4090.7699999999995</v>
      </c>
      <c r="J107">
        <v>0</v>
      </c>
      <c r="K107">
        <f t="shared" si="9"/>
        <v>4143.2755205131125</v>
      </c>
      <c r="L107">
        <f t="shared" si="15"/>
        <v>52.505520513113154</v>
      </c>
      <c r="P107">
        <f t="shared" si="6"/>
        <v>-460.21162500001265</v>
      </c>
      <c r="Q107">
        <f t="shared" si="16"/>
        <v>-33595.448625001169</v>
      </c>
    </row>
    <row r="108" spans="1:17" x14ac:dyDescent="0.25">
      <c r="A108">
        <v>106</v>
      </c>
      <c r="B108">
        <v>0</v>
      </c>
      <c r="C108">
        <v>6</v>
      </c>
      <c r="D108">
        <v>636</v>
      </c>
      <c r="E108">
        <v>0</v>
      </c>
      <c r="F108">
        <v>0</v>
      </c>
      <c r="G108">
        <f t="shared" si="13"/>
        <v>11045.079000000002</v>
      </c>
      <c r="H108">
        <f t="shared" si="8"/>
        <v>4090.7699999999995</v>
      </c>
      <c r="J108">
        <v>0</v>
      </c>
      <c r="K108">
        <f t="shared" si="9"/>
        <v>4143.2755205131125</v>
      </c>
      <c r="L108">
        <f t="shared" si="15"/>
        <v>52.505520513113154</v>
      </c>
      <c r="P108">
        <f t="shared" si="6"/>
        <v>-460.21162500001265</v>
      </c>
      <c r="Q108">
        <f t="shared" si="16"/>
        <v>-34055.66025000118</v>
      </c>
    </row>
    <row r="109" spans="1:17" x14ac:dyDescent="0.25">
      <c r="A109">
        <v>107</v>
      </c>
      <c r="B109">
        <v>0</v>
      </c>
      <c r="C109">
        <v>6</v>
      </c>
      <c r="D109">
        <v>642</v>
      </c>
      <c r="E109">
        <v>0</v>
      </c>
      <c r="F109">
        <v>0</v>
      </c>
      <c r="G109">
        <f t="shared" si="13"/>
        <v>11045.079000000002</v>
      </c>
      <c r="H109">
        <f t="shared" si="8"/>
        <v>4090.7699999999995</v>
      </c>
      <c r="J109">
        <v>0</v>
      </c>
      <c r="K109">
        <f t="shared" si="9"/>
        <v>4143.2755205131125</v>
      </c>
      <c r="L109">
        <f t="shared" si="15"/>
        <v>52.505520513113154</v>
      </c>
      <c r="P109">
        <f t="shared" si="6"/>
        <v>-460.21162500001265</v>
      </c>
      <c r="Q109">
        <f t="shared" si="16"/>
        <v>-34515.87187500119</v>
      </c>
    </row>
    <row r="110" spans="1:17" x14ac:dyDescent="0.25">
      <c r="A110">
        <v>108</v>
      </c>
      <c r="B110">
        <v>0</v>
      </c>
      <c r="C110">
        <v>6</v>
      </c>
      <c r="D110">
        <v>648</v>
      </c>
      <c r="E110">
        <v>0</v>
      </c>
      <c r="F110">
        <v>0</v>
      </c>
      <c r="G110">
        <f t="shared" si="13"/>
        <v>11045.079000000002</v>
      </c>
      <c r="H110">
        <f t="shared" si="8"/>
        <v>4090.7699999999995</v>
      </c>
      <c r="J110">
        <v>0</v>
      </c>
      <c r="K110">
        <f t="shared" si="9"/>
        <v>4143.2755205131125</v>
      </c>
      <c r="L110">
        <f t="shared" si="15"/>
        <v>52.505520513113154</v>
      </c>
      <c r="P110">
        <f t="shared" si="6"/>
        <v>-460.21162500001265</v>
      </c>
      <c r="Q110">
        <f t="shared" si="16"/>
        <v>-34976.083500001201</v>
      </c>
    </row>
    <row r="111" spans="1:17" x14ac:dyDescent="0.25">
      <c r="A111">
        <v>109</v>
      </c>
      <c r="B111">
        <v>0</v>
      </c>
      <c r="C111">
        <v>6</v>
      </c>
      <c r="D111">
        <v>654</v>
      </c>
      <c r="E111">
        <v>0</v>
      </c>
      <c r="F111">
        <v>0</v>
      </c>
      <c r="G111">
        <f t="shared" si="13"/>
        <v>11045.079000000002</v>
      </c>
      <c r="H111">
        <f t="shared" si="8"/>
        <v>4090.7699999999995</v>
      </c>
      <c r="J111">
        <v>0</v>
      </c>
      <c r="K111">
        <f t="shared" si="9"/>
        <v>4143.2755205131125</v>
      </c>
      <c r="L111">
        <f t="shared" si="15"/>
        <v>52.505520513113154</v>
      </c>
      <c r="P111">
        <f t="shared" si="6"/>
        <v>-460.21162500001265</v>
      </c>
      <c r="Q111">
        <f t="shared" si="16"/>
        <v>-35436.295125001212</v>
      </c>
    </row>
    <row r="112" spans="1:17" x14ac:dyDescent="0.25">
      <c r="A112">
        <v>110</v>
      </c>
      <c r="B112">
        <v>0</v>
      </c>
      <c r="C112">
        <v>6</v>
      </c>
      <c r="D112">
        <v>660</v>
      </c>
      <c r="E112">
        <v>0</v>
      </c>
      <c r="F112">
        <v>0</v>
      </c>
      <c r="G112">
        <f t="shared" si="13"/>
        <v>11045.079000000002</v>
      </c>
      <c r="H112">
        <f t="shared" si="8"/>
        <v>4090.7699999999995</v>
      </c>
      <c r="J112">
        <v>0</v>
      </c>
      <c r="K112">
        <f t="shared" si="9"/>
        <v>4143.2755205131125</v>
      </c>
      <c r="L112">
        <f t="shared" si="15"/>
        <v>52.505520513113154</v>
      </c>
      <c r="P112">
        <f t="shared" si="6"/>
        <v>-460.21162500001265</v>
      </c>
      <c r="Q112">
        <f t="shared" si="16"/>
        <v>-35896.506750001223</v>
      </c>
    </row>
    <row r="113" spans="1:17" x14ac:dyDescent="0.25">
      <c r="A113">
        <v>111</v>
      </c>
      <c r="B113">
        <v>0</v>
      </c>
      <c r="C113">
        <v>6</v>
      </c>
      <c r="D113">
        <v>666</v>
      </c>
      <c r="E113">
        <v>0</v>
      </c>
      <c r="F113">
        <v>0</v>
      </c>
      <c r="G113">
        <f t="shared" si="13"/>
        <v>11045.079000000002</v>
      </c>
      <c r="H113">
        <f t="shared" si="8"/>
        <v>4090.7699999999995</v>
      </c>
      <c r="J113">
        <v>0</v>
      </c>
      <c r="K113">
        <f t="shared" si="9"/>
        <v>4143.2755205131125</v>
      </c>
      <c r="L113">
        <f t="shared" si="15"/>
        <v>52.505520513113154</v>
      </c>
      <c r="P113">
        <f t="shared" si="6"/>
        <v>-460.21162500001265</v>
      </c>
      <c r="Q113">
        <f t="shared" si="16"/>
        <v>-36356.718375001234</v>
      </c>
    </row>
    <row r="114" spans="1:17" x14ac:dyDescent="0.25">
      <c r="A114">
        <v>112</v>
      </c>
      <c r="B114">
        <v>0</v>
      </c>
      <c r="C114">
        <v>6</v>
      </c>
      <c r="D114">
        <v>672</v>
      </c>
      <c r="E114">
        <v>0</v>
      </c>
      <c r="F114">
        <v>0</v>
      </c>
      <c r="G114">
        <f t="shared" si="13"/>
        <v>11045.079000000002</v>
      </c>
      <c r="H114">
        <f t="shared" si="8"/>
        <v>4090.7699999999995</v>
      </c>
      <c r="J114">
        <v>0</v>
      </c>
      <c r="K114">
        <f t="shared" si="9"/>
        <v>4143.2755205131125</v>
      </c>
      <c r="L114">
        <f t="shared" si="15"/>
        <v>52.505520513113154</v>
      </c>
      <c r="P114">
        <f t="shared" si="6"/>
        <v>-460.21162500001265</v>
      </c>
      <c r="Q114">
        <f t="shared" si="16"/>
        <v>-36816.930000001244</v>
      </c>
    </row>
    <row r="115" spans="1:17" x14ac:dyDescent="0.25">
      <c r="A115">
        <v>113</v>
      </c>
      <c r="B115">
        <v>-1</v>
      </c>
      <c r="C115">
        <v>5</v>
      </c>
      <c r="D115">
        <v>677</v>
      </c>
      <c r="E115">
        <v>0</v>
      </c>
      <c r="F115">
        <v>0</v>
      </c>
      <c r="G115">
        <f t="shared" si="13"/>
        <v>9204.2325000000001</v>
      </c>
      <c r="H115">
        <f t="shared" si="8"/>
        <v>4090.7700000000004</v>
      </c>
      <c r="J115">
        <v>0</v>
      </c>
      <c r="K115">
        <f t="shared" si="9"/>
        <v>52.505520513113609</v>
      </c>
      <c r="L115">
        <f t="shared" si="15"/>
        <v>75.607949538882949</v>
      </c>
      <c r="P115">
        <f t="shared" si="6"/>
        <v>1380.6348749999888</v>
      </c>
      <c r="Q115">
        <f t="shared" si="16"/>
        <v>-37277.141625001255</v>
      </c>
    </row>
    <row r="116" spans="1:17" x14ac:dyDescent="0.25">
      <c r="A116">
        <v>114</v>
      </c>
      <c r="B116">
        <v>-1</v>
      </c>
      <c r="C116">
        <v>4</v>
      </c>
      <c r="D116">
        <v>681</v>
      </c>
      <c r="E116">
        <v>0</v>
      </c>
      <c r="F116">
        <v>0</v>
      </c>
      <c r="G116">
        <f t="shared" si="13"/>
        <v>7363.3860000000004</v>
      </c>
      <c r="H116">
        <f t="shared" si="8"/>
        <v>4090.7700000000004</v>
      </c>
      <c r="J116">
        <v>0</v>
      </c>
      <c r="K116">
        <f t="shared" si="9"/>
        <v>52.505520513113609</v>
      </c>
      <c r="L116">
        <f t="shared" si="15"/>
        <v>118.13742115450461</v>
      </c>
      <c r="P116">
        <f t="shared" si="6"/>
        <v>3221.4813749999885</v>
      </c>
      <c r="Q116">
        <f t="shared" si="16"/>
        <v>-35896.506750001266</v>
      </c>
    </row>
    <row r="117" spans="1:17" x14ac:dyDescent="0.25">
      <c r="A117">
        <v>115</v>
      </c>
      <c r="B117">
        <v>-1</v>
      </c>
      <c r="C117">
        <v>3</v>
      </c>
      <c r="D117">
        <v>684</v>
      </c>
      <c r="E117">
        <v>0</v>
      </c>
      <c r="F117">
        <v>0</v>
      </c>
      <c r="G117">
        <f t="shared" si="13"/>
        <v>5522.5395000000008</v>
      </c>
      <c r="H117">
        <f t="shared" si="8"/>
        <v>4090.7699999999995</v>
      </c>
      <c r="J117">
        <v>0</v>
      </c>
      <c r="K117">
        <f t="shared" si="9"/>
        <v>52.5055205131127</v>
      </c>
      <c r="L117">
        <f t="shared" si="15"/>
        <v>210.02208205245262</v>
      </c>
      <c r="P117">
        <f t="shared" si="6"/>
        <v>5062.3278749999881</v>
      </c>
      <c r="Q117">
        <f t="shared" si="16"/>
        <v>-32675.025375001278</v>
      </c>
    </row>
    <row r="118" spans="1:17" x14ac:dyDescent="0.25">
      <c r="A118">
        <v>116</v>
      </c>
      <c r="B118">
        <v>-1</v>
      </c>
      <c r="C118">
        <v>2</v>
      </c>
      <c r="D118">
        <v>686</v>
      </c>
      <c r="E118">
        <v>0</v>
      </c>
      <c r="F118">
        <v>0</v>
      </c>
      <c r="G118">
        <f t="shared" si="13"/>
        <v>3681.6930000000002</v>
      </c>
      <c r="H118">
        <f t="shared" si="8"/>
        <v>4090.7700000000004</v>
      </c>
      <c r="J118">
        <v>0</v>
      </c>
      <c r="K118">
        <f t="shared" si="9"/>
        <v>52.505520513113609</v>
      </c>
      <c r="L118">
        <f t="shared" si="15"/>
        <v>472.54968461801843</v>
      </c>
      <c r="P118">
        <f t="shared" si="6"/>
        <v>6903.1743749999887</v>
      </c>
      <c r="Q118">
        <f t="shared" si="16"/>
        <v>-27612.69750000129</v>
      </c>
    </row>
    <row r="119" spans="1:17" x14ac:dyDescent="0.25">
      <c r="A119">
        <v>117</v>
      </c>
      <c r="B119">
        <v>0</v>
      </c>
      <c r="C119">
        <v>2</v>
      </c>
      <c r="D119">
        <v>688</v>
      </c>
      <c r="E119">
        <v>0</v>
      </c>
      <c r="F119">
        <v>0</v>
      </c>
      <c r="G119">
        <f t="shared" si="13"/>
        <v>3681.6930000000002</v>
      </c>
      <c r="H119">
        <f t="shared" si="8"/>
        <v>4090.7700000000004</v>
      </c>
      <c r="J119">
        <v>0</v>
      </c>
      <c r="K119">
        <f t="shared" si="9"/>
        <v>4143.2755205131134</v>
      </c>
      <c r="L119">
        <f t="shared" si="15"/>
        <v>472.54968461801843</v>
      </c>
      <c r="P119">
        <f t="shared" si="6"/>
        <v>6903.1743749999887</v>
      </c>
      <c r="Q119">
        <f t="shared" si="16"/>
        <v>-20709.523125001302</v>
      </c>
    </row>
    <row r="120" spans="1:17" x14ac:dyDescent="0.25">
      <c r="A120">
        <v>118</v>
      </c>
      <c r="B120">
        <v>0</v>
      </c>
      <c r="C120">
        <v>2</v>
      </c>
      <c r="D120">
        <v>690</v>
      </c>
      <c r="E120">
        <v>0</v>
      </c>
      <c r="F120">
        <v>0</v>
      </c>
      <c r="G120">
        <f t="shared" si="13"/>
        <v>3681.6930000000002</v>
      </c>
      <c r="H120">
        <f t="shared" si="8"/>
        <v>4090.7700000000004</v>
      </c>
      <c r="J120">
        <v>0</v>
      </c>
      <c r="K120">
        <f>($I$2*B120)+H120+F120+$L$8</f>
        <v>4143.2755205131134</v>
      </c>
      <c r="L120">
        <f t="shared" si="15"/>
        <v>472.54968461801843</v>
      </c>
      <c r="P120">
        <f t="shared" si="6"/>
        <v>6903.1743749999887</v>
      </c>
      <c r="Q120">
        <f t="shared" si="16"/>
        <v>-13806.348750001314</v>
      </c>
    </row>
    <row r="121" spans="1:17" x14ac:dyDescent="0.25">
      <c r="A121">
        <v>119</v>
      </c>
      <c r="B121">
        <v>-1</v>
      </c>
      <c r="C121">
        <v>1</v>
      </c>
      <c r="D121">
        <v>691</v>
      </c>
      <c r="E121">
        <v>0</v>
      </c>
      <c r="F121">
        <v>0</v>
      </c>
      <c r="G121">
        <f t="shared" si="13"/>
        <v>1840.8465000000001</v>
      </c>
      <c r="H121">
        <f t="shared" si="8"/>
        <v>4090.7700000000004</v>
      </c>
      <c r="J121">
        <v>0</v>
      </c>
      <c r="K121">
        <f t="shared" ref="K121:K122" si="17">($I$2*B121)+H121+F121+$L$8</f>
        <v>52.505520513113609</v>
      </c>
      <c r="L121">
        <f t="shared" si="15"/>
        <v>1890.1987384720737</v>
      </c>
      <c r="P121">
        <f t="shared" si="6"/>
        <v>8744.0208749999892</v>
      </c>
      <c r="Q121">
        <f t="shared" si="16"/>
        <v>-6903.1743750013256</v>
      </c>
    </row>
    <row r="122" spans="1:17" x14ac:dyDescent="0.25">
      <c r="A122">
        <v>120</v>
      </c>
      <c r="B122">
        <v>0</v>
      </c>
      <c r="C122">
        <v>1</v>
      </c>
      <c r="D122">
        <v>692</v>
      </c>
      <c r="E122">
        <v>0</v>
      </c>
      <c r="F122">
        <v>0</v>
      </c>
      <c r="G122">
        <f t="shared" si="13"/>
        <v>1840.8465000000001</v>
      </c>
      <c r="H122">
        <f t="shared" si="8"/>
        <v>4090.7700000000004</v>
      </c>
      <c r="J122">
        <v>0</v>
      </c>
      <c r="K122">
        <f t="shared" si="17"/>
        <v>4143.2755205131134</v>
      </c>
      <c r="L122">
        <f t="shared" si="15"/>
        <v>1890.1987384720737</v>
      </c>
      <c r="P122">
        <f t="shared" si="6"/>
        <v>8744.0208749999892</v>
      </c>
      <c r="Q122">
        <f t="shared" si="16"/>
        <v>1840.8464999986636</v>
      </c>
    </row>
    <row r="123" spans="1:17" x14ac:dyDescent="0.25">
      <c r="A123">
        <v>121</v>
      </c>
      <c r="B123">
        <v>-1</v>
      </c>
      <c r="C123">
        <v>0</v>
      </c>
      <c r="D123">
        <v>692</v>
      </c>
      <c r="E123">
        <v>0</v>
      </c>
      <c r="F123">
        <v>0</v>
      </c>
      <c r="G123">
        <f t="shared" si="13"/>
        <v>0</v>
      </c>
      <c r="H123">
        <f t="shared" si="8"/>
        <v>0</v>
      </c>
      <c r="J123">
        <v>0</v>
      </c>
      <c r="K123">
        <v>0</v>
      </c>
      <c r="L123">
        <v>0</v>
      </c>
      <c r="P123">
        <f t="shared" si="6"/>
        <v>10584.867374999989</v>
      </c>
      <c r="Q123">
        <f t="shared" si="16"/>
        <v>10584.867374998652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Smith (P141049)</dc:creator>
  <cp:lastModifiedBy>Albert Smith (P141049)</cp:lastModifiedBy>
  <dcterms:created xsi:type="dcterms:W3CDTF">2017-12-04T16:01:31Z</dcterms:created>
  <dcterms:modified xsi:type="dcterms:W3CDTF">2018-03-28T21:31:27Z</dcterms:modified>
</cp:coreProperties>
</file>