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7B77FBDB-3F2B-4947-82C2-578CE48350EC}" xr6:coauthVersionLast="47" xr6:coauthVersionMax="47" xr10:uidLastSave="{00000000-0000-0000-0000-000000000000}"/>
  <bookViews>
    <workbookView xWindow="-120" yWindow="-120" windowWidth="20730" windowHeight="11760" xr2:uid="{C7918B86-AF45-4786-8C97-FDCD2E6FD489}"/>
  </bookViews>
  <sheets>
    <sheet name="Assignment" sheetId="1"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0" i="1" l="1"/>
  <c r="E30" i="1" s="1"/>
  <c r="B30" i="1"/>
  <c r="C27" i="1"/>
  <c r="E25" i="1"/>
  <c r="I87" i="1"/>
  <c r="H87" i="1"/>
  <c r="G87" i="1"/>
  <c r="I86" i="1"/>
  <c r="H86" i="1"/>
  <c r="G86" i="1"/>
  <c r="I85" i="1"/>
  <c r="H85" i="1"/>
  <c r="G85" i="1"/>
  <c r="I84" i="1"/>
  <c r="H84" i="1"/>
  <c r="G84" i="1"/>
  <c r="I83" i="1"/>
  <c r="H83" i="1"/>
  <c r="G83" i="1"/>
  <c r="I82" i="1"/>
  <c r="H82" i="1"/>
  <c r="G82" i="1"/>
  <c r="I81" i="1"/>
  <c r="H81" i="1"/>
  <c r="G81" i="1"/>
  <c r="I80" i="1"/>
  <c r="H80" i="1"/>
  <c r="G80" i="1"/>
  <c r="I79" i="1"/>
  <c r="H79" i="1"/>
  <c r="G79" i="1"/>
  <c r="I78" i="1"/>
  <c r="H78" i="1"/>
  <c r="G78" i="1"/>
  <c r="I77" i="1"/>
  <c r="H77" i="1"/>
  <c r="G77" i="1"/>
  <c r="I76" i="1"/>
  <c r="H76" i="1"/>
  <c r="G76" i="1"/>
  <c r="I75" i="1"/>
  <c r="H75" i="1"/>
  <c r="G75" i="1"/>
  <c r="I74" i="1"/>
  <c r="H74" i="1"/>
  <c r="G74" i="1"/>
  <c r="I73" i="1"/>
  <c r="H73" i="1"/>
  <c r="G73" i="1"/>
  <c r="I72" i="1"/>
  <c r="H72" i="1"/>
  <c r="G72" i="1"/>
  <c r="I71" i="1"/>
  <c r="H71" i="1"/>
  <c r="G71" i="1"/>
  <c r="I70" i="1"/>
  <c r="H70" i="1"/>
  <c r="G70" i="1"/>
  <c r="I69" i="1"/>
  <c r="H69" i="1"/>
  <c r="H89" i="1" s="1"/>
  <c r="G69" i="1"/>
  <c r="I68" i="1"/>
  <c r="H68" i="1"/>
  <c r="G68" i="1"/>
  <c r="G88" i="1" s="1"/>
  <c r="C28" i="1"/>
  <c r="E28" i="1" s="1"/>
  <c r="B28" i="1"/>
  <c r="D28" i="1" s="1"/>
  <c r="E27" i="1"/>
  <c r="B27" i="1"/>
  <c r="D27" i="1" s="1"/>
  <c r="C26" i="1"/>
  <c r="E26" i="1" s="1"/>
  <c r="B26" i="1"/>
  <c r="D26" i="1" s="1"/>
  <c r="C25" i="1"/>
  <c r="B25" i="1"/>
  <c r="D25" i="1" s="1"/>
  <c r="C24" i="1"/>
  <c r="E24" i="1" s="1"/>
  <c r="B24" i="1"/>
  <c r="D24" i="1" s="1"/>
  <c r="C23" i="1"/>
  <c r="E23" i="1" s="1"/>
  <c r="B23" i="1"/>
  <c r="D23" i="1" s="1"/>
  <c r="C22" i="1"/>
  <c r="E22" i="1" s="1"/>
  <c r="B22" i="1"/>
  <c r="D22" i="1" s="1"/>
  <c r="C21" i="1"/>
  <c r="E21" i="1" s="1"/>
  <c r="B21" i="1"/>
  <c r="D21" i="1" s="1"/>
  <c r="C20" i="1"/>
  <c r="E20" i="1" s="1"/>
  <c r="B20" i="1"/>
  <c r="D20" i="1" s="1"/>
  <c r="C19" i="1"/>
  <c r="E19" i="1" s="1"/>
  <c r="B19" i="1"/>
  <c r="D19" i="1" s="1"/>
  <c r="B8" i="1"/>
  <c r="B14" i="1" s="1"/>
  <c r="D30" i="1" l="1"/>
  <c r="I89" i="1"/>
  <c r="H88" i="1"/>
  <c r="G89" i="1"/>
  <c r="J89" i="1"/>
  <c r="H90" i="1" s="1"/>
  <c r="I88" i="1"/>
  <c r="G90" i="1" l="1"/>
  <c r="I90" i="1"/>
</calcChain>
</file>

<file path=xl/sharedStrings.xml><?xml version="1.0" encoding="utf-8"?>
<sst xmlns="http://schemas.openxmlformats.org/spreadsheetml/2006/main" count="115" uniqueCount="55">
  <si>
    <t>Task 1a</t>
  </si>
  <si>
    <t>m/s</t>
  </si>
  <si>
    <t>m</t>
  </si>
  <si>
    <t xml:space="preserve">Acceleration </t>
  </si>
  <si>
    <t>ms^-2</t>
  </si>
  <si>
    <t>Time</t>
  </si>
  <si>
    <t>t</t>
  </si>
  <si>
    <t>s</t>
  </si>
  <si>
    <t>Task 1b</t>
  </si>
  <si>
    <t>v</t>
  </si>
  <si>
    <t>u</t>
  </si>
  <si>
    <t>a (m/s^-2)</t>
  </si>
  <si>
    <t>s (m)</t>
  </si>
  <si>
    <t>t (s)</t>
  </si>
  <si>
    <t>Velocity (m/s)</t>
  </si>
  <si>
    <t>Response</t>
  </si>
  <si>
    <t>Task 1c</t>
  </si>
  <si>
    <t>Velocity-Time Data</t>
  </si>
  <si>
    <t>Time (s)</t>
  </si>
  <si>
    <t>Velocity -Time Graph</t>
  </si>
  <si>
    <t>Task 2</t>
  </si>
  <si>
    <t>Task 2a</t>
  </si>
  <si>
    <t>Data</t>
  </si>
  <si>
    <t>Error</t>
  </si>
  <si>
    <t>Sample</t>
  </si>
  <si>
    <t>Actual Size</t>
  </si>
  <si>
    <t>Technician A</t>
  </si>
  <si>
    <t>Technician B</t>
  </si>
  <si>
    <t>Technician C</t>
  </si>
  <si>
    <t>Mean</t>
  </si>
  <si>
    <t>Total</t>
  </si>
  <si>
    <t>Sum</t>
  </si>
  <si>
    <t>% Error</t>
  </si>
  <si>
    <t>Correlation Coefficient, r</t>
  </si>
  <si>
    <t>Descriptive Statistics</t>
  </si>
  <si>
    <t>Standard Error</t>
  </si>
  <si>
    <t>Median</t>
  </si>
  <si>
    <t>Mode</t>
  </si>
  <si>
    <t>Standard Deviation</t>
  </si>
  <si>
    <t>Sample Variance</t>
  </si>
  <si>
    <t>Kurtosis</t>
  </si>
  <si>
    <t>Skewness</t>
  </si>
  <si>
    <t>Range</t>
  </si>
  <si>
    <t>Minimum</t>
  </si>
  <si>
    <t>Maximum</t>
  </si>
  <si>
    <t>Count</t>
  </si>
  <si>
    <t>Graph of measured values against actual size for each operator</t>
  </si>
  <si>
    <t>Best Operator</t>
  </si>
  <si>
    <t>Worst Operator</t>
  </si>
  <si>
    <t>Similarities and Differences</t>
  </si>
  <si>
    <t>Final, v</t>
  </si>
  <si>
    <t>Initial, u</t>
  </si>
  <si>
    <t>Distance</t>
  </si>
  <si>
    <t>Acceleration</t>
  </si>
  <si>
    <t>Any Acceleration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</si>
</sst>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i/>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7" tint="0.39997558519241921"/>
        <bgColor indexed="64"/>
      </patternFill>
    </fill>
  </fills>
  <borders count="3">
    <border>
      <left/>
      <right/>
      <top/>
      <bottom/>
      <diagonal/>
    </border>
    <border>
      <left/>
      <right/>
      <top style="medium">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
    <xf numFmtId="0" fontId="0" fillId="0" borderId="0" xfId="0"/>
    <xf numFmtId="0" fontId="2" fillId="0" borderId="0" xfId="0" applyFont="1"/>
    <xf numFmtId="0" fontId="0" fillId="0" borderId="0" xfId="0" applyAlignment="1">
      <alignment horizontal="center"/>
    </xf>
    <xf numFmtId="0" fontId="0" fillId="2" borderId="0" xfId="0" applyFill="1"/>
    <xf numFmtId="0" fontId="3" fillId="2" borderId="0" xfId="0" applyFont="1" applyFill="1"/>
    <xf numFmtId="0" fontId="0" fillId="3" borderId="0" xfId="0" applyFill="1"/>
    <xf numFmtId="0" fontId="0" fillId="4" borderId="0" xfId="0" applyFill="1"/>
    <xf numFmtId="43" fontId="0" fillId="0" borderId="0" xfId="1" applyFont="1"/>
    <xf numFmtId="43" fontId="0" fillId="0" borderId="0" xfId="0" applyNumberFormat="1"/>
    <xf numFmtId="9" fontId="0" fillId="0" borderId="0" xfId="2" applyFont="1"/>
    <xf numFmtId="0" fontId="4" fillId="0" borderId="1" xfId="0" applyFont="1" applyBorder="1" applyAlignment="1">
      <alignment horizontal="center"/>
    </xf>
    <xf numFmtId="0" fontId="0" fillId="0" borderId="2" xfId="0"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en-US"/>
              <a:t>Velocity-Time Graph</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en-US"/>
        </a:p>
      </c:txPr>
    </c:title>
    <c:autoTitleDeleted val="0"/>
    <c:plotArea>
      <c:layout/>
      <c:lineChart>
        <c:grouping val="standard"/>
        <c:varyColors val="0"/>
        <c:ser>
          <c:idx val="0"/>
          <c:order val="0"/>
          <c:tx>
            <c:strRef>
              <c:f>'[1]Task 1'!$A$44</c:f>
              <c:strCache>
                <c:ptCount val="1"/>
                <c:pt idx="0">
                  <c:v>Velocity -Time Graph</c:v>
                </c:pt>
              </c:strCache>
            </c:strRef>
          </c:tx>
          <c:spPr>
            <a:ln w="22225" cap="rnd" cmpd="sng" algn="ctr">
              <a:solidFill>
                <a:schemeClr val="accent1"/>
              </a:solidFill>
              <a:round/>
            </a:ln>
            <a:effectLst/>
          </c:spPr>
          <c:marker>
            <c:symbol val="none"/>
          </c:marker>
          <c:cat>
            <c:numRef>
              <c:f>'[1]Task 1'!$B$34:$B$43</c:f>
              <c:numCache>
                <c:formatCode>General</c:formatCode>
                <c:ptCount val="10"/>
                <c:pt idx="0">
                  <c:v>6.6659999999999995</c:v>
                </c:pt>
                <c:pt idx="1">
                  <c:v>7.4066666666666663</c:v>
                </c:pt>
                <c:pt idx="2">
                  <c:v>8.3324999999999996</c:v>
                </c:pt>
                <c:pt idx="3">
                  <c:v>9.5228571428571431</c:v>
                </c:pt>
                <c:pt idx="4">
                  <c:v>11.11</c:v>
                </c:pt>
                <c:pt idx="5">
                  <c:v>13.331999999999999</c:v>
                </c:pt>
                <c:pt idx="6">
                  <c:v>16.664999999999999</c:v>
                </c:pt>
                <c:pt idx="7">
                  <c:v>22.22</c:v>
                </c:pt>
                <c:pt idx="8">
                  <c:v>33.33</c:v>
                </c:pt>
                <c:pt idx="9">
                  <c:v>66.66</c:v>
                </c:pt>
              </c:numCache>
            </c:numRef>
          </c:cat>
          <c:val>
            <c:numRef>
              <c:f>'[1]Task 1'!$A$34:$A$43</c:f>
              <c:numCache>
                <c:formatCode>General</c:formatCode>
                <c:ptCount val="10"/>
                <c:pt idx="0">
                  <c:v>3333</c:v>
                </c:pt>
                <c:pt idx="1">
                  <c:v>2699.73</c:v>
                </c:pt>
                <c:pt idx="2">
                  <c:v>2133.12</c:v>
                </c:pt>
                <c:pt idx="3">
                  <c:v>1633.1699999999998</c:v>
                </c:pt>
                <c:pt idx="4">
                  <c:v>1199.8799999999999</c:v>
                </c:pt>
                <c:pt idx="5">
                  <c:v>833.25</c:v>
                </c:pt>
                <c:pt idx="6">
                  <c:v>533.28</c:v>
                </c:pt>
                <c:pt idx="7">
                  <c:v>299.96999999999997</c:v>
                </c:pt>
                <c:pt idx="8">
                  <c:v>133.32</c:v>
                </c:pt>
                <c:pt idx="9">
                  <c:v>33.33</c:v>
                </c:pt>
              </c:numCache>
            </c:numRef>
          </c:val>
          <c:smooth val="0"/>
          <c:extLst>
            <c:ext xmlns:c16="http://schemas.microsoft.com/office/drawing/2014/chart" uri="{C3380CC4-5D6E-409C-BE32-E72D297353CC}">
              <c16:uniqueId val="{00000000-66C9-4F3B-96AD-931EC6A35263}"/>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312180816"/>
        <c:axId val="312173136"/>
      </c:lineChart>
      <c:catAx>
        <c:axId val="312180816"/>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73136"/>
        <c:crosses val="autoZero"/>
        <c:auto val="1"/>
        <c:lblAlgn val="ctr"/>
        <c:lblOffset val="100"/>
        <c:noMultiLvlLbl val="0"/>
      </c:catAx>
      <c:valAx>
        <c:axId val="312173136"/>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en-US"/>
          </a:p>
        </c:txPr>
        <c:crossAx val="312180816"/>
        <c:crosses val="autoZero"/>
        <c:crossBetween val="between"/>
      </c:valAx>
      <c:spPr>
        <a:gradFill>
          <a:gsLst>
            <a:gs pos="100000">
              <a:schemeClr val="lt1">
                <a:lumMod val="95000"/>
              </a:schemeClr>
            </a:gs>
            <a:gs pos="0">
              <a:schemeClr val="lt1"/>
            </a:gs>
          </a:gsLst>
          <a:lin ang="5400000" scaled="0"/>
        </a:gra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US"/>
              <a:t>Measured Value and Actual Value</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'[1]Task 2'!$C$3</c:f>
              <c:strCache>
                <c:ptCount val="1"/>
                <c:pt idx="0">
                  <c:v>Technician A</c:v>
                </c:pt>
              </c:strCache>
            </c:strRef>
          </c:tx>
          <c:spPr>
            <a:ln w="22225" cap="rnd">
              <a:solidFill>
                <a:schemeClr val="accent4"/>
              </a:solidFill>
              <a:round/>
            </a:ln>
            <a:effectLst/>
          </c:spPr>
          <c:marker>
            <c:symbol val="square"/>
            <c:size val="6"/>
            <c:spPr>
              <a:solidFill>
                <a:schemeClr val="accent4"/>
              </a:solidFill>
              <a:ln w="9525">
                <a:solidFill>
                  <a:schemeClr val="accent4"/>
                </a:solidFill>
                <a:round/>
              </a:ln>
              <a:effectLst/>
            </c:spPr>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C3B2-47F0-B109-1F22D75F9795}"/>
            </c:ext>
          </c:extLst>
        </c:ser>
        <c:ser>
          <c:idx val="2"/>
          <c:order val="1"/>
          <c:tx>
            <c:strRef>
              <c:f>'[1]Task 2'!$D$3</c:f>
              <c:strCache>
                <c:ptCount val="1"/>
                <c:pt idx="0">
                  <c:v>Technician B</c:v>
                </c:pt>
              </c:strCache>
            </c:strRef>
          </c:tx>
          <c:spPr>
            <a:ln w="22225" cap="rnd">
              <a:solidFill>
                <a:schemeClr val="accent6"/>
              </a:solidFill>
              <a:round/>
            </a:ln>
            <a:effectLst/>
          </c:spPr>
          <c:marker>
            <c:symbol val="triangle"/>
            <c:size val="6"/>
            <c:spPr>
              <a:solidFill>
                <a:schemeClr val="accent6"/>
              </a:solidFill>
              <a:ln w="9525">
                <a:solidFill>
                  <a:schemeClr val="accent6"/>
                </a:solidFill>
                <a:round/>
              </a:ln>
              <a:effectLst/>
            </c:spPr>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C3B2-47F0-B109-1F22D75F9795}"/>
            </c:ext>
          </c:extLst>
        </c:ser>
        <c:ser>
          <c:idx val="3"/>
          <c:order val="2"/>
          <c:tx>
            <c:strRef>
              <c:f>'[1]Task 2'!$E$3</c:f>
              <c:strCache>
                <c:ptCount val="1"/>
                <c:pt idx="0">
                  <c:v>Technician C</c:v>
                </c:pt>
              </c:strCache>
            </c:strRef>
          </c:tx>
          <c:spPr>
            <a:ln w="22225" cap="rnd">
              <a:solidFill>
                <a:schemeClr val="accent2">
                  <a:lumMod val="60000"/>
                </a:schemeClr>
              </a:solidFill>
              <a:round/>
            </a:ln>
            <a:effectLst/>
          </c:spPr>
          <c:marker>
            <c:symbol val="x"/>
            <c:size val="6"/>
            <c:spPr>
              <a:noFill/>
              <a:ln w="9525">
                <a:solidFill>
                  <a:schemeClr val="accent2">
                    <a:lumMod val="60000"/>
                  </a:schemeClr>
                </a:solidFill>
                <a:round/>
              </a:ln>
              <a:effectLst/>
            </c:spPr>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C3B2-47F0-B109-1F22D75F9795}"/>
            </c:ext>
          </c:extLst>
        </c:ser>
        <c:dLbls>
          <c:showLegendKey val="0"/>
          <c:showVal val="0"/>
          <c:showCatName val="0"/>
          <c:showSerName val="0"/>
          <c:showPercent val="0"/>
          <c:showBubbleSize val="0"/>
        </c:dLbls>
        <c:marker val="1"/>
        <c:smooth val="0"/>
        <c:axId val="312180816"/>
        <c:axId val="312181296"/>
      </c:lineChart>
      <c:catAx>
        <c:axId val="3121808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180816"/>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9D52C062-FD1A-423A-8300-1834CD58988D}"/>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2" name="TextBox 1">
              <a:extLst>
                <a:ext uri="{FF2B5EF4-FFF2-40B4-BE49-F238E27FC236}">
                  <a16:creationId xmlns:a16="http://schemas.microsoft.com/office/drawing/2014/main" id="{9D52C062-FD1A-423A-8300-1834CD58988D}"/>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285750</xdr:colOff>
      <xdr:row>9</xdr:row>
      <xdr:rowOff>4762</xdr:rowOff>
    </xdr:from>
    <xdr:ext cx="1205266" cy="341055"/>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763AA7F9-25D4-4D52-A050-E45FA844BF10}"/>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3" name="TextBox 2">
              <a:extLst>
                <a:ext uri="{FF2B5EF4-FFF2-40B4-BE49-F238E27FC236}">
                  <a16:creationId xmlns:a16="http://schemas.microsoft.com/office/drawing/2014/main" id="{763AA7F9-25D4-4D52-A050-E45FA844BF10}"/>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𝑎=5.554445𝑚𝑠^(−2)</a:t>
              </a:r>
              <a:endParaRPr lang="en-US" sz="1100" b="0" i="1">
                <a:latin typeface="Cambria Math" panose="02040503050406030204" pitchFamily="18" charset="0"/>
              </a:endParaRPr>
            </a:p>
            <a:p>
              <a:pPr/>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180975</xdr:colOff>
      <xdr:row>11</xdr:row>
      <xdr:rowOff>52387</xdr:rowOff>
    </xdr:from>
    <xdr:ext cx="627159" cy="462434"/>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7F72EF9D-65EC-4402-B351-65DAB8E4DD98}"/>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4" name="TextBox 3">
              <a:extLst>
                <a:ext uri="{FF2B5EF4-FFF2-40B4-BE49-F238E27FC236}">
                  <a16:creationId xmlns:a16="http://schemas.microsoft.com/office/drawing/2014/main" id="{7F72EF9D-65EC-4402-B351-65DAB8E4DD98}"/>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twoCellAnchor>
    <xdr:from>
      <xdr:col>0</xdr:col>
      <xdr:colOff>114300</xdr:colOff>
      <xdr:row>47</xdr:row>
      <xdr:rowOff>100012</xdr:rowOff>
    </xdr:from>
    <xdr:to>
      <xdr:col>4</xdr:col>
      <xdr:colOff>952500</xdr:colOff>
      <xdr:row>61</xdr:row>
      <xdr:rowOff>176212</xdr:rowOff>
    </xdr:to>
    <xdr:graphicFrame macro="">
      <xdr:nvGraphicFramePr>
        <xdr:cNvPr id="6" name="Chart 5">
          <a:extLst>
            <a:ext uri="{FF2B5EF4-FFF2-40B4-BE49-F238E27FC236}">
              <a16:creationId xmlns:a16="http://schemas.microsoft.com/office/drawing/2014/main" id="{6069A227-7E9F-4E94-B21B-E630DF03CF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381000</xdr:colOff>
      <xdr:row>116</xdr:row>
      <xdr:rowOff>104773</xdr:rowOff>
    </xdr:from>
    <xdr:to>
      <xdr:col>4</xdr:col>
      <xdr:colOff>2714625</xdr:colOff>
      <xdr:row>138</xdr:row>
      <xdr:rowOff>142874</xdr:rowOff>
    </xdr:to>
    <xdr:graphicFrame macro="">
      <xdr:nvGraphicFramePr>
        <xdr:cNvPr id="7" name="Chart 6">
          <a:extLst>
            <a:ext uri="{FF2B5EF4-FFF2-40B4-BE49-F238E27FC236}">
              <a16:creationId xmlns:a16="http://schemas.microsoft.com/office/drawing/2014/main" id="{8BBD7BD4-AA08-4318-837F-474712B2BF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133350</xdr:colOff>
      <xdr:row>141</xdr:row>
      <xdr:rowOff>123825</xdr:rowOff>
    </xdr:from>
    <xdr:to>
      <xdr:col>8</xdr:col>
      <xdr:colOff>28575</xdr:colOff>
      <xdr:row>148</xdr:row>
      <xdr:rowOff>28575</xdr:rowOff>
    </xdr:to>
    <xdr:sp macro="" textlink="">
      <xdr:nvSpPr>
        <xdr:cNvPr id="8" name="TextBox 7">
          <a:extLst>
            <a:ext uri="{FF2B5EF4-FFF2-40B4-BE49-F238E27FC236}">
              <a16:creationId xmlns:a16="http://schemas.microsoft.com/office/drawing/2014/main" id="{FF3FE092-EAF7-4AC4-AF5F-302AF9CAD836}"/>
            </a:ext>
          </a:extLst>
        </xdr:cNvPr>
        <xdr:cNvSpPr txBox="1"/>
      </xdr:nvSpPr>
      <xdr:spPr>
        <a:xfrm>
          <a:off x="133350" y="26431875"/>
          <a:ext cx="9010650" cy="123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In terms of performance, one operator, referred to as Operator A, displayed exceptional superiority compared to the other operators. The error rate achieved by Operator A was significantly lower, measuring 18% less than Operator C and 50% less than Operator B. Furthermore, Operator A demonstrated a high level of precision as reflected by their small standard error and mean measurement, which was very close to the actual mean. In addition, Operator A showed a smaller range of values in comparison to the other operators. It is noteworthy that Operator A had the highest minimum value and the smallest maximum value among all the operators.</a:t>
          </a:r>
        </a:p>
      </xdr:txBody>
    </xdr:sp>
    <xdr:clientData/>
  </xdr:twoCellAnchor>
  <xdr:twoCellAnchor>
    <xdr:from>
      <xdr:col>0</xdr:col>
      <xdr:colOff>161923</xdr:colOff>
      <xdr:row>152</xdr:row>
      <xdr:rowOff>57150</xdr:rowOff>
    </xdr:from>
    <xdr:to>
      <xdr:col>8</xdr:col>
      <xdr:colOff>0</xdr:colOff>
      <xdr:row>157</xdr:row>
      <xdr:rowOff>9525</xdr:rowOff>
    </xdr:to>
    <xdr:sp macro="" textlink="">
      <xdr:nvSpPr>
        <xdr:cNvPr id="9" name="TextBox 8">
          <a:extLst>
            <a:ext uri="{FF2B5EF4-FFF2-40B4-BE49-F238E27FC236}">
              <a16:creationId xmlns:a16="http://schemas.microsoft.com/office/drawing/2014/main" id="{08DB0AD7-45D7-4A89-80AD-A9E8E6D39D95}"/>
            </a:ext>
          </a:extLst>
        </xdr:cNvPr>
        <xdr:cNvSpPr txBox="1"/>
      </xdr:nvSpPr>
      <xdr:spPr>
        <a:xfrm>
          <a:off x="161923" y="29032200"/>
          <a:ext cx="12087227"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Among the operators, Technician B exhibited the poorest performance with the highest error rate of 50% and the widest range of data. Moreover, their mean measurement was significantly distant from the actual mean, which suggests a low level of accuracy. Furthermore, Technician B had the highest maximum value and the lowest minimum value, emphasizing their unsatisfactory performance in comparison to the other operators.</a:t>
          </a:r>
        </a:p>
      </xdr:txBody>
    </xdr:sp>
    <xdr:clientData/>
  </xdr:twoCellAnchor>
  <xdr:twoCellAnchor>
    <xdr:from>
      <xdr:col>0</xdr:col>
      <xdr:colOff>152399</xdr:colOff>
      <xdr:row>159</xdr:row>
      <xdr:rowOff>114301</xdr:rowOff>
    </xdr:from>
    <xdr:to>
      <xdr:col>5</xdr:col>
      <xdr:colOff>76200</xdr:colOff>
      <xdr:row>163</xdr:row>
      <xdr:rowOff>38101</xdr:rowOff>
    </xdr:to>
    <xdr:sp macro="" textlink="">
      <xdr:nvSpPr>
        <xdr:cNvPr id="10" name="TextBox 9">
          <a:extLst>
            <a:ext uri="{FF2B5EF4-FFF2-40B4-BE49-F238E27FC236}">
              <a16:creationId xmlns:a16="http://schemas.microsoft.com/office/drawing/2014/main" id="{12137FD1-4855-4D32-A7B1-E991B23CE658}"/>
            </a:ext>
          </a:extLst>
        </xdr:cNvPr>
        <xdr:cNvSpPr txBox="1"/>
      </xdr:nvSpPr>
      <xdr:spPr>
        <a:xfrm>
          <a:off x="152399" y="30422851"/>
          <a:ext cx="9553576"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operators shared a noticeable commonality in their ability to obtain clear measurements, evident by the proximity of their values. However, it is crucial to mention that most operators, with the exception of Technician C, did not accomplish accurate measurements. In contrast, Technician C achieved two precise measurements, displaying a relatively superior level of accuracy when compared to the other operators.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ACMA4014-CW2%20Client%201.xlsx" TargetMode="External"/><Relationship Id="rId1" Type="http://schemas.openxmlformats.org/officeDocument/2006/relationships/externalLinkPath" Target="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sheetName val="Task 2"/>
    </sheetNames>
    <sheetDataSet>
      <sheetData sheetId="0">
        <row r="34">
          <cell r="A34">
            <v>3333</v>
          </cell>
          <cell r="B34">
            <v>6.6659999999999995</v>
          </cell>
        </row>
        <row r="35">
          <cell r="A35">
            <v>2699.73</v>
          </cell>
          <cell r="B35">
            <v>7.4066666666666663</v>
          </cell>
        </row>
        <row r="36">
          <cell r="A36">
            <v>2133.12</v>
          </cell>
          <cell r="B36">
            <v>8.3324999999999996</v>
          </cell>
        </row>
        <row r="37">
          <cell r="A37">
            <v>1633.1699999999998</v>
          </cell>
          <cell r="B37">
            <v>9.5228571428571431</v>
          </cell>
        </row>
        <row r="38">
          <cell r="A38">
            <v>1199.8799999999999</v>
          </cell>
          <cell r="B38">
            <v>11.11</v>
          </cell>
        </row>
        <row r="39">
          <cell r="A39">
            <v>833.25</v>
          </cell>
          <cell r="B39">
            <v>13.331999999999999</v>
          </cell>
        </row>
        <row r="40">
          <cell r="A40">
            <v>533.28</v>
          </cell>
          <cell r="B40">
            <v>16.664999999999999</v>
          </cell>
        </row>
        <row r="41">
          <cell r="A41">
            <v>299.96999999999997</v>
          </cell>
          <cell r="B41">
            <v>22.22</v>
          </cell>
        </row>
        <row r="42">
          <cell r="A42">
            <v>133.32</v>
          </cell>
          <cell r="B42">
            <v>33.33</v>
          </cell>
        </row>
        <row r="43">
          <cell r="A43">
            <v>33.33</v>
          </cell>
          <cell r="B43">
            <v>66.66</v>
          </cell>
        </row>
        <row r="44">
          <cell r="A44" t="str">
            <v>Velocity -Time Graph</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22E76-C1B1-4659-94EB-06AA255F76C0}">
  <dimension ref="A1:J159"/>
  <sheetViews>
    <sheetView tabSelected="1" workbookViewId="0">
      <selection activeCell="F50" sqref="F50"/>
    </sheetView>
  </sheetViews>
  <sheetFormatPr defaultRowHeight="15" x14ac:dyDescent="0.25"/>
  <cols>
    <col min="1" max="1" width="57.7109375" bestFit="1" customWidth="1"/>
    <col min="2" max="3" width="12" bestFit="1" customWidth="1"/>
    <col min="4" max="4" width="13.7109375" bestFit="1" customWidth="1"/>
    <col min="5" max="5" width="49" bestFit="1" customWidth="1"/>
    <col min="7" max="7" width="18.140625" bestFit="1" customWidth="1"/>
    <col min="8" max="9" width="12" bestFit="1" customWidth="1"/>
  </cols>
  <sheetData>
    <row r="1" spans="1:3" x14ac:dyDescent="0.25">
      <c r="A1" s="1" t="s">
        <v>0</v>
      </c>
    </row>
    <row r="2" spans="1:3" x14ac:dyDescent="0.25">
      <c r="A2" t="s">
        <v>50</v>
      </c>
      <c r="B2">
        <v>66.66</v>
      </c>
      <c r="C2" t="s">
        <v>1</v>
      </c>
    </row>
    <row r="3" spans="1:3" x14ac:dyDescent="0.25">
      <c r="A3" t="s">
        <v>51</v>
      </c>
      <c r="B3">
        <v>0</v>
      </c>
      <c r="C3" t="s">
        <v>1</v>
      </c>
    </row>
    <row r="4" spans="1:3" x14ac:dyDescent="0.25">
      <c r="A4" t="s">
        <v>52</v>
      </c>
      <c r="B4">
        <v>400</v>
      </c>
      <c r="C4" t="s">
        <v>2</v>
      </c>
    </row>
    <row r="5" spans="1:3" x14ac:dyDescent="0.25">
      <c r="A5" s="1" t="s">
        <v>3</v>
      </c>
    </row>
    <row r="8" spans="1:3" x14ac:dyDescent="0.25">
      <c r="A8" t="s">
        <v>53</v>
      </c>
      <c r="B8">
        <f>(B2^2-B3^2)/(2*B4)</f>
        <v>5.5544444999999998</v>
      </c>
      <c r="C8" t="s">
        <v>4</v>
      </c>
    </row>
    <row r="11" spans="1:3" x14ac:dyDescent="0.25">
      <c r="A11" s="1" t="s">
        <v>5</v>
      </c>
    </row>
    <row r="14" spans="1:3" x14ac:dyDescent="0.25">
      <c r="A14" t="s">
        <v>6</v>
      </c>
      <c r="B14">
        <f>(B2-B3)/B8</f>
        <v>12.001200120012001</v>
      </c>
      <c r="C14" t="s">
        <v>7</v>
      </c>
    </row>
    <row r="17" spans="1:7" x14ac:dyDescent="0.25">
      <c r="A17" s="1" t="s">
        <v>8</v>
      </c>
      <c r="B17" s="1" t="s">
        <v>9</v>
      </c>
      <c r="C17" s="1">
        <v>66.66</v>
      </c>
      <c r="D17" s="1" t="s">
        <v>1</v>
      </c>
      <c r="E17" s="1" t="s">
        <v>10</v>
      </c>
      <c r="F17" s="1">
        <v>0</v>
      </c>
      <c r="G17" s="1" t="s">
        <v>1</v>
      </c>
    </row>
    <row r="18" spans="1:7" x14ac:dyDescent="0.25">
      <c r="A18" s="2" t="s">
        <v>11</v>
      </c>
      <c r="B18" s="2" t="s">
        <v>12</v>
      </c>
      <c r="C18" s="2" t="s">
        <v>13</v>
      </c>
      <c r="D18" s="2" t="s">
        <v>14</v>
      </c>
      <c r="E18" s="2" t="s">
        <v>15</v>
      </c>
    </row>
    <row r="19" spans="1:7" x14ac:dyDescent="0.25">
      <c r="A19">
        <v>1</v>
      </c>
      <c r="B19">
        <f t="shared" ref="B19:B30" si="0">(($C$17)^2-($F$17)^2)/2*A19</f>
        <v>2221.7777999999998</v>
      </c>
      <c r="C19">
        <f>($C$17-$F$17)/A19</f>
        <v>66.66</v>
      </c>
      <c r="D19">
        <f>B19/C19</f>
        <v>33.33</v>
      </c>
      <c r="E19" s="3" t="str">
        <f>(IF(C19&gt;17,"The car will lose the race-Acceleration value too low!",(IF(C19&lt;12,"Impossible!-the car cannot accelerate this quickly","The car will win the race"))))</f>
        <v>The car will lose the race-Acceleration value too low!</v>
      </c>
    </row>
    <row r="20" spans="1:7" x14ac:dyDescent="0.25">
      <c r="A20">
        <v>2</v>
      </c>
      <c r="B20">
        <f t="shared" si="0"/>
        <v>4443.5555999999997</v>
      </c>
      <c r="C20">
        <f t="shared" ref="C20:C30" si="1">($C$17-$F$17)/A20</f>
        <v>33.33</v>
      </c>
      <c r="D20">
        <f t="shared" ref="D20:D30" si="2">B20/C20</f>
        <v>133.32</v>
      </c>
      <c r="E20" s="4" t="str">
        <f t="shared" ref="E20:E28" si="3">(IF(C20&gt;17,"The car will lose the race-Acceleration value too low!",(IF(C20&lt;12,"Impossible!-the car cannot accelerate this quickly","The car will win the race"))))</f>
        <v>The car will lose the race-Acceleration value too low!</v>
      </c>
    </row>
    <row r="21" spans="1:7" x14ac:dyDescent="0.25">
      <c r="A21">
        <v>3</v>
      </c>
      <c r="B21">
        <f t="shared" si="0"/>
        <v>6665.3333999999995</v>
      </c>
      <c r="C21">
        <f t="shared" si="1"/>
        <v>22.22</v>
      </c>
      <c r="D21">
        <f t="shared" si="2"/>
        <v>299.96999999999997</v>
      </c>
      <c r="E21" s="3" t="str">
        <f t="shared" si="3"/>
        <v>The car will lose the race-Acceleration value too low!</v>
      </c>
    </row>
    <row r="22" spans="1:7" x14ac:dyDescent="0.25">
      <c r="A22">
        <v>4</v>
      </c>
      <c r="B22">
        <f t="shared" si="0"/>
        <v>8887.1111999999994</v>
      </c>
      <c r="C22">
        <f t="shared" si="1"/>
        <v>16.664999999999999</v>
      </c>
      <c r="D22">
        <f t="shared" si="2"/>
        <v>533.28</v>
      </c>
      <c r="E22" s="5" t="str">
        <f t="shared" si="3"/>
        <v>The car will win the race</v>
      </c>
    </row>
    <row r="23" spans="1:7" x14ac:dyDescent="0.25">
      <c r="A23">
        <v>5</v>
      </c>
      <c r="B23">
        <f t="shared" si="0"/>
        <v>11108.888999999999</v>
      </c>
      <c r="C23">
        <f t="shared" si="1"/>
        <v>13.331999999999999</v>
      </c>
      <c r="D23">
        <f t="shared" si="2"/>
        <v>833.25</v>
      </c>
      <c r="E23" s="5" t="str">
        <f t="shared" si="3"/>
        <v>The car will win the race</v>
      </c>
    </row>
    <row r="24" spans="1:7" x14ac:dyDescent="0.25">
      <c r="A24">
        <v>6</v>
      </c>
      <c r="B24">
        <f t="shared" si="0"/>
        <v>13330.666799999999</v>
      </c>
      <c r="C24">
        <f t="shared" si="1"/>
        <v>11.11</v>
      </c>
      <c r="D24">
        <f t="shared" si="2"/>
        <v>1199.8799999999999</v>
      </c>
      <c r="E24" s="6" t="str">
        <f t="shared" si="3"/>
        <v>Impossible!-the car cannot accelerate this quickly</v>
      </c>
    </row>
    <row r="25" spans="1:7" x14ac:dyDescent="0.25">
      <c r="A25">
        <v>7</v>
      </c>
      <c r="B25">
        <f t="shared" si="0"/>
        <v>15552.444599999999</v>
      </c>
      <c r="C25">
        <f t="shared" si="1"/>
        <v>9.5228571428571431</v>
      </c>
      <c r="D25">
        <f t="shared" si="2"/>
        <v>1633.1699999999998</v>
      </c>
      <c r="E25" s="6" t="str">
        <f>(IF(C25&gt;17,"The car will lose the race-Acceleration value too low!",(IF(C25&lt;12,"Impossible!-the car cannot accelerate this quickly","The car will win the race"))))</f>
        <v>Impossible!-the car cannot accelerate this quickly</v>
      </c>
    </row>
    <row r="26" spans="1:7" x14ac:dyDescent="0.25">
      <c r="A26">
        <v>8</v>
      </c>
      <c r="B26">
        <f t="shared" si="0"/>
        <v>17774.222399999999</v>
      </c>
      <c r="C26">
        <f t="shared" si="1"/>
        <v>8.3324999999999996</v>
      </c>
      <c r="D26">
        <f t="shared" si="2"/>
        <v>2133.12</v>
      </c>
      <c r="E26" s="6" t="str">
        <f t="shared" si="3"/>
        <v>Impossible!-the car cannot accelerate this quickly</v>
      </c>
    </row>
    <row r="27" spans="1:7" x14ac:dyDescent="0.25">
      <c r="A27">
        <v>9</v>
      </c>
      <c r="B27">
        <f t="shared" si="0"/>
        <v>19996.000199999999</v>
      </c>
      <c r="C27">
        <f>($C$17-$F$17)/A27</f>
        <v>7.4066666666666663</v>
      </c>
      <c r="D27">
        <f t="shared" si="2"/>
        <v>2699.73</v>
      </c>
      <c r="E27" s="6" t="str">
        <f t="shared" si="3"/>
        <v>Impossible!-the car cannot accelerate this quickly</v>
      </c>
    </row>
    <row r="28" spans="1:7" x14ac:dyDescent="0.25">
      <c r="A28">
        <v>10</v>
      </c>
      <c r="B28">
        <f t="shared" si="0"/>
        <v>22217.777999999998</v>
      </c>
      <c r="C28">
        <f t="shared" si="1"/>
        <v>6.6659999999999995</v>
      </c>
      <c r="D28">
        <f t="shared" si="2"/>
        <v>3333</v>
      </c>
      <c r="E28" s="6" t="str">
        <f t="shared" si="3"/>
        <v>Impossible!-the car cannot accelerate this quickly</v>
      </c>
    </row>
    <row r="29" spans="1:7" x14ac:dyDescent="0.25">
      <c r="A29" t="s">
        <v>54</v>
      </c>
    </row>
    <row r="30" spans="1:7" x14ac:dyDescent="0.25">
      <c r="A30">
        <v>5</v>
      </c>
      <c r="B30">
        <f t="shared" si="0"/>
        <v>11108.888999999999</v>
      </c>
      <c r="C30">
        <f t="shared" si="1"/>
        <v>13.331999999999999</v>
      </c>
      <c r="D30">
        <f t="shared" si="2"/>
        <v>833.25</v>
      </c>
      <c r="E30" t="str">
        <f>(IF(C30&gt;17,"The car will lose the race-Acceleration value too low!",(IF(C30&lt;12,"Impossible!-the car cannot accelerate this quickly","The car will win the race"))))</f>
        <v>The car will win the race</v>
      </c>
    </row>
    <row r="34" spans="1:2" x14ac:dyDescent="0.25">
      <c r="A34" s="1" t="s">
        <v>16</v>
      </c>
    </row>
    <row r="35" spans="1:2" x14ac:dyDescent="0.25">
      <c r="A35" s="1" t="s">
        <v>17</v>
      </c>
      <c r="B35" s="1"/>
    </row>
    <row r="36" spans="1:2" x14ac:dyDescent="0.25">
      <c r="A36" s="1" t="s">
        <v>14</v>
      </c>
      <c r="B36" s="1" t="s">
        <v>18</v>
      </c>
    </row>
    <row r="37" spans="1:2" x14ac:dyDescent="0.25">
      <c r="A37">
        <v>3333</v>
      </c>
      <c r="B37">
        <v>6.6659999999999995</v>
      </c>
    </row>
    <row r="38" spans="1:2" x14ac:dyDescent="0.25">
      <c r="A38">
        <v>2699.73</v>
      </c>
      <c r="B38">
        <v>7.4066666666666663</v>
      </c>
    </row>
    <row r="39" spans="1:2" x14ac:dyDescent="0.25">
      <c r="A39">
        <v>2133.12</v>
      </c>
      <c r="B39">
        <v>8.3324999999999996</v>
      </c>
    </row>
    <row r="40" spans="1:2" x14ac:dyDescent="0.25">
      <c r="A40">
        <v>1633.1699999999998</v>
      </c>
      <c r="B40">
        <v>9.5228571428571431</v>
      </c>
    </row>
    <row r="41" spans="1:2" x14ac:dyDescent="0.25">
      <c r="A41">
        <v>1199.8799999999999</v>
      </c>
      <c r="B41">
        <v>11.11</v>
      </c>
    </row>
    <row r="42" spans="1:2" x14ac:dyDescent="0.25">
      <c r="A42">
        <v>833.25</v>
      </c>
      <c r="B42">
        <v>13.331999999999999</v>
      </c>
    </row>
    <row r="43" spans="1:2" x14ac:dyDescent="0.25">
      <c r="A43">
        <v>533.28</v>
      </c>
      <c r="B43">
        <v>16.664999999999999</v>
      </c>
    </row>
    <row r="44" spans="1:2" x14ac:dyDescent="0.25">
      <c r="A44">
        <v>299.96999999999997</v>
      </c>
      <c r="B44">
        <v>22.22</v>
      </c>
    </row>
    <row r="45" spans="1:2" x14ac:dyDescent="0.25">
      <c r="A45">
        <v>133.32</v>
      </c>
      <c r="B45">
        <v>33.33</v>
      </c>
    </row>
    <row r="46" spans="1:2" x14ac:dyDescent="0.25">
      <c r="A46">
        <v>33.33</v>
      </c>
      <c r="B46">
        <v>66.66</v>
      </c>
    </row>
    <row r="47" spans="1:2" x14ac:dyDescent="0.25">
      <c r="A47" s="1" t="s">
        <v>19</v>
      </c>
    </row>
    <row r="64" spans="1:1" x14ac:dyDescent="0.25">
      <c r="A64" s="1" t="s">
        <v>20</v>
      </c>
    </row>
    <row r="65" spans="1:9" x14ac:dyDescent="0.25">
      <c r="A65" s="1" t="s">
        <v>21</v>
      </c>
    </row>
    <row r="66" spans="1:9" x14ac:dyDescent="0.25">
      <c r="A66" s="1" t="s">
        <v>22</v>
      </c>
      <c r="G66" s="1" t="s">
        <v>23</v>
      </c>
    </row>
    <row r="67" spans="1:9" x14ac:dyDescent="0.25">
      <c r="A67" s="1" t="s">
        <v>24</v>
      </c>
      <c r="B67" s="1" t="s">
        <v>25</v>
      </c>
      <c r="C67" s="1" t="s">
        <v>26</v>
      </c>
      <c r="D67" s="1" t="s">
        <v>27</v>
      </c>
      <c r="E67" s="1" t="s">
        <v>28</v>
      </c>
      <c r="G67" s="1" t="s">
        <v>26</v>
      </c>
      <c r="H67" s="1" t="s">
        <v>27</v>
      </c>
      <c r="I67" s="1" t="s">
        <v>28</v>
      </c>
    </row>
    <row r="68" spans="1:9" x14ac:dyDescent="0.25">
      <c r="A68">
        <v>1</v>
      </c>
      <c r="B68" s="7">
        <v>0.7</v>
      </c>
      <c r="C68" s="7">
        <v>1.5</v>
      </c>
      <c r="D68" s="7">
        <v>1</v>
      </c>
      <c r="E68" s="7">
        <v>1.4</v>
      </c>
      <c r="G68" s="8">
        <f t="shared" ref="G68:G87" si="4">C68-B68</f>
        <v>0.8</v>
      </c>
      <c r="H68" s="8">
        <f t="shared" ref="H68:H87" si="5">D68-B68</f>
        <v>0.30000000000000004</v>
      </c>
      <c r="I68" s="8">
        <f t="shared" ref="I68:I87" si="6">E68-B68</f>
        <v>0.7</v>
      </c>
    </row>
    <row r="69" spans="1:9" x14ac:dyDescent="0.25">
      <c r="A69">
        <v>2</v>
      </c>
      <c r="B69" s="7">
        <v>2.1</v>
      </c>
      <c r="C69" s="7">
        <v>1.8</v>
      </c>
      <c r="D69" s="7">
        <v>2</v>
      </c>
      <c r="E69" s="7">
        <v>2.5</v>
      </c>
      <c r="G69" s="8">
        <f t="shared" si="4"/>
        <v>-0.30000000000000004</v>
      </c>
      <c r="H69" s="8">
        <f t="shared" si="5"/>
        <v>-0.10000000000000009</v>
      </c>
      <c r="I69" s="8">
        <f t="shared" si="6"/>
        <v>0.39999999999999991</v>
      </c>
    </row>
    <row r="70" spans="1:9" x14ac:dyDescent="0.25">
      <c r="A70">
        <v>3</v>
      </c>
      <c r="B70" s="7">
        <v>1.1000000000000001</v>
      </c>
      <c r="C70" s="7">
        <v>2</v>
      </c>
      <c r="D70" s="7">
        <v>2</v>
      </c>
      <c r="E70" s="7">
        <v>1.6</v>
      </c>
      <c r="G70" s="8">
        <f t="shared" si="4"/>
        <v>0.89999999999999991</v>
      </c>
      <c r="H70" s="8">
        <f t="shared" si="5"/>
        <v>0.89999999999999991</v>
      </c>
      <c r="I70" s="8">
        <f t="shared" si="6"/>
        <v>0.5</v>
      </c>
    </row>
    <row r="71" spans="1:9" x14ac:dyDescent="0.25">
      <c r="A71">
        <v>4</v>
      </c>
      <c r="B71" s="7">
        <v>1.6</v>
      </c>
      <c r="C71" s="7">
        <v>0.8</v>
      </c>
      <c r="D71" s="7">
        <v>2</v>
      </c>
      <c r="E71" s="7">
        <v>1.6</v>
      </c>
      <c r="G71" s="8">
        <f t="shared" si="4"/>
        <v>-0.8</v>
      </c>
      <c r="H71" s="8">
        <f t="shared" si="5"/>
        <v>0.39999999999999991</v>
      </c>
      <c r="I71" s="8">
        <f t="shared" si="6"/>
        <v>0</v>
      </c>
    </row>
    <row r="72" spans="1:9" x14ac:dyDescent="0.25">
      <c r="A72">
        <v>5</v>
      </c>
      <c r="B72" s="7">
        <v>2.7</v>
      </c>
      <c r="C72" s="7">
        <v>3</v>
      </c>
      <c r="D72" s="7">
        <v>3.5</v>
      </c>
      <c r="E72" s="7">
        <v>3</v>
      </c>
      <c r="G72" s="8">
        <f t="shared" si="4"/>
        <v>0.29999999999999982</v>
      </c>
      <c r="H72" s="8">
        <f t="shared" si="5"/>
        <v>0.79999999999999982</v>
      </c>
      <c r="I72" s="8">
        <f t="shared" si="6"/>
        <v>0.29999999999999982</v>
      </c>
    </row>
    <row r="73" spans="1:9" x14ac:dyDescent="0.25">
      <c r="A73">
        <v>6</v>
      </c>
      <c r="B73" s="7">
        <v>0.55000000000000004</v>
      </c>
      <c r="C73" s="7">
        <v>1.2</v>
      </c>
      <c r="D73" s="7">
        <v>1</v>
      </c>
      <c r="E73" s="7">
        <v>1</v>
      </c>
      <c r="G73" s="8">
        <f t="shared" si="4"/>
        <v>0.64999999999999991</v>
      </c>
      <c r="H73" s="8">
        <f t="shared" si="5"/>
        <v>0.44999999999999996</v>
      </c>
      <c r="I73" s="8">
        <f t="shared" si="6"/>
        <v>0.44999999999999996</v>
      </c>
    </row>
    <row r="74" spans="1:9" x14ac:dyDescent="0.25">
      <c r="A74">
        <v>7</v>
      </c>
      <c r="B74" s="7">
        <v>0.27</v>
      </c>
      <c r="C74" s="7">
        <v>1.2</v>
      </c>
      <c r="D74" s="7">
        <v>1</v>
      </c>
      <c r="E74" s="7">
        <v>0.7</v>
      </c>
      <c r="G74" s="8">
        <f t="shared" si="4"/>
        <v>0.92999999999999994</v>
      </c>
      <c r="H74" s="8">
        <f t="shared" si="5"/>
        <v>0.73</v>
      </c>
      <c r="I74" s="8">
        <f t="shared" si="6"/>
        <v>0.42999999999999994</v>
      </c>
    </row>
    <row r="75" spans="1:9" x14ac:dyDescent="0.25">
      <c r="A75">
        <v>8</v>
      </c>
      <c r="B75" s="7">
        <v>0.4</v>
      </c>
      <c r="C75" s="7">
        <v>0.5</v>
      </c>
      <c r="D75" s="7">
        <v>1</v>
      </c>
      <c r="E75" s="7">
        <v>0.9</v>
      </c>
      <c r="G75" s="8">
        <f t="shared" si="4"/>
        <v>9.9999999999999978E-2</v>
      </c>
      <c r="H75" s="8">
        <f t="shared" si="5"/>
        <v>0.6</v>
      </c>
      <c r="I75" s="8">
        <f t="shared" si="6"/>
        <v>0.5</v>
      </c>
    </row>
    <row r="76" spans="1:9" x14ac:dyDescent="0.25">
      <c r="A76">
        <v>9</v>
      </c>
      <c r="B76" s="7">
        <v>6</v>
      </c>
      <c r="C76" s="7">
        <v>5.5</v>
      </c>
      <c r="D76" s="7">
        <v>6.5</v>
      </c>
      <c r="E76" s="7">
        <v>6.2</v>
      </c>
      <c r="G76" s="8">
        <f t="shared" si="4"/>
        <v>-0.5</v>
      </c>
      <c r="H76" s="8">
        <f t="shared" si="5"/>
        <v>0.5</v>
      </c>
      <c r="I76" s="8">
        <f t="shared" si="6"/>
        <v>0.20000000000000018</v>
      </c>
    </row>
    <row r="77" spans="1:9" x14ac:dyDescent="0.25">
      <c r="A77">
        <v>10</v>
      </c>
      <c r="B77" s="7">
        <v>1.1200000000000001</v>
      </c>
      <c r="C77" s="7">
        <v>0.5</v>
      </c>
      <c r="D77" s="7">
        <v>1.5</v>
      </c>
      <c r="E77" s="7">
        <v>1.4</v>
      </c>
      <c r="G77" s="8">
        <f t="shared" si="4"/>
        <v>-0.62000000000000011</v>
      </c>
      <c r="H77" s="8">
        <f t="shared" si="5"/>
        <v>0.37999999999999989</v>
      </c>
      <c r="I77" s="8">
        <f t="shared" si="6"/>
        <v>0.2799999999999998</v>
      </c>
    </row>
    <row r="78" spans="1:9" x14ac:dyDescent="0.25">
      <c r="A78">
        <v>11</v>
      </c>
      <c r="B78" s="7">
        <v>1.3</v>
      </c>
      <c r="C78" s="7">
        <v>2.1</v>
      </c>
      <c r="D78" s="7">
        <v>1.5</v>
      </c>
      <c r="E78" s="7">
        <v>1.7</v>
      </c>
      <c r="G78" s="8">
        <f t="shared" si="4"/>
        <v>0.8</v>
      </c>
      <c r="H78" s="8">
        <f t="shared" si="5"/>
        <v>0.19999999999999996</v>
      </c>
      <c r="I78" s="8">
        <f t="shared" si="6"/>
        <v>0.39999999999999991</v>
      </c>
    </row>
    <row r="79" spans="1:9" x14ac:dyDescent="0.25">
      <c r="A79">
        <v>12</v>
      </c>
      <c r="B79" s="7">
        <v>0.98</v>
      </c>
      <c r="C79" s="7">
        <v>1</v>
      </c>
      <c r="D79" s="7">
        <v>1</v>
      </c>
      <c r="E79" s="7">
        <v>1.3</v>
      </c>
      <c r="G79" s="8">
        <f t="shared" si="4"/>
        <v>2.0000000000000018E-2</v>
      </c>
      <c r="H79" s="8">
        <f t="shared" si="5"/>
        <v>2.0000000000000018E-2</v>
      </c>
      <c r="I79" s="8">
        <f t="shared" si="6"/>
        <v>0.32000000000000006</v>
      </c>
    </row>
    <row r="80" spans="1:9" x14ac:dyDescent="0.25">
      <c r="A80">
        <v>13</v>
      </c>
      <c r="B80" s="7">
        <v>1.1499999999999999</v>
      </c>
      <c r="C80" s="7">
        <v>1.8</v>
      </c>
      <c r="D80" s="7">
        <v>1.5</v>
      </c>
      <c r="E80" s="7">
        <v>1.6</v>
      </c>
      <c r="G80" s="8">
        <f t="shared" si="4"/>
        <v>0.65000000000000013</v>
      </c>
      <c r="H80" s="8">
        <f t="shared" si="5"/>
        <v>0.35000000000000009</v>
      </c>
      <c r="I80" s="8">
        <f t="shared" si="6"/>
        <v>0.45000000000000018</v>
      </c>
    </row>
    <row r="81" spans="1:10" x14ac:dyDescent="0.25">
      <c r="A81">
        <v>14</v>
      </c>
      <c r="B81" s="7">
        <v>0.52</v>
      </c>
      <c r="C81" s="7">
        <v>1.5</v>
      </c>
      <c r="D81" s="7">
        <v>1</v>
      </c>
      <c r="E81" s="7">
        <v>1</v>
      </c>
      <c r="G81" s="8">
        <f t="shared" si="4"/>
        <v>0.98</v>
      </c>
      <c r="H81" s="8">
        <f t="shared" si="5"/>
        <v>0.48</v>
      </c>
      <c r="I81" s="8">
        <f t="shared" si="6"/>
        <v>0.48</v>
      </c>
    </row>
    <row r="82" spans="1:10" x14ac:dyDescent="0.25">
      <c r="A82">
        <v>15</v>
      </c>
      <c r="B82" s="7">
        <v>1.8</v>
      </c>
      <c r="C82" s="7">
        <v>2</v>
      </c>
      <c r="D82" s="7">
        <v>2.5</v>
      </c>
      <c r="E82" s="7">
        <v>2.1</v>
      </c>
      <c r="G82" s="8">
        <f t="shared" si="4"/>
        <v>0.19999999999999996</v>
      </c>
      <c r="H82" s="8">
        <f t="shared" si="5"/>
        <v>0.7</v>
      </c>
      <c r="I82" s="8">
        <f t="shared" si="6"/>
        <v>0.30000000000000004</v>
      </c>
    </row>
    <row r="83" spans="1:10" x14ac:dyDescent="0.25">
      <c r="A83">
        <v>16</v>
      </c>
      <c r="B83" s="7">
        <v>7.5</v>
      </c>
      <c r="C83" s="7">
        <v>6</v>
      </c>
      <c r="D83" s="7">
        <v>8</v>
      </c>
      <c r="E83" s="7">
        <v>7</v>
      </c>
      <c r="G83" s="8">
        <f t="shared" si="4"/>
        <v>-1.5</v>
      </c>
      <c r="H83" s="8">
        <f t="shared" si="5"/>
        <v>0.5</v>
      </c>
      <c r="I83" s="8">
        <f t="shared" si="6"/>
        <v>-0.5</v>
      </c>
    </row>
    <row r="84" spans="1:10" x14ac:dyDescent="0.25">
      <c r="A84">
        <v>17</v>
      </c>
      <c r="B84" s="7">
        <v>0.28000000000000003</v>
      </c>
      <c r="C84" s="7">
        <v>1</v>
      </c>
      <c r="D84" s="7">
        <v>1</v>
      </c>
      <c r="E84" s="7">
        <v>0.8</v>
      </c>
      <c r="G84" s="8">
        <f t="shared" si="4"/>
        <v>0.72</v>
      </c>
      <c r="H84" s="8">
        <f t="shared" si="5"/>
        <v>0.72</v>
      </c>
      <c r="I84" s="8">
        <f t="shared" si="6"/>
        <v>0.52</v>
      </c>
    </row>
    <row r="85" spans="1:10" x14ac:dyDescent="0.25">
      <c r="A85">
        <v>18</v>
      </c>
      <c r="B85" s="7">
        <v>0.5</v>
      </c>
      <c r="C85" s="7">
        <v>0.9</v>
      </c>
      <c r="D85" s="7">
        <v>1.2</v>
      </c>
      <c r="E85" s="7">
        <v>0.8</v>
      </c>
      <c r="G85" s="8">
        <f t="shared" si="4"/>
        <v>0.4</v>
      </c>
      <c r="H85" s="8">
        <f t="shared" si="5"/>
        <v>0.7</v>
      </c>
      <c r="I85" s="8">
        <f t="shared" si="6"/>
        <v>0.30000000000000004</v>
      </c>
    </row>
    <row r="86" spans="1:10" x14ac:dyDescent="0.25">
      <c r="A86">
        <v>19</v>
      </c>
      <c r="B86" s="7">
        <v>4.9000000000000004</v>
      </c>
      <c r="C86" s="7">
        <v>4.5</v>
      </c>
      <c r="D86" s="7">
        <v>5.5</v>
      </c>
      <c r="E86" s="7">
        <v>4.9000000000000004</v>
      </c>
      <c r="G86" s="8">
        <f t="shared" si="4"/>
        <v>-0.40000000000000036</v>
      </c>
      <c r="H86" s="8">
        <f t="shared" si="5"/>
        <v>0.59999999999999964</v>
      </c>
      <c r="I86" s="8">
        <f t="shared" si="6"/>
        <v>0</v>
      </c>
    </row>
    <row r="87" spans="1:10" x14ac:dyDescent="0.25">
      <c r="A87">
        <v>20</v>
      </c>
      <c r="B87" s="7">
        <v>0.25</v>
      </c>
      <c r="C87" s="7">
        <v>0.5</v>
      </c>
      <c r="D87" s="7">
        <v>1</v>
      </c>
      <c r="E87" s="7">
        <v>0.5</v>
      </c>
      <c r="G87" s="8">
        <f t="shared" si="4"/>
        <v>0.25</v>
      </c>
      <c r="H87" s="8">
        <f t="shared" si="5"/>
        <v>0.75</v>
      </c>
      <c r="I87" s="8">
        <f t="shared" si="6"/>
        <v>0.25</v>
      </c>
    </row>
    <row r="88" spans="1:10" x14ac:dyDescent="0.25">
      <c r="E88" s="1" t="s">
        <v>29</v>
      </c>
      <c r="G88" s="8">
        <f>AVERAGE(G68:G87)</f>
        <v>0.17899999999999994</v>
      </c>
      <c r="H88" s="8">
        <f t="shared" ref="H88:I88" si="7">AVERAGE(H68:H87)</f>
        <v>0.49899999999999994</v>
      </c>
      <c r="I88" s="8">
        <f t="shared" si="7"/>
        <v>0.314</v>
      </c>
      <c r="J88" s="1" t="s">
        <v>30</v>
      </c>
    </row>
    <row r="89" spans="1:10" x14ac:dyDescent="0.25">
      <c r="E89" s="1" t="s">
        <v>31</v>
      </c>
      <c r="G89" s="8">
        <f>SUM(G68:G87)</f>
        <v>3.5799999999999987</v>
      </c>
      <c r="H89" s="8">
        <f t="shared" ref="H89:I89" si="8">SUM(H68:H87)</f>
        <v>9.9799999999999986</v>
      </c>
      <c r="I89" s="8">
        <f t="shared" si="8"/>
        <v>6.28</v>
      </c>
      <c r="J89" s="8">
        <f>SUM(G89:I89)</f>
        <v>19.839999999999996</v>
      </c>
    </row>
    <row r="90" spans="1:10" x14ac:dyDescent="0.25">
      <c r="E90" s="1" t="s">
        <v>32</v>
      </c>
      <c r="G90" s="9">
        <f>G89/$J$89</f>
        <v>0.18044354838709675</v>
      </c>
      <c r="H90" s="9">
        <f>H89/$J$89</f>
        <v>0.50302419354838712</v>
      </c>
      <c r="I90" s="9">
        <f t="shared" ref="I90" si="9">I89/$J$89</f>
        <v>0.31653225806451618</v>
      </c>
    </row>
    <row r="91" spans="1:10" x14ac:dyDescent="0.25">
      <c r="F91" s="8"/>
      <c r="G91" s="8"/>
      <c r="H91" s="8"/>
    </row>
    <row r="92" spans="1:10" x14ac:dyDescent="0.25">
      <c r="A92" s="1" t="s">
        <v>33</v>
      </c>
    </row>
    <row r="93" spans="1:10" x14ac:dyDescent="0.25">
      <c r="B93" t="s">
        <v>25</v>
      </c>
      <c r="C93" t="s">
        <v>26</v>
      </c>
      <c r="D93" t="s">
        <v>27</v>
      </c>
      <c r="E93" t="s">
        <v>28</v>
      </c>
    </row>
    <row r="94" spans="1:10" x14ac:dyDescent="0.25">
      <c r="A94" t="s">
        <v>25</v>
      </c>
      <c r="B94">
        <v>1</v>
      </c>
    </row>
    <row r="95" spans="1:10" x14ac:dyDescent="0.25">
      <c r="A95" t="s">
        <v>26</v>
      </c>
      <c r="B95">
        <v>0.95676936336358354</v>
      </c>
      <c r="C95">
        <v>1</v>
      </c>
    </row>
    <row r="96" spans="1:10" x14ac:dyDescent="0.25">
      <c r="A96" t="s">
        <v>27</v>
      </c>
      <c r="B96">
        <v>0.99182339904665773</v>
      </c>
      <c r="C96">
        <v>0.95991334017753871</v>
      </c>
      <c r="D96">
        <v>1</v>
      </c>
    </row>
    <row r="97" spans="1:8" x14ac:dyDescent="0.25">
      <c r="A97" t="s">
        <v>28</v>
      </c>
      <c r="B97">
        <v>0.99629481438474077</v>
      </c>
      <c r="C97">
        <v>0.96937515823255072</v>
      </c>
      <c r="D97">
        <v>0.98709678440798354</v>
      </c>
      <c r="E97">
        <v>1</v>
      </c>
    </row>
    <row r="99" spans="1:8" ht="15.75" thickBot="1" x14ac:dyDescent="0.3">
      <c r="A99" s="1" t="s">
        <v>34</v>
      </c>
    </row>
    <row r="100" spans="1:8" x14ac:dyDescent="0.25">
      <c r="A100" s="10" t="s">
        <v>25</v>
      </c>
      <c r="B100" s="10"/>
      <c r="C100" s="10" t="s">
        <v>26</v>
      </c>
      <c r="D100" s="10"/>
      <c r="E100" s="10" t="s">
        <v>27</v>
      </c>
      <c r="F100" s="10"/>
      <c r="G100" s="10" t="s">
        <v>28</v>
      </c>
      <c r="H100" s="10"/>
    </row>
    <row r="102" spans="1:8" x14ac:dyDescent="0.25">
      <c r="A102" t="s">
        <v>29</v>
      </c>
      <c r="B102">
        <v>1.786</v>
      </c>
      <c r="C102" t="s">
        <v>29</v>
      </c>
      <c r="D102">
        <v>1.9650000000000003</v>
      </c>
      <c r="E102" t="s">
        <v>29</v>
      </c>
      <c r="F102">
        <v>2.2850000000000001</v>
      </c>
      <c r="G102" t="s">
        <v>29</v>
      </c>
      <c r="H102">
        <v>2.0999999999999996</v>
      </c>
    </row>
    <row r="103" spans="1:8" x14ac:dyDescent="0.25">
      <c r="A103" t="s">
        <v>35</v>
      </c>
      <c r="B103">
        <v>0.45331550532539816</v>
      </c>
      <c r="C103" t="s">
        <v>35</v>
      </c>
      <c r="D103">
        <v>0.35815866816112013</v>
      </c>
      <c r="E103" t="s">
        <v>35</v>
      </c>
      <c r="F103">
        <v>0.45527753247766067</v>
      </c>
      <c r="G103" t="s">
        <v>35</v>
      </c>
      <c r="H103">
        <v>0.41013476604134597</v>
      </c>
    </row>
    <row r="104" spans="1:8" x14ac:dyDescent="0.25">
      <c r="A104" t="s">
        <v>36</v>
      </c>
      <c r="B104">
        <v>1.1100000000000001</v>
      </c>
      <c r="C104" t="s">
        <v>36</v>
      </c>
      <c r="D104">
        <v>1.5</v>
      </c>
      <c r="E104" t="s">
        <v>36</v>
      </c>
      <c r="F104">
        <v>1.5</v>
      </c>
      <c r="G104" t="s">
        <v>36</v>
      </c>
      <c r="H104">
        <v>1.5</v>
      </c>
    </row>
    <row r="105" spans="1:8" x14ac:dyDescent="0.25">
      <c r="A105" t="s">
        <v>37</v>
      </c>
      <c r="B105" t="e">
        <v>#N/A</v>
      </c>
      <c r="C105" t="s">
        <v>37</v>
      </c>
      <c r="D105">
        <v>0.5</v>
      </c>
      <c r="E105" t="s">
        <v>37</v>
      </c>
      <c r="F105">
        <v>1</v>
      </c>
      <c r="G105" t="s">
        <v>37</v>
      </c>
      <c r="H105">
        <v>1.6</v>
      </c>
    </row>
    <row r="106" spans="1:8" x14ac:dyDescent="0.25">
      <c r="A106" t="s">
        <v>38</v>
      </c>
      <c r="B106">
        <v>2.0272885703245165</v>
      </c>
      <c r="C106" t="s">
        <v>38</v>
      </c>
      <c r="D106">
        <v>1.6017342574781084</v>
      </c>
      <c r="E106" t="s">
        <v>38</v>
      </c>
      <c r="F106">
        <v>2.036063022496835</v>
      </c>
      <c r="G106" t="s">
        <v>38</v>
      </c>
      <c r="H106">
        <v>1.8341784336088438</v>
      </c>
    </row>
    <row r="107" spans="1:8" x14ac:dyDescent="0.25">
      <c r="A107" t="s">
        <v>39</v>
      </c>
      <c r="B107">
        <v>4.1098989473684222</v>
      </c>
      <c r="C107" t="s">
        <v>39</v>
      </c>
      <c r="D107">
        <v>2.5655526315789472</v>
      </c>
      <c r="E107" t="s">
        <v>39</v>
      </c>
      <c r="F107">
        <v>4.1455526315789468</v>
      </c>
      <c r="G107" t="s">
        <v>39</v>
      </c>
      <c r="H107">
        <v>3.3642105263157918</v>
      </c>
    </row>
    <row r="108" spans="1:8" x14ac:dyDescent="0.25">
      <c r="A108" t="s">
        <v>40</v>
      </c>
      <c r="B108">
        <v>2.9009423694246204</v>
      </c>
      <c r="C108" t="s">
        <v>40</v>
      </c>
      <c r="D108">
        <v>1.7633403359758892</v>
      </c>
      <c r="E108" t="s">
        <v>40</v>
      </c>
      <c r="F108">
        <v>2.832301309951502</v>
      </c>
      <c r="G108" t="s">
        <v>40</v>
      </c>
      <c r="H108">
        <v>2.4823715930158983</v>
      </c>
    </row>
    <row r="109" spans="1:8" x14ac:dyDescent="0.25">
      <c r="A109" t="s">
        <v>41</v>
      </c>
      <c r="B109">
        <v>1.8975202835405076</v>
      </c>
      <c r="C109" t="s">
        <v>41</v>
      </c>
      <c r="D109">
        <v>1.5959409101137021</v>
      </c>
      <c r="E109" t="s">
        <v>41</v>
      </c>
      <c r="F109">
        <v>1.9178073482164686</v>
      </c>
      <c r="G109" t="s">
        <v>41</v>
      </c>
      <c r="H109">
        <v>1.8201303793682779</v>
      </c>
    </row>
    <row r="110" spans="1:8" x14ac:dyDescent="0.25">
      <c r="A110" t="s">
        <v>42</v>
      </c>
      <c r="B110">
        <v>7.25</v>
      </c>
      <c r="C110" t="s">
        <v>42</v>
      </c>
      <c r="D110">
        <v>5.5</v>
      </c>
      <c r="E110" t="s">
        <v>42</v>
      </c>
      <c r="F110">
        <v>7</v>
      </c>
      <c r="G110" t="s">
        <v>42</v>
      </c>
      <c r="H110">
        <v>6.5</v>
      </c>
    </row>
    <row r="111" spans="1:8" x14ac:dyDescent="0.25">
      <c r="A111" t="s">
        <v>43</v>
      </c>
      <c r="B111">
        <v>0.25</v>
      </c>
      <c r="C111" t="s">
        <v>43</v>
      </c>
      <c r="D111">
        <v>0.5</v>
      </c>
      <c r="E111" t="s">
        <v>43</v>
      </c>
      <c r="F111">
        <v>1</v>
      </c>
      <c r="G111" t="s">
        <v>43</v>
      </c>
      <c r="H111">
        <v>0.5</v>
      </c>
    </row>
    <row r="112" spans="1:8" x14ac:dyDescent="0.25">
      <c r="A112" t="s">
        <v>44</v>
      </c>
      <c r="B112">
        <v>7.5</v>
      </c>
      <c r="C112" t="s">
        <v>44</v>
      </c>
      <c r="D112">
        <v>6</v>
      </c>
      <c r="E112" t="s">
        <v>44</v>
      </c>
      <c r="F112">
        <v>8</v>
      </c>
      <c r="G112" t="s">
        <v>44</v>
      </c>
      <c r="H112">
        <v>7</v>
      </c>
    </row>
    <row r="113" spans="1:8" x14ac:dyDescent="0.25">
      <c r="A113" t="s">
        <v>31</v>
      </c>
      <c r="B113">
        <v>35.72</v>
      </c>
      <c r="C113" t="s">
        <v>31</v>
      </c>
      <c r="D113">
        <v>39.300000000000004</v>
      </c>
      <c r="E113" t="s">
        <v>31</v>
      </c>
      <c r="F113">
        <v>45.7</v>
      </c>
      <c r="G113" t="s">
        <v>31</v>
      </c>
      <c r="H113">
        <v>41.999999999999993</v>
      </c>
    </row>
    <row r="114" spans="1:8" ht="15.75" thickBot="1" x14ac:dyDescent="0.3">
      <c r="A114" s="11" t="s">
        <v>45</v>
      </c>
      <c r="B114" s="11">
        <v>20</v>
      </c>
      <c r="C114" s="11" t="s">
        <v>45</v>
      </c>
      <c r="D114" s="11">
        <v>20</v>
      </c>
      <c r="E114" s="11" t="s">
        <v>45</v>
      </c>
      <c r="F114" s="11">
        <v>20</v>
      </c>
      <c r="G114" s="11" t="s">
        <v>45</v>
      </c>
      <c r="H114" s="11">
        <v>20</v>
      </c>
    </row>
    <row r="116" spans="1:8" x14ac:dyDescent="0.25">
      <c r="A116" s="1" t="s">
        <v>46</v>
      </c>
    </row>
    <row r="141" spans="1:1" x14ac:dyDescent="0.25">
      <c r="A141" s="1" t="s">
        <v>47</v>
      </c>
    </row>
    <row r="152" spans="1:1" x14ac:dyDescent="0.25">
      <c r="A152" s="1" t="s">
        <v>48</v>
      </c>
    </row>
    <row r="159" spans="1:1" x14ac:dyDescent="0.25">
      <c r="A159" s="1" t="s">
        <v>49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Assignment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2023-04-21T19:05:36Z</dcterms:created>
  <dcterms:modified xsi:type="dcterms:W3CDTF">2023-04-24T17:15:17Z</dcterms:modified>
</cp:coreProperties>
</file>