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arri\Downloads\"/>
    </mc:Choice>
  </mc:AlternateContent>
  <xr:revisionPtr revIDLastSave="0" documentId="8_{8D17593E-AE58-4246-A626-63515BF331EA}" xr6:coauthVersionLast="47" xr6:coauthVersionMax="47" xr10:uidLastSave="{00000000-0000-0000-0000-000000000000}"/>
  <bookViews>
    <workbookView xWindow="-120" yWindow="-120" windowWidth="29040" windowHeight="15840" xr2:uid="{EA88BBBE-C1F1-457C-BBD9-005A1F5D95B3}"/>
  </bookViews>
  <sheets>
    <sheet name="Data" sheetId="1" r:id="rId1"/>
    <sheet name="Calculations" sheetId="2" r:id="rId2"/>
    <sheet name="Graphs" sheetId="3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9" i="2" l="1"/>
  <c r="N8" i="2"/>
  <c r="N6" i="2"/>
  <c r="J23" i="2"/>
  <c r="J15" i="2"/>
  <c r="I15" i="2"/>
  <c r="H99" i="2"/>
  <c r="K17" i="2"/>
  <c r="J17" i="2"/>
  <c r="I16" i="2"/>
  <c r="G94" i="2"/>
  <c r="A92" i="2"/>
  <c r="A99" i="2"/>
  <c r="B99" i="2"/>
  <c r="C17" i="2"/>
  <c r="D17" i="2"/>
  <c r="E17" i="2"/>
  <c r="F17" i="2"/>
  <c r="H16" i="2"/>
  <c r="G16" i="2"/>
  <c r="K15" i="2"/>
  <c r="B11" i="2" l="1"/>
  <c r="B18" i="2"/>
  <c r="D105" i="2"/>
  <c r="C105" i="2"/>
  <c r="I105" i="2" s="1"/>
  <c r="B105" i="2"/>
  <c r="E105" i="2" s="1"/>
  <c r="H105" i="2" s="1"/>
  <c r="A105" i="2"/>
  <c r="D104" i="2"/>
  <c r="C104" i="2"/>
  <c r="I104" i="2" s="1"/>
  <c r="B104" i="2"/>
  <c r="E104" i="2" s="1"/>
  <c r="H104" i="2" s="1"/>
  <c r="A104" i="2"/>
  <c r="D103" i="2"/>
  <c r="C103" i="2"/>
  <c r="I103" i="2" s="1"/>
  <c r="B103" i="2"/>
  <c r="E103" i="2" s="1"/>
  <c r="H103" i="2" s="1"/>
  <c r="A103" i="2"/>
  <c r="D102" i="2"/>
  <c r="C102" i="2"/>
  <c r="I102" i="2" s="1"/>
  <c r="B102" i="2"/>
  <c r="E102" i="2" s="1"/>
  <c r="H102" i="2" s="1"/>
  <c r="A102" i="2"/>
  <c r="D101" i="2"/>
  <c r="C101" i="2"/>
  <c r="I101" i="2" s="1"/>
  <c r="B101" i="2"/>
  <c r="E101" i="2" s="1"/>
  <c r="H101" i="2" s="1"/>
  <c r="A101" i="2"/>
  <c r="D100" i="2"/>
  <c r="C100" i="2"/>
  <c r="I100" i="2" s="1"/>
  <c r="B100" i="2"/>
  <c r="E100" i="2" s="1"/>
  <c r="H100" i="2" s="1"/>
  <c r="A100" i="2"/>
  <c r="D99" i="2"/>
  <c r="C99" i="2"/>
  <c r="I99" i="2" s="1"/>
  <c r="E99" i="2"/>
  <c r="D98" i="2"/>
  <c r="C98" i="2"/>
  <c r="I98" i="2" s="1"/>
  <c r="B98" i="2"/>
  <c r="E98" i="2" s="1"/>
  <c r="H98" i="2" s="1"/>
  <c r="A98" i="2"/>
  <c r="I97" i="2"/>
  <c r="D97" i="2"/>
  <c r="C97" i="2"/>
  <c r="B97" i="2"/>
  <c r="E97" i="2" s="1"/>
  <c r="H97" i="2" s="1"/>
  <c r="A97" i="2"/>
  <c r="D96" i="2"/>
  <c r="C96" i="2"/>
  <c r="I96" i="2" s="1"/>
  <c r="B96" i="2"/>
  <c r="E96" i="2" s="1"/>
  <c r="H96" i="2" s="1"/>
  <c r="A96" i="2"/>
  <c r="D95" i="2"/>
  <c r="C95" i="2"/>
  <c r="I95" i="2" s="1"/>
  <c r="B95" i="2"/>
  <c r="E95" i="2" s="1"/>
  <c r="A95" i="2"/>
  <c r="D94" i="2"/>
  <c r="C94" i="2"/>
  <c r="I94" i="2" s="1"/>
  <c r="B94" i="2"/>
  <c r="E94" i="2" s="1"/>
  <c r="H94" i="2" s="1"/>
  <c r="A94" i="2"/>
  <c r="D93" i="2"/>
  <c r="C93" i="2"/>
  <c r="I93" i="2" s="1"/>
  <c r="B93" i="2"/>
  <c r="E93" i="2" s="1"/>
  <c r="H93" i="2" s="1"/>
  <c r="A93" i="2"/>
  <c r="D92" i="2"/>
  <c r="C92" i="2"/>
  <c r="I92" i="2" s="1"/>
  <c r="B92" i="2"/>
  <c r="E92" i="2" s="1"/>
  <c r="H92" i="2" s="1"/>
  <c r="D91" i="2"/>
  <c r="C91" i="2"/>
  <c r="I91" i="2" s="1"/>
  <c r="B91" i="2"/>
  <c r="E91" i="2" s="1"/>
  <c r="H91" i="2" s="1"/>
  <c r="A91" i="2"/>
  <c r="D90" i="2"/>
  <c r="C90" i="2"/>
  <c r="I90" i="2" s="1"/>
  <c r="B90" i="2"/>
  <c r="E90" i="2" s="1"/>
  <c r="A90" i="2"/>
  <c r="D89" i="2"/>
  <c r="C89" i="2"/>
  <c r="I89" i="2" s="1"/>
  <c r="B89" i="2"/>
  <c r="E89" i="2" s="1"/>
  <c r="H89" i="2" s="1"/>
  <c r="A89" i="2"/>
  <c r="D88" i="2"/>
  <c r="C88" i="2"/>
  <c r="I88" i="2" s="1"/>
  <c r="B88" i="2"/>
  <c r="E88" i="2" s="1"/>
  <c r="H88" i="2" s="1"/>
  <c r="A88" i="2"/>
  <c r="D87" i="2"/>
  <c r="C87" i="2"/>
  <c r="I87" i="2" s="1"/>
  <c r="B87" i="2"/>
  <c r="E87" i="2" s="1"/>
  <c r="A87" i="2"/>
  <c r="D86" i="2"/>
  <c r="C86" i="2"/>
  <c r="I86" i="2" s="1"/>
  <c r="B86" i="2"/>
  <c r="E86" i="2" s="1"/>
  <c r="H86" i="2" s="1"/>
  <c r="A86" i="2"/>
  <c r="D85" i="2"/>
  <c r="C85" i="2"/>
  <c r="I85" i="2" s="1"/>
  <c r="B85" i="2"/>
  <c r="E85" i="2" s="1"/>
  <c r="H85" i="2" s="1"/>
  <c r="A85" i="2"/>
  <c r="D84" i="2"/>
  <c r="C84" i="2"/>
  <c r="I84" i="2" s="1"/>
  <c r="B84" i="2"/>
  <c r="E84" i="2" s="1"/>
  <c r="H84" i="2" s="1"/>
  <c r="A84" i="2"/>
  <c r="D83" i="2"/>
  <c r="C83" i="2"/>
  <c r="I83" i="2" s="1"/>
  <c r="B83" i="2"/>
  <c r="E83" i="2" s="1"/>
  <c r="A83" i="2"/>
  <c r="D82" i="2"/>
  <c r="C82" i="2"/>
  <c r="I82" i="2" s="1"/>
  <c r="B82" i="2"/>
  <c r="E82" i="2" s="1"/>
  <c r="H82" i="2" s="1"/>
  <c r="A82" i="2"/>
  <c r="D81" i="2"/>
  <c r="C81" i="2"/>
  <c r="I81" i="2" s="1"/>
  <c r="B81" i="2"/>
  <c r="E81" i="2" s="1"/>
  <c r="H81" i="2" s="1"/>
  <c r="A81" i="2"/>
  <c r="D80" i="2"/>
  <c r="C80" i="2"/>
  <c r="I80" i="2" s="1"/>
  <c r="B80" i="2"/>
  <c r="E80" i="2" s="1"/>
  <c r="H80" i="2" s="1"/>
  <c r="A80" i="2"/>
  <c r="D79" i="2"/>
  <c r="C79" i="2"/>
  <c r="I79" i="2" s="1"/>
  <c r="B79" i="2"/>
  <c r="E79" i="2" s="1"/>
  <c r="H79" i="2" s="1"/>
  <c r="A79" i="2"/>
  <c r="D78" i="2"/>
  <c r="C78" i="2"/>
  <c r="I78" i="2" s="1"/>
  <c r="B78" i="2"/>
  <c r="E78" i="2" s="1"/>
  <c r="A78" i="2"/>
  <c r="D77" i="2"/>
  <c r="C77" i="2"/>
  <c r="I77" i="2" s="1"/>
  <c r="B77" i="2"/>
  <c r="E77" i="2" s="1"/>
  <c r="H77" i="2" s="1"/>
  <c r="A77" i="2"/>
  <c r="D76" i="2"/>
  <c r="C76" i="2"/>
  <c r="I76" i="2" s="1"/>
  <c r="B76" i="2"/>
  <c r="E76" i="2" s="1"/>
  <c r="H76" i="2" s="1"/>
  <c r="A76" i="2"/>
  <c r="D75" i="2"/>
  <c r="C75" i="2"/>
  <c r="I75" i="2" s="1"/>
  <c r="B75" i="2"/>
  <c r="E75" i="2" s="1"/>
  <c r="A75" i="2"/>
  <c r="E74" i="2"/>
  <c r="H74" i="2" s="1"/>
  <c r="D74" i="2"/>
  <c r="C74" i="2"/>
  <c r="I74" i="2" s="1"/>
  <c r="B74" i="2"/>
  <c r="A74" i="2"/>
  <c r="D73" i="2"/>
  <c r="C73" i="2"/>
  <c r="I73" i="2" s="1"/>
  <c r="B73" i="2"/>
  <c r="E73" i="2" s="1"/>
  <c r="H73" i="2" s="1"/>
  <c r="A73" i="2"/>
  <c r="D72" i="2"/>
  <c r="C72" i="2"/>
  <c r="I72" i="2" s="1"/>
  <c r="B72" i="2"/>
  <c r="E72" i="2" s="1"/>
  <c r="H72" i="2" s="1"/>
  <c r="A72" i="2"/>
  <c r="D71" i="2"/>
  <c r="C71" i="2"/>
  <c r="I71" i="2" s="1"/>
  <c r="B71" i="2"/>
  <c r="E71" i="2" s="1"/>
  <c r="A71" i="2"/>
  <c r="D70" i="2"/>
  <c r="C70" i="2"/>
  <c r="I70" i="2" s="1"/>
  <c r="B70" i="2"/>
  <c r="E70" i="2" s="1"/>
  <c r="H70" i="2" s="1"/>
  <c r="A70" i="2"/>
  <c r="D69" i="2"/>
  <c r="C69" i="2"/>
  <c r="I69" i="2" s="1"/>
  <c r="B69" i="2"/>
  <c r="E69" i="2" s="1"/>
  <c r="H69" i="2" s="1"/>
  <c r="A69" i="2"/>
  <c r="D68" i="2"/>
  <c r="C68" i="2"/>
  <c r="I68" i="2" s="1"/>
  <c r="B68" i="2"/>
  <c r="E68" i="2" s="1"/>
  <c r="H68" i="2" s="1"/>
  <c r="A68" i="2"/>
  <c r="D67" i="2"/>
  <c r="C67" i="2"/>
  <c r="I67" i="2" s="1"/>
  <c r="B67" i="2"/>
  <c r="E67" i="2" s="1"/>
  <c r="H67" i="2" s="1"/>
  <c r="A67" i="2"/>
  <c r="D66" i="2"/>
  <c r="C66" i="2"/>
  <c r="I66" i="2" s="1"/>
  <c r="B66" i="2"/>
  <c r="E66" i="2" s="1"/>
  <c r="A66" i="2"/>
  <c r="D65" i="2"/>
  <c r="C65" i="2"/>
  <c r="I65" i="2" s="1"/>
  <c r="B65" i="2"/>
  <c r="E65" i="2" s="1"/>
  <c r="H65" i="2" s="1"/>
  <c r="A65" i="2"/>
  <c r="D64" i="2"/>
  <c r="C64" i="2"/>
  <c r="I64" i="2" s="1"/>
  <c r="B64" i="2"/>
  <c r="E64" i="2" s="1"/>
  <c r="H64" i="2" s="1"/>
  <c r="A64" i="2"/>
  <c r="D63" i="2"/>
  <c r="C63" i="2"/>
  <c r="I63" i="2" s="1"/>
  <c r="B63" i="2"/>
  <c r="E63" i="2" s="1"/>
  <c r="A63" i="2"/>
  <c r="D62" i="2"/>
  <c r="C62" i="2"/>
  <c r="I62" i="2" s="1"/>
  <c r="B62" i="2"/>
  <c r="E62" i="2" s="1"/>
  <c r="H62" i="2" s="1"/>
  <c r="A62" i="2"/>
  <c r="D61" i="2"/>
  <c r="C61" i="2"/>
  <c r="I61" i="2" s="1"/>
  <c r="B61" i="2"/>
  <c r="E61" i="2" s="1"/>
  <c r="H61" i="2" s="1"/>
  <c r="A61" i="2"/>
  <c r="D60" i="2"/>
  <c r="C60" i="2"/>
  <c r="I60" i="2" s="1"/>
  <c r="B60" i="2"/>
  <c r="E60" i="2" s="1"/>
  <c r="H60" i="2" s="1"/>
  <c r="A60" i="2"/>
  <c r="D59" i="2"/>
  <c r="C59" i="2"/>
  <c r="I59" i="2" s="1"/>
  <c r="B59" i="2"/>
  <c r="E59" i="2" s="1"/>
  <c r="A59" i="2"/>
  <c r="D58" i="2"/>
  <c r="C58" i="2"/>
  <c r="I58" i="2" s="1"/>
  <c r="B58" i="2"/>
  <c r="E58" i="2" s="1"/>
  <c r="H58" i="2" s="1"/>
  <c r="A58" i="2"/>
  <c r="D57" i="2"/>
  <c r="C57" i="2"/>
  <c r="I57" i="2" s="1"/>
  <c r="B57" i="2"/>
  <c r="E57" i="2" s="1"/>
  <c r="H57" i="2" s="1"/>
  <c r="A57" i="2"/>
  <c r="D56" i="2"/>
  <c r="C56" i="2"/>
  <c r="I56" i="2" s="1"/>
  <c r="B56" i="2"/>
  <c r="E56" i="2" s="1"/>
  <c r="H56" i="2" s="1"/>
  <c r="A56" i="2"/>
  <c r="E55" i="2"/>
  <c r="H55" i="2" s="1"/>
  <c r="D55" i="2"/>
  <c r="C55" i="2"/>
  <c r="I55" i="2" s="1"/>
  <c r="B55" i="2"/>
  <c r="A55" i="2"/>
  <c r="D54" i="2"/>
  <c r="C54" i="2"/>
  <c r="I54" i="2" s="1"/>
  <c r="B54" i="2"/>
  <c r="E54" i="2" s="1"/>
  <c r="A54" i="2"/>
  <c r="D53" i="2"/>
  <c r="C53" i="2"/>
  <c r="I53" i="2" s="1"/>
  <c r="B53" i="2"/>
  <c r="E53" i="2" s="1"/>
  <c r="H53" i="2" s="1"/>
  <c r="A53" i="2"/>
  <c r="D52" i="2"/>
  <c r="C52" i="2"/>
  <c r="I52" i="2" s="1"/>
  <c r="B52" i="2"/>
  <c r="E52" i="2" s="1"/>
  <c r="H52" i="2" s="1"/>
  <c r="A52" i="2"/>
  <c r="D51" i="2"/>
  <c r="C51" i="2"/>
  <c r="I51" i="2" s="1"/>
  <c r="B51" i="2"/>
  <c r="E51" i="2" s="1"/>
  <c r="A51" i="2"/>
  <c r="D50" i="2"/>
  <c r="C50" i="2"/>
  <c r="I50" i="2" s="1"/>
  <c r="B50" i="2"/>
  <c r="E50" i="2" s="1"/>
  <c r="H50" i="2" s="1"/>
  <c r="A50" i="2"/>
  <c r="D49" i="2"/>
  <c r="C49" i="2"/>
  <c r="I49" i="2" s="1"/>
  <c r="B49" i="2"/>
  <c r="E49" i="2" s="1"/>
  <c r="H49" i="2" s="1"/>
  <c r="A49" i="2"/>
  <c r="D48" i="2"/>
  <c r="C48" i="2"/>
  <c r="I48" i="2" s="1"/>
  <c r="B48" i="2"/>
  <c r="E48" i="2" s="1"/>
  <c r="H48" i="2" s="1"/>
  <c r="A48" i="2"/>
  <c r="D47" i="2"/>
  <c r="C47" i="2"/>
  <c r="I47" i="2" s="1"/>
  <c r="B47" i="2"/>
  <c r="E47" i="2" s="1"/>
  <c r="A47" i="2"/>
  <c r="D46" i="2"/>
  <c r="C46" i="2"/>
  <c r="I46" i="2" s="1"/>
  <c r="B46" i="2"/>
  <c r="E46" i="2" s="1"/>
  <c r="H46" i="2" s="1"/>
  <c r="A46" i="2"/>
  <c r="D45" i="2"/>
  <c r="C45" i="2"/>
  <c r="I45" i="2" s="1"/>
  <c r="B45" i="2"/>
  <c r="E45" i="2" s="1"/>
  <c r="H45" i="2" s="1"/>
  <c r="A45" i="2"/>
  <c r="D44" i="2"/>
  <c r="C44" i="2"/>
  <c r="I44" i="2" s="1"/>
  <c r="B44" i="2"/>
  <c r="E44" i="2" s="1"/>
  <c r="H44" i="2" s="1"/>
  <c r="A44" i="2"/>
  <c r="D43" i="2"/>
  <c r="C43" i="2"/>
  <c r="I43" i="2" s="1"/>
  <c r="B43" i="2"/>
  <c r="E43" i="2" s="1"/>
  <c r="H43" i="2" s="1"/>
  <c r="A43" i="2"/>
  <c r="D42" i="2"/>
  <c r="C42" i="2"/>
  <c r="I42" i="2" s="1"/>
  <c r="B42" i="2"/>
  <c r="E42" i="2" s="1"/>
  <c r="A42" i="2"/>
  <c r="D41" i="2"/>
  <c r="C41" i="2"/>
  <c r="I41" i="2" s="1"/>
  <c r="B41" i="2"/>
  <c r="E41" i="2" s="1"/>
  <c r="H41" i="2" s="1"/>
  <c r="A41" i="2"/>
  <c r="D40" i="2"/>
  <c r="C40" i="2"/>
  <c r="I40" i="2" s="1"/>
  <c r="B40" i="2"/>
  <c r="E40" i="2" s="1"/>
  <c r="H40" i="2" s="1"/>
  <c r="A40" i="2"/>
  <c r="D39" i="2"/>
  <c r="C39" i="2"/>
  <c r="I39" i="2" s="1"/>
  <c r="B39" i="2"/>
  <c r="E39" i="2" s="1"/>
  <c r="A39" i="2"/>
  <c r="E38" i="2"/>
  <c r="H38" i="2" s="1"/>
  <c r="D38" i="2"/>
  <c r="C38" i="2"/>
  <c r="I38" i="2" s="1"/>
  <c r="B38" i="2"/>
  <c r="A38" i="2"/>
  <c r="D37" i="2"/>
  <c r="C37" i="2"/>
  <c r="I37" i="2" s="1"/>
  <c r="B37" i="2"/>
  <c r="E37" i="2" s="1"/>
  <c r="H37" i="2" s="1"/>
  <c r="A37" i="2"/>
  <c r="D36" i="2"/>
  <c r="C36" i="2"/>
  <c r="I36" i="2" s="1"/>
  <c r="B36" i="2"/>
  <c r="E36" i="2" s="1"/>
  <c r="H36" i="2" s="1"/>
  <c r="A36" i="2"/>
  <c r="D35" i="2"/>
  <c r="C35" i="2"/>
  <c r="I35" i="2" s="1"/>
  <c r="B35" i="2"/>
  <c r="E35" i="2" s="1"/>
  <c r="A35" i="2"/>
  <c r="D34" i="2"/>
  <c r="C34" i="2"/>
  <c r="I34" i="2" s="1"/>
  <c r="B34" i="2"/>
  <c r="E34" i="2" s="1"/>
  <c r="H34" i="2" s="1"/>
  <c r="A34" i="2"/>
  <c r="D33" i="2"/>
  <c r="C33" i="2"/>
  <c r="I33" i="2" s="1"/>
  <c r="B33" i="2"/>
  <c r="E33" i="2" s="1"/>
  <c r="A33" i="2"/>
  <c r="D32" i="2"/>
  <c r="C32" i="2"/>
  <c r="I32" i="2" s="1"/>
  <c r="B32" i="2"/>
  <c r="E32" i="2" s="1"/>
  <c r="H32" i="2" s="1"/>
  <c r="A32" i="2"/>
  <c r="D31" i="2"/>
  <c r="C31" i="2"/>
  <c r="I31" i="2" s="1"/>
  <c r="B31" i="2"/>
  <c r="E31" i="2" s="1"/>
  <c r="H31" i="2" s="1"/>
  <c r="A31" i="2"/>
  <c r="D30" i="2"/>
  <c r="C30" i="2"/>
  <c r="I30" i="2" s="1"/>
  <c r="B30" i="2"/>
  <c r="E30" i="2" s="1"/>
  <c r="A30" i="2"/>
  <c r="D29" i="2"/>
  <c r="C29" i="2"/>
  <c r="I29" i="2" s="1"/>
  <c r="B29" i="2"/>
  <c r="E29" i="2" s="1"/>
  <c r="H29" i="2" s="1"/>
  <c r="A29" i="2"/>
  <c r="D28" i="2"/>
  <c r="C28" i="2"/>
  <c r="I28" i="2" s="1"/>
  <c r="B28" i="2"/>
  <c r="E28" i="2" s="1"/>
  <c r="H28" i="2" s="1"/>
  <c r="A28" i="2"/>
  <c r="D27" i="2"/>
  <c r="C27" i="2"/>
  <c r="I27" i="2" s="1"/>
  <c r="B27" i="2"/>
  <c r="E27" i="2" s="1"/>
  <c r="A27" i="2"/>
  <c r="D26" i="2"/>
  <c r="C26" i="2"/>
  <c r="I26" i="2" s="1"/>
  <c r="B26" i="2"/>
  <c r="E26" i="2" s="1"/>
  <c r="H26" i="2" s="1"/>
  <c r="A26" i="2"/>
  <c r="I25" i="2"/>
  <c r="D25" i="2"/>
  <c r="C25" i="2"/>
  <c r="B25" i="2"/>
  <c r="E25" i="2" s="1"/>
  <c r="H25" i="2" s="1"/>
  <c r="A25" i="2"/>
  <c r="E24" i="2"/>
  <c r="H24" i="2" s="1"/>
  <c r="D24" i="2"/>
  <c r="C24" i="2"/>
  <c r="I24" i="2" s="1"/>
  <c r="B24" i="2"/>
  <c r="A24" i="2"/>
  <c r="D23" i="2"/>
  <c r="C23" i="2"/>
  <c r="I23" i="2" s="1"/>
  <c r="B23" i="2"/>
  <c r="E23" i="2" s="1"/>
  <c r="A23" i="2"/>
  <c r="D22" i="2"/>
  <c r="C22" i="2"/>
  <c r="I22" i="2" s="1"/>
  <c r="B22" i="2"/>
  <c r="E22" i="2" s="1"/>
  <c r="H22" i="2" s="1"/>
  <c r="A22" i="2"/>
  <c r="D21" i="2"/>
  <c r="C21" i="2"/>
  <c r="I21" i="2" s="1"/>
  <c r="B21" i="2"/>
  <c r="E21" i="2" s="1"/>
  <c r="H21" i="2" s="1"/>
  <c r="A21" i="2"/>
  <c r="D20" i="2"/>
  <c r="C20" i="2"/>
  <c r="I20" i="2" s="1"/>
  <c r="B20" i="2"/>
  <c r="E20" i="2" s="1"/>
  <c r="H20" i="2" s="1"/>
  <c r="A20" i="2"/>
  <c r="D19" i="2"/>
  <c r="C19" i="2"/>
  <c r="I19" i="2" s="1"/>
  <c r="B19" i="2"/>
  <c r="E19" i="2" s="1"/>
  <c r="H19" i="2" s="1"/>
  <c r="A19" i="2"/>
  <c r="D18" i="2"/>
  <c r="C18" i="2"/>
  <c r="I18" i="2" s="1"/>
  <c r="E18" i="2"/>
  <c r="A18" i="2"/>
  <c r="I17" i="2"/>
  <c r="B17" i="2"/>
  <c r="H17" i="2" s="1"/>
  <c r="A17" i="2"/>
  <c r="D16" i="2"/>
  <c r="C16" i="2"/>
  <c r="B16" i="2"/>
  <c r="E16" i="2" s="1"/>
  <c r="A16" i="2"/>
  <c r="D15" i="2"/>
  <c r="C15" i="2"/>
  <c r="B15" i="2"/>
  <c r="E15" i="2" s="1"/>
  <c r="A15" i="2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8" i="1"/>
  <c r="B7" i="1"/>
  <c r="F34" i="2" l="1"/>
  <c r="F100" i="2"/>
  <c r="F29" i="2"/>
  <c r="N4" i="2"/>
  <c r="F65" i="2"/>
  <c r="F19" i="2"/>
  <c r="K19" i="2" s="1"/>
  <c r="F46" i="2"/>
  <c r="G46" i="2" s="1"/>
  <c r="F73" i="2"/>
  <c r="K73" i="2" s="1"/>
  <c r="F101" i="2"/>
  <c r="G101" i="2" s="1"/>
  <c r="F76" i="2"/>
  <c r="G76" i="2" s="1"/>
  <c r="F80" i="2"/>
  <c r="G80" i="2" s="1"/>
  <c r="F37" i="2"/>
  <c r="K37" i="2" s="1"/>
  <c r="F55" i="2"/>
  <c r="J55" i="2" s="1"/>
  <c r="F31" i="2"/>
  <c r="J31" i="2" s="1"/>
  <c r="F43" i="2"/>
  <c r="G43" i="2" s="1"/>
  <c r="F53" i="2"/>
  <c r="G53" i="2" s="1"/>
  <c r="F58" i="2"/>
  <c r="G58" i="2" s="1"/>
  <c r="F20" i="2"/>
  <c r="G20" i="2" s="1"/>
  <c r="F49" i="2"/>
  <c r="K49" i="2" s="1"/>
  <c r="F61" i="2"/>
  <c r="K61" i="2" s="1"/>
  <c r="F69" i="2"/>
  <c r="J69" i="2" s="1"/>
  <c r="F91" i="2"/>
  <c r="G91" i="2" s="1"/>
  <c r="F94" i="2"/>
  <c r="J94" i="2" s="1"/>
  <c r="F104" i="2"/>
  <c r="G104" i="2" s="1"/>
  <c r="F45" i="2"/>
  <c r="J45" i="2" s="1"/>
  <c r="F57" i="2"/>
  <c r="K57" i="2" s="1"/>
  <c r="F79" i="2"/>
  <c r="K79" i="2" s="1"/>
  <c r="F82" i="2"/>
  <c r="J82" i="2" s="1"/>
  <c r="F89" i="2"/>
  <c r="G89" i="2" s="1"/>
  <c r="F16" i="2"/>
  <c r="F102" i="2"/>
  <c r="F85" i="2"/>
  <c r="K85" i="2" s="1"/>
  <c r="J34" i="2"/>
  <c r="F44" i="2"/>
  <c r="K44" i="2" s="1"/>
  <c r="F56" i="2"/>
  <c r="J56" i="2" s="1"/>
  <c r="F88" i="2"/>
  <c r="J88" i="2" s="1"/>
  <c r="F103" i="2"/>
  <c r="G103" i="2" s="1"/>
  <c r="N5" i="2"/>
  <c r="F32" i="2"/>
  <c r="J32" i="2" s="1"/>
  <c r="F81" i="2"/>
  <c r="K81" i="2" s="1"/>
  <c r="J100" i="2"/>
  <c r="F27" i="2"/>
  <c r="J27" i="2" s="1"/>
  <c r="H27" i="2"/>
  <c r="F39" i="2"/>
  <c r="J39" i="2" s="1"/>
  <c r="H39" i="2"/>
  <c r="H78" i="2"/>
  <c r="F78" i="2"/>
  <c r="F15" i="2"/>
  <c r="H15" i="2"/>
  <c r="H47" i="2"/>
  <c r="F47" i="2"/>
  <c r="J47" i="2" s="1"/>
  <c r="H59" i="2"/>
  <c r="F59" i="2"/>
  <c r="J59" i="2" s="1"/>
  <c r="H35" i="2"/>
  <c r="F35" i="2"/>
  <c r="J35" i="2" s="1"/>
  <c r="H54" i="2"/>
  <c r="F54" i="2"/>
  <c r="J54" i="2" s="1"/>
  <c r="H66" i="2"/>
  <c r="F66" i="2"/>
  <c r="J66" i="2" s="1"/>
  <c r="H23" i="2"/>
  <c r="F23" i="2"/>
  <c r="H30" i="2"/>
  <c r="F30" i="2"/>
  <c r="J30" i="2" s="1"/>
  <c r="H42" i="2"/>
  <c r="F42" i="2"/>
  <c r="J42" i="2" s="1"/>
  <c r="F52" i="2"/>
  <c r="F64" i="2"/>
  <c r="H18" i="2"/>
  <c r="F18" i="2"/>
  <c r="F28" i="2"/>
  <c r="J28" i="2" s="1"/>
  <c r="F40" i="2"/>
  <c r="J40" i="2" s="1"/>
  <c r="F99" i="2"/>
  <c r="J99" i="2" s="1"/>
  <c r="F63" i="2"/>
  <c r="J63" i="2" s="1"/>
  <c r="H63" i="2"/>
  <c r="K16" i="2"/>
  <c r="H71" i="2"/>
  <c r="F71" i="2"/>
  <c r="J71" i="2" s="1"/>
  <c r="F21" i="2"/>
  <c r="J21" i="2" s="1"/>
  <c r="H33" i="2"/>
  <c r="F33" i="2"/>
  <c r="J33" i="2" s="1"/>
  <c r="F67" i="2"/>
  <c r="J67" i="2" s="1"/>
  <c r="F70" i="2"/>
  <c r="J70" i="2" s="1"/>
  <c r="F77" i="2"/>
  <c r="F92" i="2"/>
  <c r="J92" i="2" s="1"/>
  <c r="G102" i="2"/>
  <c r="K102" i="2"/>
  <c r="F87" i="2"/>
  <c r="J87" i="2" s="1"/>
  <c r="H87" i="2"/>
  <c r="H95" i="2"/>
  <c r="F95" i="2"/>
  <c r="J95" i="2" s="1"/>
  <c r="F105" i="2"/>
  <c r="G19" i="2"/>
  <c r="K46" i="2"/>
  <c r="K58" i="2"/>
  <c r="G65" i="2"/>
  <c r="K65" i="2"/>
  <c r="J65" i="2"/>
  <c r="K100" i="2"/>
  <c r="G100" i="2"/>
  <c r="J16" i="2"/>
  <c r="G29" i="2"/>
  <c r="K29" i="2"/>
  <c r="J29" i="2"/>
  <c r="K34" i="2"/>
  <c r="G34" i="2"/>
  <c r="F41" i="2"/>
  <c r="H75" i="2"/>
  <c r="F75" i="2"/>
  <c r="J75" i="2" s="1"/>
  <c r="H83" i="2"/>
  <c r="F83" i="2"/>
  <c r="J83" i="2" s="1"/>
  <c r="F51" i="2"/>
  <c r="H51" i="2"/>
  <c r="J19" i="2"/>
  <c r="F22" i="2"/>
  <c r="J46" i="2"/>
  <c r="F68" i="2"/>
  <c r="J68" i="2" s="1"/>
  <c r="H90" i="2"/>
  <c r="F90" i="2"/>
  <c r="J90" i="2" s="1"/>
  <c r="F93" i="2"/>
  <c r="J102" i="2"/>
  <c r="F26" i="2"/>
  <c r="F38" i="2"/>
  <c r="F50" i="2"/>
  <c r="F62" i="2"/>
  <c r="F74" i="2"/>
  <c r="F86" i="2"/>
  <c r="F98" i="2"/>
  <c r="J98" i="2" s="1"/>
  <c r="F25" i="2"/>
  <c r="J25" i="2" s="1"/>
  <c r="F97" i="2"/>
  <c r="F24" i="2"/>
  <c r="F36" i="2"/>
  <c r="J36" i="2" s="1"/>
  <c r="F48" i="2"/>
  <c r="J48" i="2" s="1"/>
  <c r="G49" i="2"/>
  <c r="F60" i="2"/>
  <c r="F72" i="2"/>
  <c r="J72" i="2" s="1"/>
  <c r="F84" i="2"/>
  <c r="J84" i="2" s="1"/>
  <c r="F96" i="2"/>
  <c r="J96" i="2" s="1"/>
  <c r="J61" i="2"/>
  <c r="J73" i="2"/>
  <c r="K80" i="2" l="1"/>
  <c r="J53" i="2"/>
  <c r="K20" i="2"/>
  <c r="J49" i="2"/>
  <c r="J89" i="2"/>
  <c r="J76" i="2"/>
  <c r="G73" i="2"/>
  <c r="G61" i="2"/>
  <c r="J20" i="2"/>
  <c r="K104" i="2"/>
  <c r="K56" i="2"/>
  <c r="G69" i="2"/>
  <c r="G56" i="2"/>
  <c r="G37" i="2"/>
  <c r="J37" i="2"/>
  <c r="G88" i="2"/>
  <c r="G85" i="2"/>
  <c r="J80" i="2"/>
  <c r="G45" i="2"/>
  <c r="K45" i="2"/>
  <c r="J101" i="2"/>
  <c r="J57" i="2"/>
  <c r="K31" i="2"/>
  <c r="G31" i="2"/>
  <c r="J104" i="2"/>
  <c r="K88" i="2"/>
  <c r="J43" i="2"/>
  <c r="K55" i="2"/>
  <c r="G55" i="2"/>
  <c r="G79" i="2"/>
  <c r="J103" i="2"/>
  <c r="K43" i="2"/>
  <c r="J81" i="2"/>
  <c r="J79" i="2"/>
  <c r="K101" i="2"/>
  <c r="G81" i="2"/>
  <c r="K53" i="2"/>
  <c r="K76" i="2"/>
  <c r="K69" i="2"/>
  <c r="J58" i="2"/>
  <c r="J91" i="2"/>
  <c r="J85" i="2"/>
  <c r="K89" i="2"/>
  <c r="K94" i="2"/>
  <c r="K91" i="2"/>
  <c r="G44" i="2"/>
  <c r="G82" i="2"/>
  <c r="J44" i="2"/>
  <c r="K82" i="2"/>
  <c r="G32" i="2"/>
  <c r="K32" i="2"/>
  <c r="K103" i="2"/>
  <c r="G57" i="2"/>
  <c r="G41" i="2"/>
  <c r="K41" i="2"/>
  <c r="J41" i="2"/>
  <c r="G78" i="2"/>
  <c r="K78" i="2"/>
  <c r="K38" i="2"/>
  <c r="J38" i="2"/>
  <c r="G38" i="2"/>
  <c r="K22" i="2"/>
  <c r="G22" i="2"/>
  <c r="J78" i="2"/>
  <c r="K105" i="2"/>
  <c r="G105" i="2"/>
  <c r="K60" i="2"/>
  <c r="G60" i="2"/>
  <c r="G40" i="2"/>
  <c r="K40" i="2"/>
  <c r="G52" i="2"/>
  <c r="K52" i="2"/>
  <c r="G54" i="2"/>
  <c r="K54" i="2"/>
  <c r="G64" i="2"/>
  <c r="K64" i="2"/>
  <c r="G17" i="2"/>
  <c r="K93" i="2"/>
  <c r="G93" i="2"/>
  <c r="K95" i="2"/>
  <c r="G95" i="2"/>
  <c r="K28" i="2"/>
  <c r="G28" i="2"/>
  <c r="G42" i="2"/>
  <c r="K42" i="2"/>
  <c r="K50" i="2"/>
  <c r="J50" i="2"/>
  <c r="G50" i="2"/>
  <c r="K24" i="2"/>
  <c r="G24" i="2"/>
  <c r="G90" i="2"/>
  <c r="K90" i="2"/>
  <c r="K51" i="2"/>
  <c r="G51" i="2"/>
  <c r="J51" i="2"/>
  <c r="G15" i="2"/>
  <c r="G92" i="2"/>
  <c r="K92" i="2"/>
  <c r="K59" i="2"/>
  <c r="G59" i="2"/>
  <c r="K39" i="2"/>
  <c r="G39" i="2"/>
  <c r="K97" i="2"/>
  <c r="J97" i="2"/>
  <c r="G97" i="2"/>
  <c r="K25" i="2"/>
  <c r="G25" i="2"/>
  <c r="K83" i="2"/>
  <c r="G83" i="2"/>
  <c r="J24" i="2"/>
  <c r="K87" i="2"/>
  <c r="G87" i="2"/>
  <c r="K33" i="2"/>
  <c r="G33" i="2"/>
  <c r="G18" i="2"/>
  <c r="K18" i="2"/>
  <c r="K35" i="2"/>
  <c r="G35" i="2"/>
  <c r="J60" i="2"/>
  <c r="G30" i="2"/>
  <c r="K30" i="2"/>
  <c r="K48" i="2"/>
  <c r="G48" i="2"/>
  <c r="K47" i="2"/>
  <c r="G47" i="2"/>
  <c r="J93" i="2"/>
  <c r="K36" i="2"/>
  <c r="G36" i="2"/>
  <c r="K96" i="2"/>
  <c r="G96" i="2"/>
  <c r="K84" i="2"/>
  <c r="G84" i="2"/>
  <c r="J64" i="2"/>
  <c r="G77" i="2"/>
  <c r="K77" i="2"/>
  <c r="J77" i="2"/>
  <c r="K74" i="2"/>
  <c r="J74" i="2"/>
  <c r="G74" i="2"/>
  <c r="K68" i="2"/>
  <c r="G68" i="2"/>
  <c r="K70" i="2"/>
  <c r="G70" i="2"/>
  <c r="K21" i="2"/>
  <c r="G21" i="2"/>
  <c r="K27" i="2"/>
  <c r="G27" i="2"/>
  <c r="K26" i="2"/>
  <c r="J26" i="2"/>
  <c r="G26" i="2"/>
  <c r="J105" i="2"/>
  <c r="K98" i="2"/>
  <c r="G98" i="2"/>
  <c r="K86" i="2"/>
  <c r="J86" i="2"/>
  <c r="G86" i="2"/>
  <c r="K75" i="2"/>
  <c r="G75" i="2"/>
  <c r="J52" i="2"/>
  <c r="K63" i="2"/>
  <c r="G63" i="2"/>
  <c r="K72" i="2"/>
  <c r="G72" i="2"/>
  <c r="K62" i="2"/>
  <c r="J62" i="2"/>
  <c r="G62" i="2"/>
  <c r="J18" i="2"/>
  <c r="G67" i="2"/>
  <c r="K67" i="2"/>
  <c r="K71" i="2"/>
  <c r="G71" i="2"/>
  <c r="K99" i="2"/>
  <c r="G99" i="2"/>
  <c r="K23" i="2"/>
  <c r="G23" i="2"/>
  <c r="G66" i="2"/>
  <c r="K66" i="2"/>
  <c r="J22" i="2"/>
  <c r="N7" i="2" l="1"/>
</calcChain>
</file>

<file path=xl/sharedStrings.xml><?xml version="1.0" encoding="utf-8"?>
<sst xmlns="http://schemas.openxmlformats.org/spreadsheetml/2006/main" count="39" uniqueCount="37">
  <si>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</si>
  <si>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</si>
  <si>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</si>
  <si>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</si>
  <si>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</si>
  <si>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</si>
  <si>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</si>
  <si>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</si>
  <si>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</si>
  <si>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</si>
  <si>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</si>
  <si>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</si>
  <si>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</si>
  <si>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 arm length (m)</t>
  </si>
  <si>
    <t>Peak torque (Nm)</t>
  </si>
  <si>
    <t>Engine swept volume (L)</t>
  </si>
  <si>
    <t>Speed at peak torque (rpm)</t>
  </si>
  <si>
    <t>Fuel density (kg/L)</t>
  </si>
  <si>
    <t>Peak corrected power (kW)</t>
  </si>
  <si>
    <t>Fuel calorific value (kJ/kg)</t>
  </si>
  <si>
    <t>Speed at peak corrected power (rpm)</t>
  </si>
  <si>
    <t>Ambient pressure (bar)</t>
  </si>
  <si>
    <t>Ambient temperature (°C)</t>
  </si>
  <si>
    <t>DIN correction factor</t>
  </si>
  <si>
    <t>Engine speed (rpm)</t>
  </si>
  <si>
    <t>Load (N)</t>
  </si>
  <si>
    <t>Fuel flow (L/min)</t>
  </si>
  <si>
    <t>Torque (Nm)</t>
  </si>
  <si>
    <t>Brake power (kW)</t>
  </si>
  <si>
    <t>Corrected power (kW)</t>
  </si>
  <si>
    <t>BMEP (kPa)</t>
  </si>
  <si>
    <t>Fuel flow (kg/h)</t>
  </si>
  <si>
    <t>Results</t>
  </si>
  <si>
    <t>SFC (kg/kWh)</t>
  </si>
  <si>
    <t>Thermal efficency. (%)</t>
  </si>
  <si>
    <t>Lowest SFC (kg/kWh)</t>
  </si>
  <si>
    <t>Speed at lowest SFC (rpm)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</si>
</sst>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</font>
    <font>
      <sz val="11"/>
      <color rgb="FF666666"/>
      <name val="Calibri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BFBFB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/>
    <xf numFmtId="0" fontId="2" fillId="0" borderId="0" xfId="0" applyFont="1"/>
    <xf numFmtId="0" fontId="3" fillId="0" borderId="0" xfId="0" applyFont="1"/>
    <xf numFmtId="1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4" fillId="0" borderId="0" xfId="0" applyFont="1"/>
    <xf numFmtId="0" fontId="1" fillId="0" borderId="0" xfId="0" applyFont="1"/>
    <xf numFmtId="0" fontId="0" fillId="0" borderId="0" xfId="0"/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1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vert="horz"/>
          <a:lstStyle/>
          <a:p>
            <a:r>
              <a:rPr lang="en-GB"/>
              <a:t>Torque vs Engine Speed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4327058255649078"/>
          <c:y val="0.14585351093847854"/>
          <c:w val="0.83416523365613782"/>
          <c:h val="0.66764395875317695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Calculations!$A$15:$A$105</c:f>
              <c:numCache>
                <c:formatCode>0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Calculations!$E$15:$E$105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78D-4DB3-8A82-A3028259A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title>
          <c:tx>
            <c:rich>
              <a:bodyPr rot="0" vert="horz"/>
              <a:lstStyle/>
              <a:p>
                <a:r>
                  <a:rPr lang="en-GB"/>
                  <a:t>Engine speed (rpm)</a:t>
                </a:r>
              </a:p>
            </c:rich>
          </c:tx>
          <c:overlay val="1"/>
          <c:spPr>
            <a:noFill/>
            <a:ln>
              <a:noFill/>
            </a:ln>
            <a:effectLst/>
          </c:sp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vert="horz"/>
              <a:lstStyle/>
              <a:p>
                <a:r>
                  <a:rPr lang="en-GB"/>
                  <a:t>Torque (Nm)</a:t>
                </a:r>
              </a:p>
            </c:rich>
          </c:tx>
          <c:overlay val="1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8650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1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vert="horz"/>
          <a:lstStyle/>
          <a:p>
            <a:r>
              <a:rPr lang="en-GB"/>
              <a:t>Brake Power vs Engine Speed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196482864319148"/>
          <c:y val="0.10224781042154676"/>
          <c:w val="0.76576840377018873"/>
          <c:h val="0.73814628593112608"/>
        </c:manualLayout>
      </c:layout>
      <c:lineChart>
        <c:grouping val="standard"/>
        <c:varyColors val="0"/>
        <c:ser>
          <c:idx val="0"/>
          <c:order val="0"/>
          <c:tx>
            <c:v>Power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'[1]Calculated Results'!$A$15:$A$105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Calculations!$G$15:$G$105</c:f>
              <c:numCache>
                <c:formatCode>General</c:formatCode>
                <c:ptCount val="91"/>
                <c:pt idx="0">
                  <c:v>8.7918627117276706</c:v>
                </c:pt>
                <c:pt idx="1">
                  <c:v>9.2748714450902288</c:v>
                </c:pt>
                <c:pt idx="2">
                  <c:v>9.8047557857537413</c:v>
                </c:pt>
                <c:pt idx="3">
                  <c:v>10.301832359084754</c:v>
                </c:pt>
                <c:pt idx="4">
                  <c:v>10.914993326509315</c:v>
                </c:pt>
                <c:pt idx="5">
                  <c:v>11.552348571716477</c:v>
                </c:pt>
                <c:pt idx="6">
                  <c:v>12.235487694511182</c:v>
                </c:pt>
                <c:pt idx="7">
                  <c:v>12.974042845632608</c:v>
                </c:pt>
                <c:pt idx="8">
                  <c:v>13.751943247921551</c:v>
                </c:pt>
                <c:pt idx="9">
                  <c:v>14.431923231584936</c:v>
                </c:pt>
                <c:pt idx="10">
                  <c:v>15.084566990928309</c:v>
                </c:pt>
                <c:pt idx="11">
                  <c:v>15.694379700688513</c:v>
                </c:pt>
                <c:pt idx="12">
                  <c:v>16.29459034674889</c:v>
                </c:pt>
                <c:pt idx="13">
                  <c:v>16.846489803916665</c:v>
                </c:pt>
                <c:pt idx="14">
                  <c:v>17.340037597347248</c:v>
                </c:pt>
                <c:pt idx="15">
                  <c:v>17.880877918481154</c:v>
                </c:pt>
                <c:pt idx="16">
                  <c:v>18.503632353308582</c:v>
                </c:pt>
                <c:pt idx="17">
                  <c:v>19.073283163690455</c:v>
                </c:pt>
                <c:pt idx="18">
                  <c:v>19.62830307665325</c:v>
                </c:pt>
                <c:pt idx="19">
                  <c:v>20.274246022519435</c:v>
                </c:pt>
                <c:pt idx="20">
                  <c:v>21.001956945030891</c:v>
                </c:pt>
                <c:pt idx="21">
                  <c:v>21.648248040923793</c:v>
                </c:pt>
                <c:pt idx="22">
                  <c:v>22.347930737210287</c:v>
                </c:pt>
                <c:pt idx="23">
                  <c:v>23.064475069975924</c:v>
                </c:pt>
                <c:pt idx="24">
                  <c:v>23.665725867967975</c:v>
                </c:pt>
                <c:pt idx="25">
                  <c:v>24.375917537283151</c:v>
                </c:pt>
                <c:pt idx="26">
                  <c:v>25.04256036621933</c:v>
                </c:pt>
                <c:pt idx="27">
                  <c:v>25.619689954952904</c:v>
                </c:pt>
                <c:pt idx="28">
                  <c:v>26.137556672471955</c:v>
                </c:pt>
                <c:pt idx="29">
                  <c:v>26.653025023140291</c:v>
                </c:pt>
                <c:pt idx="30">
                  <c:v>27.172464863002286</c:v>
                </c:pt>
                <c:pt idx="31">
                  <c:v>27.67229225135922</c:v>
                </c:pt>
                <c:pt idx="32">
                  <c:v>28.197452926845411</c:v>
                </c:pt>
                <c:pt idx="33">
                  <c:v>28.668181850006352</c:v>
                </c:pt>
                <c:pt idx="34">
                  <c:v>28.991845324844405</c:v>
                </c:pt>
                <c:pt idx="35">
                  <c:v>29.296115553749765</c:v>
                </c:pt>
                <c:pt idx="36">
                  <c:v>29.771486477266926</c:v>
                </c:pt>
                <c:pt idx="37">
                  <c:v>30.229621825387362</c:v>
                </c:pt>
                <c:pt idx="38">
                  <c:v>30.543081495738662</c:v>
                </c:pt>
                <c:pt idx="39">
                  <c:v>30.896737450656129</c:v>
                </c:pt>
                <c:pt idx="40">
                  <c:v>31.387401186457982</c:v>
                </c:pt>
                <c:pt idx="41">
                  <c:v>31.756882924071398</c:v>
                </c:pt>
                <c:pt idx="42">
                  <c:v>32.277754047376561</c:v>
                </c:pt>
                <c:pt idx="43">
                  <c:v>32.724439127951626</c:v>
                </c:pt>
                <c:pt idx="44">
                  <c:v>33.173728886504357</c:v>
                </c:pt>
                <c:pt idx="45">
                  <c:v>33.76023703521691</c:v>
                </c:pt>
                <c:pt idx="46">
                  <c:v>34.504581792338186</c:v>
                </c:pt>
                <c:pt idx="47">
                  <c:v>35.185189305679359</c:v>
                </c:pt>
                <c:pt idx="48">
                  <c:v>35.930131505439071</c:v>
                </c:pt>
                <c:pt idx="49">
                  <c:v>36.619257949063616</c:v>
                </c:pt>
                <c:pt idx="50">
                  <c:v>37.135830923890794</c:v>
                </c:pt>
                <c:pt idx="51">
                  <c:v>37.903458751317345</c:v>
                </c:pt>
                <c:pt idx="52">
                  <c:v>38.394294413058319</c:v>
                </c:pt>
                <c:pt idx="53">
                  <c:v>38.896485783078148</c:v>
                </c:pt>
                <c:pt idx="54">
                  <c:v>39.380968781368644</c:v>
                </c:pt>
                <c:pt idx="55">
                  <c:v>39.897670700650167</c:v>
                </c:pt>
                <c:pt idx="56">
                  <c:v>40.345361547969077</c:v>
                </c:pt>
                <c:pt idx="57">
                  <c:v>40.599210197079152</c:v>
                </c:pt>
                <c:pt idx="58">
                  <c:v>40.953816042810246</c:v>
                </c:pt>
                <c:pt idx="59">
                  <c:v>41.148479187378392</c:v>
                </c:pt>
                <c:pt idx="60">
                  <c:v>41.263600796212856</c:v>
                </c:pt>
                <c:pt idx="61">
                  <c:v>41.337245272234732</c:v>
                </c:pt>
                <c:pt idx="62">
                  <c:v>41.392218591268218</c:v>
                </c:pt>
                <c:pt idx="63">
                  <c:v>41.560946707920181</c:v>
                </c:pt>
                <c:pt idx="64">
                  <c:v>41.856246700951971</c:v>
                </c:pt>
                <c:pt idx="65">
                  <c:v>42.026823021449474</c:v>
                </c:pt>
                <c:pt idx="66">
                  <c:v>42.28357721893066</c:v>
                </c:pt>
                <c:pt idx="67">
                  <c:v>42.635019627381951</c:v>
                </c:pt>
                <c:pt idx="68">
                  <c:v>43.070232949669268</c:v>
                </c:pt>
                <c:pt idx="69">
                  <c:v>43.603276429464096</c:v>
                </c:pt>
                <c:pt idx="70">
                  <c:v>43.830541030237804</c:v>
                </c:pt>
                <c:pt idx="71">
                  <c:v>44.226804531017564</c:v>
                </c:pt>
                <c:pt idx="72">
                  <c:v>44.365230700899694</c:v>
                </c:pt>
                <c:pt idx="73">
                  <c:v>44.394170134602</c:v>
                </c:pt>
                <c:pt idx="74">
                  <c:v>44.431946561575046</c:v>
                </c:pt>
                <c:pt idx="75">
                  <c:v>44.366047349110517</c:v>
                </c:pt>
                <c:pt idx="76">
                  <c:v>44.181940457204306</c:v>
                </c:pt>
                <c:pt idx="77">
                  <c:v>43.876703144891401</c:v>
                </c:pt>
                <c:pt idx="78">
                  <c:v>43.651720860959514</c:v>
                </c:pt>
                <c:pt idx="79">
                  <c:v>43.545251425011237</c:v>
                </c:pt>
                <c:pt idx="80">
                  <c:v>43.456860001561381</c:v>
                </c:pt>
                <c:pt idx="81">
                  <c:v>43.113888813945358</c:v>
                </c:pt>
                <c:pt idx="82">
                  <c:v>42.780817121903837</c:v>
                </c:pt>
                <c:pt idx="83">
                  <c:v>42.433065963365443</c:v>
                </c:pt>
                <c:pt idx="84">
                  <c:v>42.377780598752445</c:v>
                </c:pt>
                <c:pt idx="85">
                  <c:v>42.015467313170618</c:v>
                </c:pt>
                <c:pt idx="86">
                  <c:v>41.819229327000151</c:v>
                </c:pt>
                <c:pt idx="87">
                  <c:v>41.664259583626226</c:v>
                </c:pt>
                <c:pt idx="88">
                  <c:v>41.609684273141802</c:v>
                </c:pt>
                <c:pt idx="89">
                  <c:v>41.661482120079754</c:v>
                </c:pt>
                <c:pt idx="90">
                  <c:v>41.912165612650611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E4-4080-A199-4ACBCB2FE8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title>
          <c:tx>
            <c:rich>
              <a:bodyPr rot="0" vert="horz"/>
              <a:lstStyle/>
              <a:p>
                <a:r>
                  <a:rPr lang="en-GB"/>
                  <a:t>Engine speed (rpm)</a:t>
                </a:r>
              </a:p>
            </c:rich>
          </c:tx>
          <c:overlay val="1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vert="horz"/>
              <a:lstStyle/>
              <a:p>
                <a:r>
                  <a:rPr lang="en-GB"/>
                  <a:t>Brake power (kW)</a:t>
                </a:r>
              </a:p>
            </c:rich>
          </c:tx>
          <c:overlay val="1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8650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1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vert="horz"/>
          <a:lstStyle/>
          <a:p>
            <a:r>
              <a:rPr lang="en-GB"/>
              <a:t>SFC vs Engine Speed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2509464213968963"/>
          <c:y val="0.14743457880773034"/>
          <c:w val="0.85392300211400629"/>
          <c:h val="0.6461458577840371"/>
        </c:manualLayout>
      </c:layout>
      <c:lineChart>
        <c:grouping val="standard"/>
        <c:varyColors val="0"/>
        <c:ser>
          <c:idx val="0"/>
          <c:order val="0"/>
          <c:tx>
            <c:strRef>
              <c:f>'[1]Calculated Results'!$J$14</c:f>
              <c:strCache>
                <c:ptCount val="1"/>
                <c:pt idx="0">
                  <c:v>BSFC (kg/kWh)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'[1]Calculated Results'!$A$15:$A$105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'[1]Calculated Results'!$J$15:$J$105</c:f>
              <c:numCache>
                <c:formatCode>General</c:formatCode>
                <c:ptCount val="91"/>
                <c:pt idx="0">
                  <c:v>0.29579243786758708</c:v>
                </c:pt>
                <c:pt idx="1">
                  <c:v>0.28835399509150389</c:v>
                </c:pt>
                <c:pt idx="2">
                  <c:v>0.27766811528053964</c:v>
                </c:pt>
                <c:pt idx="3">
                  <c:v>0.2610430928659917</c:v>
                </c:pt>
                <c:pt idx="4">
                  <c:v>0.2517936459685976</c:v>
                </c:pt>
                <c:pt idx="5">
                  <c:v>0.25245103483719739</c:v>
                </c:pt>
                <c:pt idx="6">
                  <c:v>0.23850699030944927</c:v>
                </c:pt>
                <c:pt idx="7">
                  <c:v>0.22663816506909612</c:v>
                </c:pt>
                <c:pt idx="8">
                  <c:v>0.22429402757469782</c:v>
                </c:pt>
                <c:pt idx="9">
                  <c:v>0.21679761775333911</c:v>
                </c:pt>
                <c:pt idx="10">
                  <c:v>0.21709068914111845</c:v>
                </c:pt>
                <c:pt idx="11">
                  <c:v>0.21936486152620041</c:v>
                </c:pt>
                <c:pt idx="12">
                  <c:v>0.21740546955997911</c:v>
                </c:pt>
                <c:pt idx="13">
                  <c:v>0.21653244822459222</c:v>
                </c:pt>
                <c:pt idx="14">
                  <c:v>0.21313872505457765</c:v>
                </c:pt>
                <c:pt idx="15">
                  <c:v>0.21288960858805547</c:v>
                </c:pt>
                <c:pt idx="16">
                  <c:v>0.21820187416306733</c:v>
                </c:pt>
                <c:pt idx="17">
                  <c:v>0.22107812105503793</c:v>
                </c:pt>
                <c:pt idx="18">
                  <c:v>0.22103730221371104</c:v>
                </c:pt>
                <c:pt idx="19">
                  <c:v>0.21964322303488576</c:v>
                </c:pt>
                <c:pt idx="20">
                  <c:v>0.22082704382068222</c:v>
                </c:pt>
                <c:pt idx="21">
                  <c:v>0.21815907446566837</c:v>
                </c:pt>
                <c:pt idx="22">
                  <c:v>0.21637029405122929</c:v>
                </c:pt>
                <c:pt idx="23">
                  <c:v>0.21517380580636733</c:v>
                </c:pt>
                <c:pt idx="24">
                  <c:v>0.21493612561409337</c:v>
                </c:pt>
                <c:pt idx="25">
                  <c:v>0.21375064007787323</c:v>
                </c:pt>
                <c:pt idx="26">
                  <c:v>0.2138133390424197</c:v>
                </c:pt>
                <c:pt idx="27">
                  <c:v>0.21606189610120463</c:v>
                </c:pt>
                <c:pt idx="28">
                  <c:v>0.21722218878662369</c:v>
                </c:pt>
                <c:pt idx="29">
                  <c:v>0.21572373124376551</c:v>
                </c:pt>
                <c:pt idx="30">
                  <c:v>0.21696973402666775</c:v>
                </c:pt>
                <c:pt idx="31">
                  <c:v>0.21705545803704704</c:v>
                </c:pt>
                <c:pt idx="32">
                  <c:v>0.22015266239109954</c:v>
                </c:pt>
                <c:pt idx="33">
                  <c:v>0.22091878407423668</c:v>
                </c:pt>
                <c:pt idx="34">
                  <c:v>0.22252972765408588</c:v>
                </c:pt>
                <c:pt idx="35">
                  <c:v>0.22494695334131212</c:v>
                </c:pt>
                <c:pt idx="36">
                  <c:v>0.22340243981731411</c:v>
                </c:pt>
                <c:pt idx="37">
                  <c:v>0.22374376178814404</c:v>
                </c:pt>
                <c:pt idx="38">
                  <c:v>0.22725279563623285</c:v>
                </c:pt>
                <c:pt idx="39">
                  <c:v>0.23021107136147309</c:v>
                </c:pt>
                <c:pt idx="40">
                  <c:v>0.23420330713224541</c:v>
                </c:pt>
                <c:pt idx="41">
                  <c:v>0.23967903989490044</c:v>
                </c:pt>
                <c:pt idx="42">
                  <c:v>0.24038905118407602</c:v>
                </c:pt>
                <c:pt idx="43">
                  <c:v>0.24388066146390885</c:v>
                </c:pt>
                <c:pt idx="44">
                  <c:v>0.2426933562954311</c:v>
                </c:pt>
                <c:pt idx="45">
                  <c:v>0.24405743679613878</c:v>
                </c:pt>
                <c:pt idx="46">
                  <c:v>0.24141546291265273</c:v>
                </c:pt>
                <c:pt idx="47">
                  <c:v>0.23989523285076039</c:v>
                </c:pt>
                <c:pt idx="48">
                  <c:v>0.24078165178145605</c:v>
                </c:pt>
                <c:pt idx="49">
                  <c:v>0.23811665368034521</c:v>
                </c:pt>
                <c:pt idx="50">
                  <c:v>0.24067322973469091</c:v>
                </c:pt>
                <c:pt idx="51">
                  <c:v>0.23921009306206162</c:v>
                </c:pt>
                <c:pt idx="52">
                  <c:v>0.24538835117349581</c:v>
                </c:pt>
                <c:pt idx="53">
                  <c:v>0.24459439128676125</c:v>
                </c:pt>
                <c:pt idx="54">
                  <c:v>0.24805756777877991</c:v>
                </c:pt>
                <c:pt idx="55">
                  <c:v>0.24544686627159304</c:v>
                </c:pt>
                <c:pt idx="56">
                  <c:v>0.24656875776695586</c:v>
                </c:pt>
                <c:pt idx="57">
                  <c:v>0.24907598027809594</c:v>
                </c:pt>
                <c:pt idx="58">
                  <c:v>0.24885858689510237</c:v>
                </c:pt>
                <c:pt idx="59">
                  <c:v>0.25392046212510194</c:v>
                </c:pt>
                <c:pt idx="60">
                  <c:v>0.2547339160639579</c:v>
                </c:pt>
                <c:pt idx="61">
                  <c:v>0.25655882988687972</c:v>
                </c:pt>
                <c:pt idx="62">
                  <c:v>0.25786909693521481</c:v>
                </c:pt>
                <c:pt idx="63">
                  <c:v>0.26046633517206846</c:v>
                </c:pt>
                <c:pt idx="64">
                  <c:v>0.26026142056186091</c:v>
                </c:pt>
                <c:pt idx="65">
                  <c:v>0.26118274314262707</c:v>
                </c:pt>
                <c:pt idx="66">
                  <c:v>0.26400858147362194</c:v>
                </c:pt>
                <c:pt idx="67">
                  <c:v>0.26516806655053315</c:v>
                </c:pt>
                <c:pt idx="68">
                  <c:v>0.26519026053172989</c:v>
                </c:pt>
                <c:pt idx="69">
                  <c:v>0.26254137624708473</c:v>
                </c:pt>
                <c:pt idx="70">
                  <c:v>0.26501476632435966</c:v>
                </c:pt>
                <c:pt idx="71">
                  <c:v>0.26485366410246958</c:v>
                </c:pt>
                <c:pt idx="72">
                  <c:v>0.26594233220419561</c:v>
                </c:pt>
                <c:pt idx="73">
                  <c:v>0.26672587257218622</c:v>
                </c:pt>
                <c:pt idx="74">
                  <c:v>0.26662380703085781</c:v>
                </c:pt>
                <c:pt idx="75">
                  <c:v>0.27047519225428462</c:v>
                </c:pt>
                <c:pt idx="76">
                  <c:v>0.27135144139692352</c:v>
                </c:pt>
                <c:pt idx="77">
                  <c:v>0.27420734032683636</c:v>
                </c:pt>
                <c:pt idx="78">
                  <c:v>0.27731309472268839</c:v>
                </c:pt>
                <c:pt idx="79">
                  <c:v>0.27862736587162323</c:v>
                </c:pt>
                <c:pt idx="80">
                  <c:v>0.27940660385066401</c:v>
                </c:pt>
                <c:pt idx="81">
                  <c:v>0.28261460163167268</c:v>
                </c:pt>
                <c:pt idx="82">
                  <c:v>0.28468538825409045</c:v>
                </c:pt>
                <c:pt idx="83">
                  <c:v>0.28810664716377327</c:v>
                </c:pt>
                <c:pt idx="84">
                  <c:v>0.29096679450829238</c:v>
                </c:pt>
                <c:pt idx="85">
                  <c:v>0.29127790547131144</c:v>
                </c:pt>
                <c:pt idx="86">
                  <c:v>0.29361639048881399</c:v>
                </c:pt>
                <c:pt idx="87">
                  <c:v>0.29328992056822112</c:v>
                </c:pt>
                <c:pt idx="88">
                  <c:v>0.30077676683802818</c:v>
                </c:pt>
                <c:pt idx="89">
                  <c:v>0.30483614562377137</c:v>
                </c:pt>
                <c:pt idx="90">
                  <c:v>0.30741968990983765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76-4633-A220-08F65B0151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title>
          <c:tx>
            <c:rich>
              <a:bodyPr rot="0" vert="horz"/>
              <a:lstStyle/>
              <a:p>
                <a:r>
                  <a:rPr lang="en-GB"/>
                  <a:t>Engine speed (rpm)</a:t>
                </a:r>
              </a:p>
            </c:rich>
          </c:tx>
          <c:overlay val="1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vert="horz"/>
              <a:lstStyle/>
              <a:p>
                <a:r>
                  <a:rPr lang="en-GB"/>
                  <a:t>SFC (kg/kWh)</a:t>
                </a:r>
              </a:p>
            </c:rich>
          </c:tx>
          <c:overlay val="1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n-US"/>
          </a:p>
        </c:txPr>
        <c:crossAx val="48650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1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Times New Roman" panose="02020603050405020304" pitchFamily="18" charset="0"/>
          <a:cs typeface="Times New Roman" panose="02020603050405020304" pitchFamily="18" charset="0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204107</xdr:colOff>
      <xdr:row>2</xdr:row>
      <xdr:rowOff>95250</xdr:rowOff>
    </xdr:from>
    <xdr:to>
      <xdr:col>12</xdr:col>
      <xdr:colOff>127907</xdr:colOff>
      <xdr:row>21</xdr:row>
      <xdr:rowOff>85725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4BB21FC9-DE72-45EE-858F-18D5F7CCFD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247650</xdr:colOff>
      <xdr:row>1</xdr:row>
      <xdr:rowOff>114300</xdr:rowOff>
    </xdr:from>
    <xdr:to>
      <xdr:col>24</xdr:col>
      <xdr:colOff>180975</xdr:colOff>
      <xdr:row>22</xdr:row>
      <xdr:rowOff>66675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E47788C0-7583-4873-A324-473B55D5C8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66675</xdr:colOff>
      <xdr:row>23</xdr:row>
      <xdr:rowOff>57150</xdr:rowOff>
    </xdr:from>
    <xdr:to>
      <xdr:col>12</xdr:col>
      <xdr:colOff>19050</xdr:colOff>
      <xdr:row>41</xdr:row>
      <xdr:rowOff>142875</xdr:rowOff>
    </xdr:to>
    <xdr:graphicFrame macro="">
      <xdr:nvGraphicFramePr>
        <xdr:cNvPr id="4" name="Chart">
          <a:extLst>
            <a:ext uri="{FF2B5EF4-FFF2-40B4-BE49-F238E27FC236}">
              <a16:creationId xmlns:a16="http://schemas.microsoft.com/office/drawing/2014/main" id="{B09396E1-5FD2-44E4-8EEC-3F81892233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arri\Downloads\Engine_Dyno_Analysis.xlsx" TargetMode="External"/><Relationship Id="rId1" Type="http://schemas.openxmlformats.org/officeDocument/2006/relationships/externalLinkPath" Target="Engine_Dyno_Analys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rE HnD BsC"/>
      <sheetName val="Calculated Results"/>
      <sheetName val="Notes"/>
      <sheetName val="Charts"/>
    </sheetNames>
    <sheetDataSet>
      <sheetData sheetId="0">
        <row r="6">
          <cell r="A6">
            <v>102.27500000000001</v>
          </cell>
          <cell r="B6">
            <v>1000</v>
          </cell>
          <cell r="C6">
            <v>7.0400000000000004E-2</v>
          </cell>
          <cell r="D6">
            <v>1.2658</v>
          </cell>
        </row>
        <row r="7">
          <cell r="A7">
            <v>102.756</v>
          </cell>
          <cell r="B7">
            <v>1050</v>
          </cell>
          <cell r="C7">
            <v>7.2400000000000006E-2</v>
          </cell>
          <cell r="D7">
            <v>1.26783</v>
          </cell>
        </row>
        <row r="8">
          <cell r="A8">
            <v>103.68899999999999</v>
          </cell>
          <cell r="B8">
            <v>1100</v>
          </cell>
          <cell r="C8">
            <v>7.3700000000000002E-2</v>
          </cell>
          <cell r="D8">
            <v>1.2734399999999999</v>
          </cell>
        </row>
        <row r="9">
          <cell r="A9">
            <v>104.209</v>
          </cell>
          <cell r="B9">
            <v>1150</v>
          </cell>
          <cell r="C9">
            <v>7.2800000000000004E-2</v>
          </cell>
          <cell r="D9">
            <v>1.2847599999999999</v>
          </cell>
        </row>
        <row r="10">
          <cell r="A10">
            <v>105.81100000000001</v>
          </cell>
          <cell r="B10">
            <v>1200</v>
          </cell>
          <cell r="C10">
            <v>7.4399999999999994E-2</v>
          </cell>
          <cell r="D10">
            <v>1.2918099999999999</v>
          </cell>
        </row>
        <row r="11">
          <cell r="A11">
            <v>107.51</v>
          </cell>
          <cell r="B11">
            <v>1250</v>
          </cell>
          <cell r="C11">
            <v>7.8950000000000006E-2</v>
          </cell>
          <cell r="D11">
            <v>1.2972900000000001</v>
          </cell>
        </row>
        <row r="12">
          <cell r="A12">
            <v>109.488</v>
          </cell>
          <cell r="B12">
            <v>1300</v>
          </cell>
          <cell r="C12">
            <v>7.9000000000000001E-2</v>
          </cell>
          <cell r="D12">
            <v>1.29895</v>
          </cell>
        </row>
        <row r="13">
          <cell r="A13">
            <v>111.797</v>
          </cell>
          <cell r="B13">
            <v>1350</v>
          </cell>
          <cell r="C13">
            <v>7.9600000000000004E-2</v>
          </cell>
          <cell r="D13">
            <v>1.2946899999999999</v>
          </cell>
        </row>
        <row r="14">
          <cell r="A14">
            <v>114.268</v>
          </cell>
          <cell r="B14">
            <v>1400</v>
          </cell>
          <cell r="C14">
            <v>8.3500000000000005E-2</v>
          </cell>
          <cell r="D14">
            <v>1.2855000000000001</v>
          </cell>
        </row>
        <row r="15">
          <cell r="A15">
            <v>115.783</v>
          </cell>
          <cell r="B15">
            <v>1450</v>
          </cell>
          <cell r="C15">
            <v>8.4699999999999998E-2</v>
          </cell>
          <cell r="D15">
            <v>1.2781800000000001</v>
          </cell>
        </row>
        <row r="16">
          <cell r="A16">
            <v>116.985</v>
          </cell>
          <cell r="B16">
            <v>1500</v>
          </cell>
          <cell r="C16">
            <v>8.8650000000000007E-2</v>
          </cell>
          <cell r="D16">
            <v>1.2795000000000001</v>
          </cell>
        </row>
        <row r="17">
          <cell r="A17">
            <v>117.788</v>
          </cell>
          <cell r="B17">
            <v>1550</v>
          </cell>
          <cell r="C17">
            <v>9.3200000000000005E-2</v>
          </cell>
          <cell r="D17">
            <v>1.27766</v>
          </cell>
        </row>
        <row r="18">
          <cell r="A18">
            <v>118.471</v>
          </cell>
          <cell r="B18">
            <v>1600</v>
          </cell>
          <cell r="C18">
            <v>9.5899999999999999E-2</v>
          </cell>
          <cell r="D18">
            <v>1.2823500000000001</v>
          </cell>
        </row>
        <row r="19">
          <cell r="A19">
            <v>118.77200000000001</v>
          </cell>
          <cell r="B19">
            <v>1650</v>
          </cell>
          <cell r="C19">
            <v>9.8750000000000004E-2</v>
          </cell>
          <cell r="D19">
            <v>1.2902800000000001</v>
          </cell>
        </row>
        <row r="20">
          <cell r="A20">
            <v>118.65600000000001</v>
          </cell>
          <cell r="B20">
            <v>1700</v>
          </cell>
          <cell r="C20">
            <v>0.10005</v>
          </cell>
          <cell r="D20">
            <v>1.29942</v>
          </cell>
        </row>
        <row r="21">
          <cell r="A21">
            <v>118.861</v>
          </cell>
          <cell r="B21">
            <v>1750</v>
          </cell>
          <cell r="C21">
            <v>0.10305</v>
          </cell>
          <cell r="D21">
            <v>1.31053</v>
          </cell>
        </row>
        <row r="22">
          <cell r="A22">
            <v>119.584</v>
          </cell>
          <cell r="B22">
            <v>1800</v>
          </cell>
          <cell r="C22">
            <v>0.10929999999999999</v>
          </cell>
          <cell r="D22">
            <v>1.3149</v>
          </cell>
        </row>
        <row r="23">
          <cell r="A23">
            <v>119.934</v>
          </cell>
          <cell r="B23">
            <v>1850</v>
          </cell>
          <cell r="C23">
            <v>0.11415</v>
          </cell>
          <cell r="D23">
            <v>1.3184899999999999</v>
          </cell>
        </row>
        <row r="24">
          <cell r="A24">
            <v>120.176</v>
          </cell>
          <cell r="B24">
            <v>1900</v>
          </cell>
          <cell r="C24">
            <v>0.11745</v>
          </cell>
          <cell r="D24">
            <v>1.3189200000000001</v>
          </cell>
        </row>
        <row r="25">
          <cell r="A25">
            <v>120.94799999999999</v>
          </cell>
          <cell r="B25">
            <v>1950</v>
          </cell>
          <cell r="C25">
            <v>0.12055</v>
          </cell>
          <cell r="D25">
            <v>1.31484</v>
          </cell>
        </row>
        <row r="26">
          <cell r="A26">
            <v>122.157</v>
          </cell>
          <cell r="B26">
            <v>2000</v>
          </cell>
          <cell r="C26">
            <v>0.12554999999999999</v>
          </cell>
          <cell r="D26">
            <v>1.31653</v>
          </cell>
        </row>
        <row r="27">
          <cell r="A27">
            <v>122.845</v>
          </cell>
          <cell r="B27">
            <v>2050</v>
          </cell>
          <cell r="C27">
            <v>0.12784999999999999</v>
          </cell>
          <cell r="D27">
            <v>1.32098</v>
          </cell>
        </row>
        <row r="28">
          <cell r="A28">
            <v>123.79600000000001</v>
          </cell>
          <cell r="B28">
            <v>2100</v>
          </cell>
          <cell r="C28">
            <v>0.13089999999999999</v>
          </cell>
          <cell r="D28">
            <v>1.32287</v>
          </cell>
        </row>
        <row r="29">
          <cell r="A29">
            <v>124.794</v>
          </cell>
          <cell r="B29">
            <v>2150</v>
          </cell>
          <cell r="C29">
            <v>0.13435</v>
          </cell>
          <cell r="D29">
            <v>1.3216399999999999</v>
          </cell>
        </row>
        <row r="30">
          <cell r="A30">
            <v>125.137</v>
          </cell>
          <cell r="B30">
            <v>2200</v>
          </cell>
          <cell r="C30">
            <v>0.13769999999999999</v>
          </cell>
          <cell r="D30">
            <v>1.3165199999999999</v>
          </cell>
        </row>
        <row r="31">
          <cell r="A31">
            <v>126.02800000000001</v>
          </cell>
          <cell r="B31">
            <v>2250</v>
          </cell>
          <cell r="C31">
            <v>0.14105000000000001</v>
          </cell>
          <cell r="D31">
            <v>1.3046500000000001</v>
          </cell>
        </row>
        <row r="32">
          <cell r="A32">
            <v>126.66</v>
          </cell>
          <cell r="B32">
            <v>2300</v>
          </cell>
          <cell r="C32">
            <v>0.14495</v>
          </cell>
          <cell r="D32">
            <v>1.2964599999999999</v>
          </cell>
        </row>
        <row r="33">
          <cell r="A33">
            <v>126.822</v>
          </cell>
          <cell r="B33">
            <v>2350</v>
          </cell>
          <cell r="C33">
            <v>0.14985000000000001</v>
          </cell>
          <cell r="D33">
            <v>1.2822899999999999</v>
          </cell>
        </row>
        <row r="34">
          <cell r="A34">
            <v>126.69</v>
          </cell>
          <cell r="B34">
            <v>2400</v>
          </cell>
          <cell r="C34">
            <v>0.1537</v>
          </cell>
          <cell r="D34">
            <v>1.2730399999999999</v>
          </cell>
        </row>
        <row r="35">
          <cell r="A35">
            <v>126.55200000000001</v>
          </cell>
          <cell r="B35">
            <v>2450</v>
          </cell>
          <cell r="C35">
            <v>0.15565000000000001</v>
          </cell>
          <cell r="D35">
            <v>1.2698400000000001</v>
          </cell>
        </row>
        <row r="36">
          <cell r="A36">
            <v>126.438</v>
          </cell>
          <cell r="B36">
            <v>2500</v>
          </cell>
          <cell r="C36">
            <v>0.15959999999999999</v>
          </cell>
          <cell r="D36">
            <v>1.2744599999999999</v>
          </cell>
        </row>
        <row r="37">
          <cell r="A37">
            <v>126.239</v>
          </cell>
          <cell r="B37">
            <v>2550</v>
          </cell>
          <cell r="C37">
            <v>0.16259999999999999</v>
          </cell>
          <cell r="D37">
            <v>1.2787599999999999</v>
          </cell>
        </row>
        <row r="38">
          <cell r="A38">
            <v>126.161</v>
          </cell>
          <cell r="B38">
            <v>2600</v>
          </cell>
          <cell r="C38">
            <v>0.16805</v>
          </cell>
          <cell r="D38">
            <v>1.27634</v>
          </cell>
        </row>
        <row r="39">
          <cell r="A39">
            <v>125.84699999999999</v>
          </cell>
          <cell r="B39">
            <v>2650</v>
          </cell>
          <cell r="C39">
            <v>0.17144999999999999</v>
          </cell>
          <cell r="D39">
            <v>1.28027</v>
          </cell>
        </row>
        <row r="40">
          <cell r="A40">
            <v>124.911</v>
          </cell>
          <cell r="B40">
            <v>2700</v>
          </cell>
          <cell r="C40">
            <v>0.17465</v>
          </cell>
          <cell r="D40">
            <v>1.2837099999999999</v>
          </cell>
        </row>
        <row r="41">
          <cell r="A41">
            <v>123.92700000000001</v>
          </cell>
          <cell r="B41">
            <v>2750</v>
          </cell>
          <cell r="C41">
            <v>0.1784</v>
          </cell>
          <cell r="D41">
            <v>1.2811999999999999</v>
          </cell>
        </row>
        <row r="42">
          <cell r="A42">
            <v>123.68899999999999</v>
          </cell>
          <cell r="B42">
            <v>2800</v>
          </cell>
          <cell r="C42">
            <v>0.18004999999999999</v>
          </cell>
          <cell r="D42">
            <v>1.2744800000000001</v>
          </cell>
        </row>
        <row r="43">
          <cell r="A43">
            <v>123.389</v>
          </cell>
          <cell r="B43">
            <v>2850</v>
          </cell>
          <cell r="C43">
            <v>0.18310000000000001</v>
          </cell>
          <cell r="D43">
            <v>1.2603599999999999</v>
          </cell>
        </row>
        <row r="44">
          <cell r="A44">
            <v>122.51900000000001</v>
          </cell>
          <cell r="B44">
            <v>2900</v>
          </cell>
          <cell r="C44">
            <v>0.18790000000000001</v>
          </cell>
          <cell r="D44">
            <v>1.2531000000000001</v>
          </cell>
        </row>
        <row r="45">
          <cell r="A45">
            <v>121.837</v>
          </cell>
          <cell r="B45">
            <v>2950</v>
          </cell>
          <cell r="C45">
            <v>0.19255</v>
          </cell>
          <cell r="D45">
            <v>1.23943</v>
          </cell>
        </row>
        <row r="46">
          <cell r="A46">
            <v>121.709</v>
          </cell>
          <cell r="B46">
            <v>3000</v>
          </cell>
          <cell r="C46">
            <v>0.19900000000000001</v>
          </cell>
          <cell r="D46">
            <v>1.2273499999999999</v>
          </cell>
        </row>
        <row r="47">
          <cell r="A47">
            <v>121.123</v>
          </cell>
          <cell r="B47">
            <v>3050</v>
          </cell>
          <cell r="C47">
            <v>0.20605000000000001</v>
          </cell>
          <cell r="D47">
            <v>1.2193000000000001</v>
          </cell>
        </row>
        <row r="48">
          <cell r="A48">
            <v>121.124</v>
          </cell>
          <cell r="B48">
            <v>3100</v>
          </cell>
          <cell r="C48">
            <v>0.21004999999999999</v>
          </cell>
          <cell r="D48">
            <v>1.20692</v>
          </cell>
        </row>
        <row r="49">
          <cell r="A49">
            <v>120.851</v>
          </cell>
          <cell r="B49">
            <v>3150</v>
          </cell>
          <cell r="C49">
            <v>0.21604999999999999</v>
          </cell>
          <cell r="D49">
            <v>1.1927399999999999</v>
          </cell>
        </row>
        <row r="50">
          <cell r="A50">
            <v>120.596</v>
          </cell>
          <cell r="B50">
            <v>3200</v>
          </cell>
          <cell r="C50">
            <v>0.21795</v>
          </cell>
          <cell r="D50">
            <v>1.1848099999999999</v>
          </cell>
        </row>
        <row r="51">
          <cell r="A51">
            <v>120.84</v>
          </cell>
          <cell r="B51">
            <v>3250</v>
          </cell>
          <cell r="C51">
            <v>0.22305</v>
          </cell>
          <cell r="D51">
            <v>1.17378</v>
          </cell>
        </row>
        <row r="52">
          <cell r="A52">
            <v>121.633</v>
          </cell>
          <cell r="B52">
            <v>3300</v>
          </cell>
          <cell r="C52">
            <v>0.22550000000000001</v>
          </cell>
          <cell r="D52">
            <v>1.1611800000000001</v>
          </cell>
        </row>
        <row r="53">
          <cell r="A53">
            <v>122.181</v>
          </cell>
          <cell r="B53">
            <v>3350</v>
          </cell>
          <cell r="C53">
            <v>0.22850000000000001</v>
          </cell>
          <cell r="D53">
            <v>1.1510400000000001</v>
          </cell>
        </row>
        <row r="54">
          <cell r="A54">
            <v>122.93300000000001</v>
          </cell>
          <cell r="B54">
            <v>3400</v>
          </cell>
          <cell r="C54">
            <v>0.23419999999999999</v>
          </cell>
          <cell r="D54">
            <v>1.14117</v>
          </cell>
        </row>
        <row r="55">
          <cell r="A55">
            <v>123.47499999999999</v>
          </cell>
          <cell r="B55">
            <v>3450</v>
          </cell>
          <cell r="C55">
            <v>0.23605000000000001</v>
          </cell>
          <cell r="D55">
            <v>1.12669</v>
          </cell>
        </row>
        <row r="56">
          <cell r="A56">
            <v>123.428</v>
          </cell>
          <cell r="B56">
            <v>3500</v>
          </cell>
          <cell r="C56">
            <v>0.24195</v>
          </cell>
          <cell r="D56">
            <v>1.11975</v>
          </cell>
        </row>
        <row r="57">
          <cell r="A57">
            <v>124.205</v>
          </cell>
          <cell r="B57">
            <v>3550</v>
          </cell>
          <cell r="C57">
            <v>0.24545</v>
          </cell>
          <cell r="D57">
            <v>1.10622</v>
          </cell>
        </row>
        <row r="58">
          <cell r="A58">
            <v>124.066</v>
          </cell>
          <cell r="B58">
            <v>3600</v>
          </cell>
          <cell r="C58">
            <v>0.25505</v>
          </cell>
          <cell r="D58">
            <v>1.09697</v>
          </cell>
        </row>
        <row r="59">
          <cell r="A59">
            <v>123.967</v>
          </cell>
          <cell r="B59">
            <v>3650</v>
          </cell>
          <cell r="C59">
            <v>0.25755</v>
          </cell>
          <cell r="D59">
            <v>1.0940099999999999</v>
          </cell>
        </row>
        <row r="60">
          <cell r="A60">
            <v>123.815</v>
          </cell>
          <cell r="B60">
            <v>3700</v>
          </cell>
          <cell r="C60">
            <v>0.26445000000000002</v>
          </cell>
          <cell r="D60">
            <v>1.09659</v>
          </cell>
        </row>
        <row r="61">
          <cell r="A61">
            <v>123.767</v>
          </cell>
          <cell r="B61">
            <v>3750</v>
          </cell>
          <cell r="C61">
            <v>0.2651</v>
          </cell>
          <cell r="D61">
            <v>1.0980799999999999</v>
          </cell>
        </row>
        <row r="62">
          <cell r="A62">
            <v>123.509</v>
          </cell>
          <cell r="B62">
            <v>3800</v>
          </cell>
          <cell r="C62">
            <v>0.26929999999999998</v>
          </cell>
          <cell r="D62">
            <v>1.09907</v>
          </cell>
        </row>
        <row r="63">
          <cell r="A63">
            <v>122.672</v>
          </cell>
          <cell r="B63">
            <v>3850</v>
          </cell>
          <cell r="C63">
            <v>0.27374999999999999</v>
          </cell>
          <cell r="D63">
            <v>1.1053299999999999</v>
          </cell>
        </row>
        <row r="64">
          <cell r="A64">
            <v>122.157</v>
          </cell>
          <cell r="B64">
            <v>3900</v>
          </cell>
          <cell r="C64">
            <v>0.27589999999999998</v>
          </cell>
          <cell r="D64">
            <v>1.11704</v>
          </cell>
        </row>
        <row r="65">
          <cell r="A65">
            <v>121.184</v>
          </cell>
          <cell r="B65">
            <v>3950</v>
          </cell>
          <cell r="C65">
            <v>0.28284999999999999</v>
          </cell>
          <cell r="D65">
            <v>1.12259</v>
          </cell>
        </row>
        <row r="66">
          <cell r="A66">
            <v>120.004</v>
          </cell>
          <cell r="B66">
            <v>4000</v>
          </cell>
          <cell r="C66">
            <v>0.28455000000000003</v>
          </cell>
          <cell r="D66">
            <v>1.1246100000000001</v>
          </cell>
        </row>
        <row r="67">
          <cell r="A67">
            <v>118.73399999999999</v>
          </cell>
          <cell r="B67">
            <v>4050</v>
          </cell>
          <cell r="C67">
            <v>0.28710000000000002</v>
          </cell>
          <cell r="D67">
            <v>1.1222000000000001</v>
          </cell>
        </row>
        <row r="68">
          <cell r="A68">
            <v>117.44199999999999</v>
          </cell>
          <cell r="B68">
            <v>4100</v>
          </cell>
          <cell r="C68">
            <v>0.28894999999999998</v>
          </cell>
          <cell r="D68">
            <v>1.1239399999999999</v>
          </cell>
        </row>
        <row r="69">
          <cell r="A69">
            <v>116.5</v>
          </cell>
          <cell r="B69">
            <v>4150</v>
          </cell>
          <cell r="C69">
            <v>0.29304999999999998</v>
          </cell>
          <cell r="D69">
            <v>1.12233</v>
          </cell>
        </row>
        <row r="70">
          <cell r="A70">
            <v>115.931</v>
          </cell>
          <cell r="B70">
            <v>4200</v>
          </cell>
          <cell r="C70">
            <v>0.2949</v>
          </cell>
          <cell r="D70">
            <v>1.1217900000000001</v>
          </cell>
        </row>
        <row r="71">
          <cell r="A71">
            <v>115.03400000000001</v>
          </cell>
          <cell r="B71">
            <v>4250</v>
          </cell>
          <cell r="C71">
            <v>0.29715000000000003</v>
          </cell>
          <cell r="D71">
            <v>1.12456</v>
          </cell>
        </row>
        <row r="72">
          <cell r="A72">
            <v>114.39100000000001</v>
          </cell>
          <cell r="B72">
            <v>4300</v>
          </cell>
          <cell r="C72">
            <v>0.30220000000000002</v>
          </cell>
          <cell r="D72">
            <v>1.1227799999999999</v>
          </cell>
        </row>
        <row r="73">
          <cell r="A73">
            <v>114.01600000000001</v>
          </cell>
          <cell r="B73">
            <v>4350</v>
          </cell>
          <cell r="C73">
            <v>0.30604999999999999</v>
          </cell>
          <cell r="D73">
            <v>1.1194299999999999</v>
          </cell>
        </row>
        <row r="74">
          <cell r="A74">
            <v>113.871</v>
          </cell>
          <cell r="B74">
            <v>4400</v>
          </cell>
          <cell r="C74">
            <v>0.30919999999999997</v>
          </cell>
          <cell r="D74">
            <v>1.1198600000000001</v>
          </cell>
        </row>
        <row r="75">
          <cell r="A75">
            <v>113.985</v>
          </cell>
          <cell r="B75">
            <v>4450</v>
          </cell>
          <cell r="C75">
            <v>0.30990000000000001</v>
          </cell>
          <cell r="D75">
            <v>1.11873</v>
          </cell>
        </row>
        <row r="76">
          <cell r="A76">
            <v>113.306</v>
          </cell>
          <cell r="B76">
            <v>4500</v>
          </cell>
          <cell r="C76">
            <v>0.31445000000000001</v>
          </cell>
          <cell r="D76">
            <v>1.1156299999999999</v>
          </cell>
        </row>
        <row r="77">
          <cell r="A77">
            <v>113.074</v>
          </cell>
          <cell r="B77">
            <v>4550</v>
          </cell>
          <cell r="C77">
            <v>0.31709999999999999</v>
          </cell>
          <cell r="D77">
            <v>1.1095299999999999</v>
          </cell>
        </row>
        <row r="78">
          <cell r="A78">
            <v>112.19499999999999</v>
          </cell>
          <cell r="B78">
            <v>4600</v>
          </cell>
          <cell r="C78">
            <v>0.31940000000000002</v>
          </cell>
          <cell r="D78">
            <v>1.1056900000000001</v>
          </cell>
        </row>
        <row r="79">
          <cell r="A79">
            <v>111.06100000000001</v>
          </cell>
          <cell r="B79">
            <v>4650</v>
          </cell>
          <cell r="C79">
            <v>0.32055</v>
          </cell>
          <cell r="D79">
            <v>1.09782</v>
          </cell>
        </row>
        <row r="80">
          <cell r="A80">
            <v>109.973</v>
          </cell>
          <cell r="B80">
            <v>4700</v>
          </cell>
          <cell r="C80">
            <v>0.32069999999999999</v>
          </cell>
          <cell r="D80">
            <v>1.09558</v>
          </cell>
        </row>
        <row r="81">
          <cell r="A81">
            <v>108.654</v>
          </cell>
          <cell r="B81">
            <v>4750</v>
          </cell>
          <cell r="C81">
            <v>0.32485000000000003</v>
          </cell>
          <cell r="D81">
            <v>1.0882700000000001</v>
          </cell>
        </row>
        <row r="82">
          <cell r="A82">
            <v>107.07599999999999</v>
          </cell>
          <cell r="B82">
            <v>4800</v>
          </cell>
          <cell r="C82">
            <v>0.32455000000000001</v>
          </cell>
          <cell r="D82">
            <v>1.08396</v>
          </cell>
        </row>
        <row r="83">
          <cell r="A83">
            <v>105.24</v>
          </cell>
          <cell r="B83">
            <v>4850</v>
          </cell>
          <cell r="C83">
            <v>0.32569999999999999</v>
          </cell>
          <cell r="D83">
            <v>1.0822099999999999</v>
          </cell>
        </row>
        <row r="84">
          <cell r="A84">
            <v>103.63200000000001</v>
          </cell>
          <cell r="B84">
            <v>4900</v>
          </cell>
          <cell r="C84">
            <v>0.32769999999999999</v>
          </cell>
          <cell r="D84">
            <v>1.0846</v>
          </cell>
        </row>
        <row r="85">
          <cell r="A85">
            <v>102.33499999999999</v>
          </cell>
          <cell r="B85">
            <v>4950</v>
          </cell>
          <cell r="C85">
            <v>0.32845000000000002</v>
          </cell>
          <cell r="D85">
            <v>1.08823</v>
          </cell>
        </row>
        <row r="86">
          <cell r="A86">
            <v>101.10599999999999</v>
          </cell>
          <cell r="B86">
            <v>5000</v>
          </cell>
          <cell r="C86">
            <v>0.32869999999999999</v>
          </cell>
          <cell r="D86">
            <v>1.08687</v>
          </cell>
        </row>
        <row r="87">
          <cell r="A87">
            <v>99.314899999999994</v>
          </cell>
          <cell r="B87">
            <v>5050</v>
          </cell>
          <cell r="C87">
            <v>0.32984999999999998</v>
          </cell>
          <cell r="D87">
            <v>1.0891</v>
          </cell>
        </row>
        <row r="88">
          <cell r="A88">
            <v>97.581500000000005</v>
          </cell>
          <cell r="B88">
            <v>5100</v>
          </cell>
          <cell r="C88">
            <v>0.32969999999999999</v>
          </cell>
          <cell r="D88">
            <v>1.09185</v>
          </cell>
        </row>
        <row r="89">
          <cell r="A89">
            <v>95.848600000000005</v>
          </cell>
          <cell r="B89">
            <v>5150</v>
          </cell>
          <cell r="C89">
            <v>0.33095000000000002</v>
          </cell>
          <cell r="D89">
            <v>1.0940700000000001</v>
          </cell>
        </row>
        <row r="90">
          <cell r="A90">
            <v>94.803299999999993</v>
          </cell>
          <cell r="B90">
            <v>5200</v>
          </cell>
          <cell r="C90">
            <v>0.33379999999999999</v>
          </cell>
          <cell r="D90">
            <v>1.0934600000000001</v>
          </cell>
        </row>
        <row r="91">
          <cell r="A91">
            <v>93.0976</v>
          </cell>
          <cell r="B91">
            <v>5250</v>
          </cell>
          <cell r="C91">
            <v>0.33129999999999998</v>
          </cell>
          <cell r="D91">
            <v>1.0880399999999999</v>
          </cell>
        </row>
        <row r="92">
          <cell r="A92">
            <v>91.788600000000002</v>
          </cell>
          <cell r="B92">
            <v>5300</v>
          </cell>
          <cell r="C92">
            <v>0.33239999999999997</v>
          </cell>
          <cell r="D92">
            <v>1.0833900000000001</v>
          </cell>
        </row>
        <row r="93">
          <cell r="A93">
            <v>90.593800000000002</v>
          </cell>
          <cell r="B93">
            <v>5350</v>
          </cell>
          <cell r="C93">
            <v>0.33079999999999998</v>
          </cell>
          <cell r="D93">
            <v>1.0800700000000001</v>
          </cell>
        </row>
        <row r="94">
          <cell r="A94">
            <v>89.6374</v>
          </cell>
          <cell r="B94">
            <v>5400</v>
          </cell>
          <cell r="C94">
            <v>0.33879999999999999</v>
          </cell>
          <cell r="D94">
            <v>1.0789500000000001</v>
          </cell>
        </row>
        <row r="95">
          <cell r="A95">
            <v>88.925600000000003</v>
          </cell>
          <cell r="B95">
            <v>5450</v>
          </cell>
          <cell r="C95">
            <v>0.34379999999999999</v>
          </cell>
          <cell r="D95">
            <v>1.0792299999999999</v>
          </cell>
        </row>
        <row r="96">
          <cell r="A96">
            <v>88.647400000000005</v>
          </cell>
          <cell r="B96">
            <v>5500</v>
          </cell>
          <cell r="C96">
            <v>0.3488</v>
          </cell>
          <cell r="D96">
            <v>1.0836600000000001</v>
          </cell>
        </row>
      </sheetData>
      <sheetData sheetId="1">
        <row r="14">
          <cell r="E14" t="str">
            <v>Torque (Nm)</v>
          </cell>
          <cell r="G14" t="str">
            <v>Corrected power (kW)</v>
          </cell>
          <cell r="J14" t="str">
            <v>BSFC (kg/kWh)</v>
          </cell>
        </row>
        <row r="15">
          <cell r="A15">
            <v>1000</v>
          </cell>
          <cell r="E15">
            <v>102.27500000000001</v>
          </cell>
          <cell r="G15">
            <v>10.777300033008661</v>
          </cell>
          <cell r="J15">
            <v>0.29579243786758708</v>
          </cell>
        </row>
        <row r="16">
          <cell r="A16">
            <v>1050</v>
          </cell>
          <cell r="E16">
            <v>102.756</v>
          </cell>
          <cell r="G16">
            <v>11.369385033502125</v>
          </cell>
          <cell r="J16">
            <v>0.28835399509150389</v>
          </cell>
        </row>
        <row r="17">
          <cell r="A17">
            <v>1100</v>
          </cell>
          <cell r="E17">
            <v>103.68899999999999</v>
          </cell>
          <cell r="G17">
            <v>12.018931404887786</v>
          </cell>
          <cell r="J17">
            <v>0.27766811528053964</v>
          </cell>
        </row>
        <row r="18">
          <cell r="A18">
            <v>1150</v>
          </cell>
          <cell r="E18">
            <v>104.209</v>
          </cell>
          <cell r="G18">
            <v>12.628261139191098</v>
          </cell>
          <cell r="J18">
            <v>0.2610430928659917</v>
          </cell>
        </row>
        <row r="19">
          <cell r="A19">
            <v>1200</v>
          </cell>
          <cell r="E19">
            <v>105.81100000000001</v>
          </cell>
          <cell r="G19">
            <v>13.379890222940263</v>
          </cell>
          <cell r="J19">
            <v>0.2517936459685976</v>
          </cell>
        </row>
        <row r="20">
          <cell r="A20">
            <v>1250</v>
          </cell>
          <cell r="E20">
            <v>107.51</v>
          </cell>
          <cell r="G20">
            <v>14.161177298322675</v>
          </cell>
          <cell r="J20">
            <v>0.25245103483719739</v>
          </cell>
        </row>
        <row r="21">
          <cell r="A21">
            <v>1300</v>
          </cell>
          <cell r="E21">
            <v>109.488</v>
          </cell>
          <cell r="G21">
            <v>14.998587473168104</v>
          </cell>
          <cell r="J21">
            <v>0.23850699030944927</v>
          </cell>
        </row>
        <row r="22">
          <cell r="A22">
            <v>1350</v>
          </cell>
          <cell r="E22">
            <v>111.797</v>
          </cell>
          <cell r="G22">
            <v>15.903928095007222</v>
          </cell>
          <cell r="J22">
            <v>0.22663816506909612</v>
          </cell>
        </row>
        <row r="23">
          <cell r="A23">
            <v>1400</v>
          </cell>
          <cell r="E23">
            <v>114.268</v>
          </cell>
          <cell r="G23">
            <v>16.857499176148298</v>
          </cell>
          <cell r="J23">
            <v>0.22429402757469782</v>
          </cell>
        </row>
        <row r="24">
          <cell r="A24">
            <v>1450</v>
          </cell>
          <cell r="E24">
            <v>115.783</v>
          </cell>
          <cell r="G24">
            <v>17.691036793905354</v>
          </cell>
          <cell r="J24">
            <v>0.21679761775333911</v>
          </cell>
        </row>
        <row r="25">
          <cell r="A25">
            <v>1500</v>
          </cell>
          <cell r="E25">
            <v>116.985</v>
          </cell>
          <cell r="G25">
            <v>18.491064938081418</v>
          </cell>
          <cell r="J25">
            <v>0.21709068914111845</v>
          </cell>
        </row>
        <row r="26">
          <cell r="A26">
            <v>1550</v>
          </cell>
          <cell r="E26">
            <v>117.788</v>
          </cell>
          <cell r="G26">
            <v>19.238589638195428</v>
          </cell>
          <cell r="J26">
            <v>0.21936486152620041</v>
          </cell>
        </row>
        <row r="27">
          <cell r="A27">
            <v>1600</v>
          </cell>
          <cell r="E27">
            <v>118.471</v>
          </cell>
          <cell r="G27">
            <v>19.974343872274854</v>
          </cell>
          <cell r="J27">
            <v>0.21740546955997911</v>
          </cell>
        </row>
        <row r="28">
          <cell r="A28">
            <v>1650</v>
          </cell>
          <cell r="E28">
            <v>118.77200000000001</v>
          </cell>
          <cell r="G28">
            <v>20.650876961220561</v>
          </cell>
          <cell r="J28">
            <v>0.21653244822459222</v>
          </cell>
        </row>
        <row r="29">
          <cell r="A29">
            <v>1700</v>
          </cell>
          <cell r="E29">
            <v>118.65600000000001</v>
          </cell>
          <cell r="G29">
            <v>21.255881022912234</v>
          </cell>
          <cell r="J29">
            <v>0.21313872505457765</v>
          </cell>
        </row>
        <row r="30">
          <cell r="A30">
            <v>1750</v>
          </cell>
          <cell r="E30">
            <v>118.861</v>
          </cell>
          <cell r="G30">
            <v>21.918857527656066</v>
          </cell>
          <cell r="J30">
            <v>0.21288960858805547</v>
          </cell>
        </row>
        <row r="31">
          <cell r="A31">
            <v>1800</v>
          </cell>
          <cell r="E31">
            <v>119.584</v>
          </cell>
          <cell r="G31">
            <v>22.682246539869507</v>
          </cell>
          <cell r="J31">
            <v>0.21820187416306733</v>
          </cell>
        </row>
        <row r="32">
          <cell r="A32">
            <v>1850</v>
          </cell>
          <cell r="E32">
            <v>119.934</v>
          </cell>
          <cell r="G32">
            <v>23.380539711502248</v>
          </cell>
          <cell r="J32">
            <v>0.22107812105503793</v>
          </cell>
        </row>
        <row r="33">
          <cell r="A33">
            <v>1900</v>
          </cell>
          <cell r="E33">
            <v>120.176</v>
          </cell>
          <cell r="G33">
            <v>24.060897938469939</v>
          </cell>
          <cell r="J33">
            <v>0.22103730221371104</v>
          </cell>
        </row>
        <row r="34">
          <cell r="A34">
            <v>1950</v>
          </cell>
          <cell r="E34">
            <v>120.94799999999999</v>
          </cell>
          <cell r="G34">
            <v>24.852712046590529</v>
          </cell>
          <cell r="J34">
            <v>0.21964322303488576</v>
          </cell>
        </row>
        <row r="35">
          <cell r="A35">
            <v>2000</v>
          </cell>
          <cell r="E35">
            <v>122.157</v>
          </cell>
          <cell r="G35">
            <v>25.744759523485481</v>
          </cell>
          <cell r="J35">
            <v>0.22082704382068222</v>
          </cell>
        </row>
        <row r="36">
          <cell r="A36">
            <v>2050</v>
          </cell>
          <cell r="E36">
            <v>122.845</v>
          </cell>
          <cell r="G36">
            <v>26.537000403203571</v>
          </cell>
          <cell r="J36">
            <v>0.21815907446566837</v>
          </cell>
        </row>
        <row r="37">
          <cell r="A37">
            <v>2100</v>
          </cell>
          <cell r="E37">
            <v>123.79600000000001</v>
          </cell>
          <cell r="G37">
            <v>27.394690132107694</v>
          </cell>
          <cell r="J37">
            <v>0.21637029405122929</v>
          </cell>
        </row>
        <row r="38">
          <cell r="A38">
            <v>2150</v>
          </cell>
          <cell r="E38">
            <v>124.794</v>
          </cell>
          <cell r="G38">
            <v>28.273049305171917</v>
          </cell>
          <cell r="J38">
            <v>0.21517380580636733</v>
          </cell>
        </row>
        <row r="39">
          <cell r="A39">
            <v>2200</v>
          </cell>
          <cell r="E39">
            <v>125.137</v>
          </cell>
          <cell r="G39">
            <v>29.010078585258672</v>
          </cell>
          <cell r="J39">
            <v>0.21493612561409337</v>
          </cell>
        </row>
        <row r="40">
          <cell r="A40">
            <v>2250</v>
          </cell>
          <cell r="E40">
            <v>126.02800000000001</v>
          </cell>
          <cell r="G40">
            <v>29.880650493864923</v>
          </cell>
          <cell r="J40">
            <v>0.21375064007787323</v>
          </cell>
        </row>
        <row r="41">
          <cell r="A41">
            <v>2300</v>
          </cell>
          <cell r="E41">
            <v>126.66</v>
          </cell>
          <cell r="G41">
            <v>30.697839071288357</v>
          </cell>
          <cell r="J41">
            <v>0.2138133390424197</v>
          </cell>
        </row>
        <row r="42">
          <cell r="A42">
            <v>2350</v>
          </cell>
          <cell r="E42">
            <v>126.822</v>
          </cell>
          <cell r="G42">
            <v>31.405299929089487</v>
          </cell>
          <cell r="J42">
            <v>0.21606189610120463</v>
          </cell>
        </row>
        <row r="43">
          <cell r="A43">
            <v>2400</v>
          </cell>
          <cell r="E43">
            <v>126.69</v>
          </cell>
          <cell r="G43">
            <v>32.040114777183881</v>
          </cell>
          <cell r="J43">
            <v>0.21722218878662369</v>
          </cell>
        </row>
        <row r="44">
          <cell r="A44">
            <v>2450</v>
          </cell>
          <cell r="E44">
            <v>126.55200000000001</v>
          </cell>
          <cell r="G44">
            <v>32.671989643162206</v>
          </cell>
          <cell r="J44">
            <v>0.21572373124376551</v>
          </cell>
        </row>
        <row r="45">
          <cell r="A45">
            <v>2500</v>
          </cell>
          <cell r="E45">
            <v>126.438</v>
          </cell>
          <cell r="G45">
            <v>33.308732866623053</v>
          </cell>
          <cell r="J45">
            <v>0.21696973402666775</v>
          </cell>
        </row>
        <row r="46">
          <cell r="A46">
            <v>2550</v>
          </cell>
          <cell r="E46">
            <v>126.239</v>
          </cell>
          <cell r="G46">
            <v>33.921434623425078</v>
          </cell>
          <cell r="J46">
            <v>0.21705545803704704</v>
          </cell>
        </row>
        <row r="47">
          <cell r="A47">
            <v>2600</v>
          </cell>
          <cell r="E47">
            <v>126.161</v>
          </cell>
          <cell r="G47">
            <v>34.565190599926225</v>
          </cell>
          <cell r="J47">
            <v>0.22015266239109954</v>
          </cell>
        </row>
        <row r="48">
          <cell r="A48">
            <v>2650</v>
          </cell>
          <cell r="E48">
            <v>125.84699999999999</v>
          </cell>
          <cell r="G48">
            <v>35.14222268123401</v>
          </cell>
          <cell r="J48">
            <v>0.22091878407423668</v>
          </cell>
        </row>
        <row r="49">
          <cell r="A49">
            <v>2700</v>
          </cell>
          <cell r="E49">
            <v>124.911</v>
          </cell>
          <cell r="G49">
            <v>35.538978009704145</v>
          </cell>
          <cell r="J49">
            <v>0.22252972765408588</v>
          </cell>
        </row>
        <row r="50">
          <cell r="A50">
            <v>2750</v>
          </cell>
          <cell r="E50">
            <v>123.92700000000001</v>
          </cell>
          <cell r="G50">
            <v>35.911960579558311</v>
          </cell>
          <cell r="J50">
            <v>0.22494695334131212</v>
          </cell>
        </row>
        <row r="51">
          <cell r="A51">
            <v>2800</v>
          </cell>
          <cell r="E51">
            <v>123.68899999999999</v>
          </cell>
          <cell r="G51">
            <v>36.494682948832676</v>
          </cell>
          <cell r="J51">
            <v>0.22340243981731411</v>
          </cell>
        </row>
        <row r="52">
          <cell r="A52">
            <v>2850</v>
          </cell>
          <cell r="E52">
            <v>123.389</v>
          </cell>
          <cell r="G52">
            <v>37.056277489638525</v>
          </cell>
          <cell r="J52">
            <v>0.22374376178814404</v>
          </cell>
        </row>
        <row r="53">
          <cell r="A53">
            <v>2900</v>
          </cell>
          <cell r="E53">
            <v>122.51900000000001</v>
          </cell>
          <cell r="G53">
            <v>37.440524722152482</v>
          </cell>
          <cell r="J53">
            <v>0.22725279563623285</v>
          </cell>
        </row>
        <row r="54">
          <cell r="A54">
            <v>2950</v>
          </cell>
          <cell r="E54">
            <v>121.837</v>
          </cell>
          <cell r="G54">
            <v>37.874045633428942</v>
          </cell>
          <cell r="J54">
            <v>0.23021107136147309</v>
          </cell>
        </row>
        <row r="55">
          <cell r="A55">
            <v>3000</v>
          </cell>
          <cell r="E55">
            <v>121.709</v>
          </cell>
          <cell r="G55">
            <v>38.475514340282118</v>
          </cell>
          <cell r="J55">
            <v>0.23420330713224541</v>
          </cell>
        </row>
        <row r="56">
          <cell r="A56">
            <v>3050</v>
          </cell>
          <cell r="E56">
            <v>121.123</v>
          </cell>
          <cell r="G56">
            <v>38.928434918496507</v>
          </cell>
          <cell r="J56">
            <v>0.23967903989490044</v>
          </cell>
        </row>
        <row r="57">
          <cell r="A57">
            <v>3100</v>
          </cell>
          <cell r="E57">
            <v>121.124</v>
          </cell>
          <cell r="G57">
            <v>39.566932647413701</v>
          </cell>
          <cell r="J57">
            <v>0.24038905118407602</v>
          </cell>
        </row>
        <row r="58">
          <cell r="A58">
            <v>3150</v>
          </cell>
          <cell r="E58">
            <v>120.851</v>
          </cell>
          <cell r="G58">
            <v>40.114491144568646</v>
          </cell>
          <cell r="J58">
            <v>0.24388066146390885</v>
          </cell>
        </row>
        <row r="59">
          <cell r="A59">
            <v>3200</v>
          </cell>
          <cell r="E59">
            <v>120.596</v>
          </cell>
          <cell r="G59">
            <v>40.665242525527063</v>
          </cell>
          <cell r="J59">
            <v>0.2426933562954311</v>
          </cell>
        </row>
        <row r="60">
          <cell r="A60">
            <v>3250</v>
          </cell>
          <cell r="E60">
            <v>120.84</v>
          </cell>
          <cell r="G60">
            <v>41.384199872534751</v>
          </cell>
          <cell r="J60">
            <v>0.24405743679613878</v>
          </cell>
        </row>
        <row r="61">
          <cell r="A61">
            <v>3300</v>
          </cell>
          <cell r="E61">
            <v>121.633</v>
          </cell>
          <cell r="G61">
            <v>42.29663754797663</v>
          </cell>
          <cell r="J61">
            <v>0.24141546291265273</v>
          </cell>
        </row>
        <row r="62">
          <cell r="A62">
            <v>3350</v>
          </cell>
          <cell r="E62">
            <v>122.181</v>
          </cell>
          <cell r="G62">
            <v>43.130944408366211</v>
          </cell>
          <cell r="J62">
            <v>0.23989523285076039</v>
          </cell>
        </row>
        <row r="63">
          <cell r="A63">
            <v>3400</v>
          </cell>
          <cell r="E63">
            <v>122.93300000000001</v>
          </cell>
          <cell r="G63">
            <v>44.044114444944533</v>
          </cell>
          <cell r="J63">
            <v>0.24078165178145605</v>
          </cell>
        </row>
        <row r="64">
          <cell r="A64">
            <v>3450</v>
          </cell>
          <cell r="E64">
            <v>123.47499999999999</v>
          </cell>
          <cell r="G64">
            <v>44.888864037509819</v>
          </cell>
          <cell r="J64">
            <v>0.23811665368034521</v>
          </cell>
        </row>
        <row r="65">
          <cell r="A65">
            <v>3500</v>
          </cell>
          <cell r="E65">
            <v>123.428</v>
          </cell>
          <cell r="G65">
            <v>45.522092981272799</v>
          </cell>
          <cell r="J65">
            <v>0.24067322973469091</v>
          </cell>
        </row>
        <row r="66">
          <cell r="A66">
            <v>3550</v>
          </cell>
          <cell r="E66">
            <v>124.205</v>
          </cell>
          <cell r="G66">
            <v>46.463071665895221</v>
          </cell>
          <cell r="J66">
            <v>0.23921009306206162</v>
          </cell>
        </row>
        <row r="67">
          <cell r="A67">
            <v>3600</v>
          </cell>
          <cell r="E67">
            <v>124.066</v>
          </cell>
          <cell r="G67">
            <v>47.064751124154569</v>
          </cell>
          <cell r="J67">
            <v>0.24538835117349581</v>
          </cell>
        </row>
        <row r="68">
          <cell r="A68">
            <v>3650</v>
          </cell>
          <cell r="E68">
            <v>123.967</v>
          </cell>
          <cell r="G68">
            <v>47.68035071279143</v>
          </cell>
          <cell r="J68">
            <v>0.24459439128676125</v>
          </cell>
        </row>
        <row r="69">
          <cell r="A69">
            <v>3700</v>
          </cell>
          <cell r="E69">
            <v>123.815</v>
          </cell>
          <cell r="G69">
            <v>48.274242906592804</v>
          </cell>
          <cell r="J69">
            <v>0.24805756777877991</v>
          </cell>
        </row>
        <row r="70">
          <cell r="A70">
            <v>3750</v>
          </cell>
          <cell r="E70">
            <v>123.767</v>
          </cell>
          <cell r="G70">
            <v>48.907629913910391</v>
          </cell>
          <cell r="J70">
            <v>0.24544686627159304</v>
          </cell>
        </row>
        <row r="71">
          <cell r="A71">
            <v>3800</v>
          </cell>
          <cell r="E71">
            <v>123.509</v>
          </cell>
          <cell r="G71">
            <v>49.456421306791427</v>
          </cell>
          <cell r="J71">
            <v>0.24656875776695586</v>
          </cell>
        </row>
        <row r="72">
          <cell r="A72">
            <v>3850</v>
          </cell>
          <cell r="E72">
            <v>122.672</v>
          </cell>
          <cell r="G72">
            <v>49.767595758001157</v>
          </cell>
          <cell r="J72">
            <v>0.24907598027809594</v>
          </cell>
        </row>
        <row r="73">
          <cell r="A73">
            <v>3900</v>
          </cell>
          <cell r="E73">
            <v>122.157</v>
          </cell>
          <cell r="G73">
            <v>50.202281070796694</v>
          </cell>
          <cell r="J73">
            <v>0.24885858689510237</v>
          </cell>
        </row>
        <row r="74">
          <cell r="A74">
            <v>3950</v>
          </cell>
          <cell r="E74">
            <v>121.184</v>
          </cell>
          <cell r="G74">
            <v>50.440904350432469</v>
          </cell>
          <cell r="J74">
            <v>0.25392046212510194</v>
          </cell>
        </row>
        <row r="75">
          <cell r="A75">
            <v>4000</v>
          </cell>
          <cell r="E75">
            <v>120.004</v>
          </cell>
          <cell r="G75">
            <v>50.582023492003763</v>
          </cell>
          <cell r="J75">
            <v>0.2547339160639579</v>
          </cell>
        </row>
        <row r="76">
          <cell r="A76">
            <v>4050</v>
          </cell>
          <cell r="E76">
            <v>118.73399999999999</v>
          </cell>
          <cell r="G76">
            <v>50.672298856836598</v>
          </cell>
          <cell r="J76">
            <v>0.25655882988687972</v>
          </cell>
        </row>
        <row r="77">
          <cell r="A77">
            <v>4100</v>
          </cell>
          <cell r="E77">
            <v>117.44199999999999</v>
          </cell>
          <cell r="G77">
            <v>50.739686618959396</v>
          </cell>
          <cell r="J77">
            <v>0.25786909693521481</v>
          </cell>
        </row>
        <row r="78">
          <cell r="A78">
            <v>4150</v>
          </cell>
          <cell r="E78">
            <v>116.5</v>
          </cell>
          <cell r="G78">
            <v>50.946518048974454</v>
          </cell>
          <cell r="J78">
            <v>0.26046633517206846</v>
          </cell>
        </row>
        <row r="79">
          <cell r="A79">
            <v>4200</v>
          </cell>
          <cell r="E79">
            <v>115.931</v>
          </cell>
          <cell r="G79">
            <v>51.308504664211725</v>
          </cell>
          <cell r="J79">
            <v>0.26026142056186091</v>
          </cell>
        </row>
        <row r="80">
          <cell r="A80">
            <v>4250</v>
          </cell>
          <cell r="E80">
            <v>115.03400000000001</v>
          </cell>
          <cell r="G80">
            <v>51.517601671843096</v>
          </cell>
          <cell r="J80">
            <v>0.26118274314262707</v>
          </cell>
        </row>
        <row r="81">
          <cell r="A81">
            <v>4300</v>
          </cell>
          <cell r="E81">
            <v>114.39100000000001</v>
          </cell>
          <cell r="G81">
            <v>51.832337821817092</v>
          </cell>
          <cell r="J81">
            <v>0.26400858147362194</v>
          </cell>
        </row>
        <row r="82">
          <cell r="A82">
            <v>4350</v>
          </cell>
          <cell r="E82">
            <v>114.01600000000001</v>
          </cell>
          <cell r="G82">
            <v>52.263145308739112</v>
          </cell>
          <cell r="J82">
            <v>0.26516806655053315</v>
          </cell>
        </row>
        <row r="83">
          <cell r="A83">
            <v>4400</v>
          </cell>
          <cell r="E83">
            <v>113.871</v>
          </cell>
          <cell r="G83">
            <v>52.796641418317364</v>
          </cell>
          <cell r="J83">
            <v>0.26519026053172989</v>
          </cell>
        </row>
        <row r="84">
          <cell r="A84">
            <v>4450</v>
          </cell>
          <cell r="E84">
            <v>113.985</v>
          </cell>
          <cell r="G84">
            <v>53.450060346791396</v>
          </cell>
          <cell r="J84">
            <v>0.26254137624708473</v>
          </cell>
        </row>
        <row r="85">
          <cell r="A85">
            <v>4500</v>
          </cell>
          <cell r="E85">
            <v>113.306</v>
          </cell>
          <cell r="G85">
            <v>53.728647361822112</v>
          </cell>
          <cell r="J85">
            <v>0.26501476632435966</v>
          </cell>
        </row>
        <row r="86">
          <cell r="A86">
            <v>4550</v>
          </cell>
          <cell r="E86">
            <v>113.074</v>
          </cell>
          <cell r="G86">
            <v>54.214397740332608</v>
          </cell>
          <cell r="J86">
            <v>0.26485366410246958</v>
          </cell>
        </row>
        <row r="87">
          <cell r="A87">
            <v>4600</v>
          </cell>
          <cell r="E87">
            <v>112.19499999999999</v>
          </cell>
          <cell r="G87">
            <v>54.384084235010214</v>
          </cell>
          <cell r="J87">
            <v>0.26594233220419561</v>
          </cell>
        </row>
        <row r="88">
          <cell r="A88">
            <v>4650</v>
          </cell>
          <cell r="E88">
            <v>111.06100000000001</v>
          </cell>
          <cell r="G88">
            <v>54.419558965453767</v>
          </cell>
          <cell r="J88">
            <v>0.26672587257218622</v>
          </cell>
        </row>
        <row r="89">
          <cell r="A89">
            <v>4700</v>
          </cell>
          <cell r="E89">
            <v>109.973</v>
          </cell>
          <cell r="G89">
            <v>54.465866318174413</v>
          </cell>
          <cell r="J89">
            <v>0.26662380703085781</v>
          </cell>
        </row>
        <row r="90">
          <cell r="A90">
            <v>4750</v>
          </cell>
          <cell r="E90">
            <v>108.654</v>
          </cell>
          <cell r="G90">
            <v>54.385085304189531</v>
          </cell>
          <cell r="J90">
            <v>0.27047519225428462</v>
          </cell>
        </row>
        <row r="91">
          <cell r="A91">
            <v>4800</v>
          </cell>
          <cell r="E91">
            <v>107.07599999999999</v>
          </cell>
          <cell r="G91">
            <v>54.15940216089259</v>
          </cell>
          <cell r="J91">
            <v>0.27135144139692352</v>
          </cell>
        </row>
        <row r="92">
          <cell r="A92">
            <v>4850</v>
          </cell>
          <cell r="E92">
            <v>105.24</v>
          </cell>
          <cell r="G92">
            <v>53.785234114378703</v>
          </cell>
          <cell r="J92">
            <v>0.27420734032683636</v>
          </cell>
        </row>
        <row r="93">
          <cell r="A93">
            <v>4900</v>
          </cell>
          <cell r="E93">
            <v>103.63200000000001</v>
          </cell>
          <cell r="G93">
            <v>53.509444824264904</v>
          </cell>
          <cell r="J93">
            <v>0.27731309472268839</v>
          </cell>
        </row>
        <row r="94">
          <cell r="A94">
            <v>4950</v>
          </cell>
          <cell r="E94">
            <v>102.33499999999999</v>
          </cell>
          <cell r="G94">
            <v>53.37893174720908</v>
          </cell>
          <cell r="J94">
            <v>0.27862736587162323</v>
          </cell>
        </row>
        <row r="95">
          <cell r="A95">
            <v>5000</v>
          </cell>
          <cell r="E95">
            <v>101.10599999999999</v>
          </cell>
          <cell r="G95">
            <v>53.270579180512037</v>
          </cell>
          <cell r="J95">
            <v>0.27940660385066401</v>
          </cell>
        </row>
        <row r="96">
          <cell r="A96">
            <v>5050</v>
          </cell>
          <cell r="E96">
            <v>99.314899999999994</v>
          </cell>
          <cell r="G96">
            <v>52.850155942250517</v>
          </cell>
          <cell r="J96">
            <v>0.28261460163167268</v>
          </cell>
        </row>
        <row r="97">
          <cell r="A97">
            <v>5100</v>
          </cell>
          <cell r="E97">
            <v>97.581500000000005</v>
          </cell>
          <cell r="G97">
            <v>52.441867769956268</v>
          </cell>
          <cell r="J97">
            <v>0.28468538825409045</v>
          </cell>
        </row>
        <row r="98">
          <cell r="A98">
            <v>5150</v>
          </cell>
          <cell r="E98">
            <v>95.848600000000005</v>
          </cell>
          <cell r="G98">
            <v>52.015585115724718</v>
          </cell>
          <cell r="J98">
            <v>0.28810664716377327</v>
          </cell>
        </row>
        <row r="99">
          <cell r="A99">
            <v>5200</v>
          </cell>
          <cell r="E99">
            <v>94.803299999999993</v>
          </cell>
          <cell r="G99">
            <v>51.947814839799705</v>
          </cell>
          <cell r="J99">
            <v>0.29096679450829238</v>
          </cell>
        </row>
        <row r="100">
          <cell r="A100">
            <v>5250</v>
          </cell>
          <cell r="E100">
            <v>93.0976</v>
          </cell>
          <cell r="G100">
            <v>51.503681541465582</v>
          </cell>
          <cell r="J100">
            <v>0.29127790547131144</v>
          </cell>
        </row>
        <row r="101">
          <cell r="A101">
            <v>5300</v>
          </cell>
          <cell r="E101">
            <v>91.788600000000002</v>
          </cell>
          <cell r="G101">
            <v>51.263127778949297</v>
          </cell>
          <cell r="J101">
            <v>0.29361639048881399</v>
          </cell>
        </row>
        <row r="102">
          <cell r="A102">
            <v>5350</v>
          </cell>
          <cell r="E102">
            <v>90.593800000000002</v>
          </cell>
          <cell r="G102">
            <v>51.073161730212988</v>
          </cell>
          <cell r="J102">
            <v>0.29328992056822112</v>
          </cell>
        </row>
        <row r="103">
          <cell r="A103">
            <v>5400</v>
          </cell>
          <cell r="E103">
            <v>89.6374</v>
          </cell>
          <cell r="G103">
            <v>51.006261857595476</v>
          </cell>
          <cell r="J103">
            <v>0.30077676683802818</v>
          </cell>
        </row>
        <row r="104">
          <cell r="A104">
            <v>5450</v>
          </cell>
          <cell r="E104">
            <v>88.925600000000003</v>
          </cell>
          <cell r="G104">
            <v>51.069757041246312</v>
          </cell>
          <cell r="J104">
            <v>0.30483614562377137</v>
          </cell>
        </row>
        <row r="105">
          <cell r="A105">
            <v>5500</v>
          </cell>
          <cell r="E105">
            <v>88.647400000000005</v>
          </cell>
          <cell r="G105">
            <v>51.377051559068448</v>
          </cell>
          <cell r="J105">
            <v>0.30741968990983765</v>
          </cell>
        </row>
      </sheetData>
      <sheetData sheetId="2"/>
      <sheetData sheetId="3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AD1CF-BBA3-4A44-8727-905C8832D907}">
  <dimension ref="A1:I97"/>
  <sheetViews>
    <sheetView tabSelected="1" workbookViewId="0">
      <selection activeCell="K7" sqref="K7"/>
    </sheetView>
  </sheetViews>
  <sheetFormatPr defaultRowHeight="15" x14ac:dyDescent="0.25"/>
  <cols>
    <col min="1" max="1" width="16.7109375" customWidth="1"/>
    <col min="2" max="2" width="13.85546875" customWidth="1"/>
    <col min="3" max="3" width="18.7109375" customWidth="1"/>
    <col min="4" max="4" width="14.42578125" customWidth="1"/>
    <col min="8" max="8" width="10.5703125" customWidth="1"/>
    <col min="9" max="9" width="14" customWidth="1"/>
  </cols>
  <sheetData>
    <row r="1" spans="1:9" x14ac:dyDescent="0.25">
      <c r="A1" s="1"/>
      <c r="B1" s="1"/>
      <c r="D1" s="1"/>
      <c r="G1" s="2" t="s">
        <v>0</v>
      </c>
      <c r="H1" s="2" t="s">
        <v>1</v>
      </c>
      <c r="I1" s="2" t="s">
        <v>2</v>
      </c>
    </row>
    <row r="2" spans="1:9" x14ac:dyDescent="0.25">
      <c r="A2" s="1"/>
      <c r="B2" s="1"/>
      <c r="C2" s="1"/>
      <c r="D2" s="1"/>
      <c r="G2" s="2" t="s">
        <v>3</v>
      </c>
      <c r="H2" s="2" t="s">
        <v>4</v>
      </c>
      <c r="I2" s="2" t="s">
        <v>5</v>
      </c>
    </row>
    <row r="3" spans="1:9" x14ac:dyDescent="0.25">
      <c r="A3" s="1"/>
      <c r="B3" s="1"/>
      <c r="C3" s="1"/>
      <c r="D3" s="1"/>
      <c r="G3" s="3">
        <v>1018.9</v>
      </c>
      <c r="H3" s="3">
        <v>46</v>
      </c>
      <c r="I3" s="3">
        <v>27</v>
      </c>
    </row>
    <row r="4" spans="1:9" x14ac:dyDescent="0.25">
      <c r="A4" s="2" t="s">
        <v>6</v>
      </c>
      <c r="B4" s="2" t="s">
        <v>7</v>
      </c>
      <c r="C4" s="2" t="s">
        <v>8</v>
      </c>
      <c r="D4" s="2" t="s">
        <v>9</v>
      </c>
      <c r="G4" s="1"/>
      <c r="H4" s="1"/>
      <c r="I4" s="1"/>
    </row>
    <row r="5" spans="1:9" x14ac:dyDescent="0.25">
      <c r="A5" s="2" t="s">
        <v>10</v>
      </c>
      <c r="B5" s="2" t="s">
        <v>11</v>
      </c>
      <c r="C5" s="2" t="s">
        <v>12</v>
      </c>
      <c r="D5" s="2" t="s">
        <v>9</v>
      </c>
      <c r="G5" s="1"/>
      <c r="H5" s="1"/>
      <c r="I5" s="1"/>
    </row>
    <row r="6" spans="1:9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G6" s="1"/>
      <c r="H6" s="1"/>
      <c r="I6" s="1"/>
    </row>
    <row r="7" spans="1:9" x14ac:dyDescent="0.25">
      <c r="A7" s="1">
        <v>102.756</v>
      </c>
      <c r="B7" s="1">
        <f t="shared" ref="B7:B70" si="0">B6+50</f>
        <v>1050</v>
      </c>
      <c r="C7" s="1">
        <v>7.2400000000000006E-2</v>
      </c>
      <c r="D7" s="1">
        <v>1.26783</v>
      </c>
      <c r="G7" s="1"/>
      <c r="H7" s="1"/>
      <c r="I7" s="1"/>
    </row>
    <row r="8" spans="1:9" x14ac:dyDescent="0.25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G8" s="1"/>
      <c r="H8" s="1"/>
      <c r="I8" s="1"/>
    </row>
    <row r="9" spans="1:9" x14ac:dyDescent="0.25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G9" s="1"/>
      <c r="H9" s="1"/>
      <c r="I9" s="1"/>
    </row>
    <row r="10" spans="1:9" x14ac:dyDescent="0.25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G10" s="1"/>
      <c r="H10" s="1"/>
      <c r="I10" s="1"/>
    </row>
    <row r="11" spans="1:9" x14ac:dyDescent="0.25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G11" s="1"/>
      <c r="H11" s="1"/>
      <c r="I11" s="1"/>
    </row>
    <row r="12" spans="1:9" x14ac:dyDescent="0.25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G12" s="1"/>
      <c r="H12" s="1"/>
      <c r="I12" s="1"/>
    </row>
    <row r="13" spans="1:9" x14ac:dyDescent="0.25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G13" s="1"/>
      <c r="H13" s="1"/>
      <c r="I13" s="1"/>
    </row>
    <row r="14" spans="1:9" x14ac:dyDescent="0.25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G14" s="1"/>
      <c r="H14" s="1"/>
      <c r="I14" s="1"/>
    </row>
    <row r="15" spans="1:9" x14ac:dyDescent="0.25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G15" s="1"/>
      <c r="H15" s="1"/>
      <c r="I15" s="1"/>
    </row>
    <row r="16" spans="1:9" x14ac:dyDescent="0.25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G16" s="1"/>
      <c r="H16" s="1"/>
      <c r="I16" s="1"/>
    </row>
    <row r="17" spans="1:9" x14ac:dyDescent="0.25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G17" s="1"/>
      <c r="H17" s="1"/>
      <c r="I17" s="1"/>
    </row>
    <row r="18" spans="1:9" x14ac:dyDescent="0.25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G18" s="1"/>
      <c r="H18" s="1"/>
      <c r="I18" s="1"/>
    </row>
    <row r="19" spans="1:9" x14ac:dyDescent="0.25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G19" s="1"/>
      <c r="H19" s="1"/>
      <c r="I19" s="1"/>
    </row>
    <row r="20" spans="1:9" x14ac:dyDescent="0.25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G20" s="1"/>
      <c r="H20" s="1"/>
      <c r="I20" s="1"/>
    </row>
    <row r="21" spans="1:9" x14ac:dyDescent="0.25">
      <c r="A21" s="1">
        <v>118.861</v>
      </c>
      <c r="B21" s="1">
        <f t="shared" si="0"/>
        <v>1750</v>
      </c>
      <c r="C21" s="1">
        <v>0.10305</v>
      </c>
      <c r="D21" s="1">
        <v>1.31053</v>
      </c>
      <c r="G21" s="1"/>
      <c r="H21" s="1"/>
      <c r="I21" s="1"/>
    </row>
    <row r="22" spans="1:9" x14ac:dyDescent="0.25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G22" s="1"/>
      <c r="H22" s="1"/>
      <c r="I22" s="1"/>
    </row>
    <row r="23" spans="1:9" x14ac:dyDescent="0.25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G23" s="1"/>
      <c r="H23" s="1"/>
      <c r="I23" s="1"/>
    </row>
    <row r="24" spans="1:9" x14ac:dyDescent="0.25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G24" s="1"/>
      <c r="H24" s="1"/>
      <c r="I24" s="1"/>
    </row>
    <row r="25" spans="1:9" x14ac:dyDescent="0.25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G25" s="1"/>
      <c r="H25" s="1"/>
      <c r="I25" s="1"/>
    </row>
    <row r="26" spans="1:9" x14ac:dyDescent="0.25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G26" s="1"/>
      <c r="H26" s="1"/>
      <c r="I26" s="1"/>
    </row>
    <row r="27" spans="1:9" x14ac:dyDescent="0.25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G27" s="1"/>
      <c r="H27" s="1"/>
      <c r="I27" s="1"/>
    </row>
    <row r="28" spans="1:9" x14ac:dyDescent="0.25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G28" s="1"/>
      <c r="H28" s="1"/>
      <c r="I28" s="1"/>
    </row>
    <row r="29" spans="1:9" x14ac:dyDescent="0.25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G29" s="1"/>
      <c r="H29" s="1"/>
      <c r="I29" s="1"/>
    </row>
    <row r="30" spans="1:9" x14ac:dyDescent="0.25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G30" s="1"/>
      <c r="H30" s="1"/>
      <c r="I30" s="1"/>
    </row>
    <row r="31" spans="1:9" x14ac:dyDescent="0.25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G31" s="1"/>
      <c r="H31" s="1"/>
      <c r="I31" s="1"/>
    </row>
    <row r="32" spans="1:9" x14ac:dyDescent="0.25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G32" s="1"/>
      <c r="H32" s="1"/>
      <c r="I32" s="1"/>
    </row>
    <row r="33" spans="1:9" x14ac:dyDescent="0.25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G33" s="1"/>
      <c r="H33" s="1"/>
      <c r="I33" s="1"/>
    </row>
    <row r="34" spans="1:9" x14ac:dyDescent="0.25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G34" s="1"/>
      <c r="H34" s="1"/>
      <c r="I34" s="1"/>
    </row>
    <row r="35" spans="1:9" x14ac:dyDescent="0.25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G35" s="1"/>
      <c r="H35" s="1"/>
      <c r="I35" s="1"/>
    </row>
    <row r="36" spans="1:9" x14ac:dyDescent="0.25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G36" s="1"/>
      <c r="H36" s="1"/>
      <c r="I36" s="1"/>
    </row>
    <row r="37" spans="1:9" x14ac:dyDescent="0.25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G37" s="1"/>
      <c r="H37" s="1"/>
      <c r="I37" s="1"/>
    </row>
    <row r="38" spans="1:9" x14ac:dyDescent="0.25">
      <c r="A38" s="1">
        <v>126.161</v>
      </c>
      <c r="B38" s="1">
        <f t="shared" si="0"/>
        <v>2600</v>
      </c>
      <c r="C38" s="1">
        <v>0.16805</v>
      </c>
      <c r="D38" s="1">
        <v>1.27634</v>
      </c>
      <c r="G38" s="1"/>
      <c r="H38" s="1"/>
      <c r="I38" s="1"/>
    </row>
    <row r="39" spans="1:9" x14ac:dyDescent="0.25">
      <c r="A39" s="1">
        <v>125.84699999999999</v>
      </c>
      <c r="B39" s="1">
        <f t="shared" si="0"/>
        <v>2650</v>
      </c>
      <c r="C39" s="1">
        <v>0.17144999999999999</v>
      </c>
      <c r="D39" s="1">
        <v>1.28027</v>
      </c>
      <c r="G39" s="1"/>
      <c r="H39" s="1"/>
      <c r="I39" s="1"/>
    </row>
    <row r="40" spans="1:9" x14ac:dyDescent="0.25">
      <c r="A40" s="1">
        <v>124.911</v>
      </c>
      <c r="B40" s="1">
        <f t="shared" si="0"/>
        <v>2700</v>
      </c>
      <c r="C40" s="1">
        <v>0.17465</v>
      </c>
      <c r="D40" s="1">
        <v>1.2837099999999999</v>
      </c>
      <c r="G40" s="1"/>
      <c r="H40" s="1"/>
      <c r="I40" s="1"/>
    </row>
    <row r="41" spans="1:9" x14ac:dyDescent="0.25">
      <c r="A41" s="1">
        <v>123.92700000000001</v>
      </c>
      <c r="B41" s="1">
        <f t="shared" si="0"/>
        <v>2750</v>
      </c>
      <c r="C41" s="1">
        <v>0.1784</v>
      </c>
      <c r="D41" s="1">
        <v>1.2811999999999999</v>
      </c>
      <c r="G41" s="1"/>
      <c r="H41" s="1"/>
      <c r="I41" s="1"/>
    </row>
    <row r="42" spans="1:9" x14ac:dyDescent="0.25">
      <c r="A42" s="1">
        <v>123.68899999999999</v>
      </c>
      <c r="B42" s="1">
        <f t="shared" si="0"/>
        <v>2800</v>
      </c>
      <c r="C42" s="1">
        <v>0.18004999999999999</v>
      </c>
      <c r="D42" s="1">
        <v>1.2744800000000001</v>
      </c>
      <c r="G42" s="1"/>
      <c r="H42" s="1"/>
      <c r="I42" s="1"/>
    </row>
    <row r="43" spans="1:9" x14ac:dyDescent="0.25">
      <c r="A43" s="1">
        <v>123.389</v>
      </c>
      <c r="B43" s="1">
        <f t="shared" si="0"/>
        <v>2850</v>
      </c>
      <c r="C43" s="1">
        <v>0.18310000000000001</v>
      </c>
      <c r="D43" s="1">
        <v>1.2603599999999999</v>
      </c>
      <c r="G43" s="1"/>
      <c r="H43" s="1"/>
      <c r="I43" s="1"/>
    </row>
    <row r="44" spans="1:9" x14ac:dyDescent="0.25">
      <c r="A44" s="1">
        <v>122.51900000000001</v>
      </c>
      <c r="B44" s="1">
        <f t="shared" si="0"/>
        <v>2900</v>
      </c>
      <c r="C44" s="1">
        <v>0.18790000000000001</v>
      </c>
      <c r="D44" s="1">
        <v>1.2531000000000001</v>
      </c>
      <c r="G44" s="1"/>
      <c r="H44" s="1"/>
      <c r="I44" s="1"/>
    </row>
    <row r="45" spans="1:9" x14ac:dyDescent="0.25">
      <c r="A45" s="1">
        <v>121.837</v>
      </c>
      <c r="B45" s="1">
        <f t="shared" si="0"/>
        <v>2950</v>
      </c>
      <c r="C45" s="1">
        <v>0.19255</v>
      </c>
      <c r="D45" s="1">
        <v>1.23943</v>
      </c>
      <c r="G45" s="1"/>
      <c r="H45" s="1"/>
      <c r="I45" s="1"/>
    </row>
    <row r="46" spans="1:9" x14ac:dyDescent="0.25">
      <c r="A46" s="1">
        <v>121.709</v>
      </c>
      <c r="B46" s="1">
        <f t="shared" si="0"/>
        <v>3000</v>
      </c>
      <c r="C46" s="1">
        <v>0.19900000000000001</v>
      </c>
      <c r="D46" s="1">
        <v>1.2273499999999999</v>
      </c>
      <c r="G46" s="1"/>
      <c r="H46" s="1"/>
      <c r="I46" s="1"/>
    </row>
    <row r="47" spans="1:9" x14ac:dyDescent="0.25">
      <c r="A47" s="1">
        <v>121.123</v>
      </c>
      <c r="B47" s="1">
        <f t="shared" si="0"/>
        <v>3050</v>
      </c>
      <c r="C47" s="1">
        <v>0.20605000000000001</v>
      </c>
      <c r="D47" s="1">
        <v>1.2193000000000001</v>
      </c>
      <c r="G47" s="1"/>
      <c r="H47" s="1"/>
      <c r="I47" s="1"/>
    </row>
    <row r="48" spans="1:9" x14ac:dyDescent="0.25">
      <c r="A48" s="1">
        <v>121.124</v>
      </c>
      <c r="B48" s="1">
        <f t="shared" si="0"/>
        <v>3100</v>
      </c>
      <c r="C48" s="1">
        <v>0.21004999999999999</v>
      </c>
      <c r="D48" s="1">
        <v>1.20692</v>
      </c>
      <c r="G48" s="1"/>
      <c r="H48" s="1"/>
      <c r="I48" s="1"/>
    </row>
    <row r="49" spans="1:9" x14ac:dyDescent="0.25">
      <c r="A49" s="1">
        <v>120.851</v>
      </c>
      <c r="B49" s="1">
        <f t="shared" si="0"/>
        <v>3150</v>
      </c>
      <c r="C49" s="1">
        <v>0.21604999999999999</v>
      </c>
      <c r="D49" s="1">
        <v>1.1927399999999999</v>
      </c>
      <c r="G49" s="1"/>
      <c r="H49" s="1"/>
      <c r="I49" s="1"/>
    </row>
    <row r="50" spans="1:9" x14ac:dyDescent="0.25">
      <c r="A50" s="1">
        <v>120.596</v>
      </c>
      <c r="B50" s="1">
        <f t="shared" si="0"/>
        <v>3200</v>
      </c>
      <c r="C50" s="1">
        <v>0.21795</v>
      </c>
      <c r="D50" s="1">
        <v>1.1848099999999999</v>
      </c>
      <c r="G50" s="1"/>
      <c r="H50" s="1"/>
      <c r="I50" s="1"/>
    </row>
    <row r="51" spans="1:9" x14ac:dyDescent="0.25">
      <c r="A51" s="1">
        <v>120.84</v>
      </c>
      <c r="B51" s="1">
        <f t="shared" si="0"/>
        <v>3250</v>
      </c>
      <c r="C51" s="1">
        <v>0.22305</v>
      </c>
      <c r="D51" s="1">
        <v>1.17378</v>
      </c>
      <c r="G51" s="1"/>
      <c r="H51" s="1"/>
      <c r="I51" s="1"/>
    </row>
    <row r="52" spans="1:9" x14ac:dyDescent="0.25">
      <c r="A52" s="1">
        <v>121.633</v>
      </c>
      <c r="B52" s="1">
        <f t="shared" si="0"/>
        <v>3300</v>
      </c>
      <c r="C52" s="1">
        <v>0.22550000000000001</v>
      </c>
      <c r="D52" s="1">
        <v>1.1611800000000001</v>
      </c>
      <c r="G52" s="1"/>
      <c r="H52" s="1"/>
      <c r="I52" s="1"/>
    </row>
    <row r="53" spans="1:9" x14ac:dyDescent="0.25">
      <c r="A53" s="1">
        <v>122.181</v>
      </c>
      <c r="B53" s="1">
        <f t="shared" si="0"/>
        <v>3350</v>
      </c>
      <c r="C53" s="1">
        <v>0.22850000000000001</v>
      </c>
      <c r="D53" s="1">
        <v>1.1510400000000001</v>
      </c>
      <c r="G53" s="1"/>
      <c r="H53" s="1"/>
      <c r="I53" s="1"/>
    </row>
    <row r="54" spans="1:9" x14ac:dyDescent="0.25">
      <c r="A54" s="1">
        <v>122.93300000000001</v>
      </c>
      <c r="B54" s="1">
        <f t="shared" si="0"/>
        <v>3400</v>
      </c>
      <c r="C54" s="1">
        <v>0.23419999999999999</v>
      </c>
      <c r="D54" s="1">
        <v>1.14117</v>
      </c>
      <c r="G54" s="1"/>
      <c r="H54" s="1"/>
      <c r="I54" s="1"/>
    </row>
    <row r="55" spans="1:9" x14ac:dyDescent="0.25">
      <c r="A55" s="1">
        <v>123.47499999999999</v>
      </c>
      <c r="B55" s="1">
        <f t="shared" si="0"/>
        <v>3450</v>
      </c>
      <c r="C55" s="1">
        <v>0.23605000000000001</v>
      </c>
      <c r="D55" s="1">
        <v>1.12669</v>
      </c>
      <c r="G55" s="1"/>
      <c r="H55" s="1"/>
      <c r="I55" s="1"/>
    </row>
    <row r="56" spans="1:9" x14ac:dyDescent="0.25">
      <c r="A56" s="1">
        <v>123.428</v>
      </c>
      <c r="B56" s="1">
        <f t="shared" si="0"/>
        <v>3500</v>
      </c>
      <c r="C56" s="1">
        <v>0.24195</v>
      </c>
      <c r="D56" s="1">
        <v>1.11975</v>
      </c>
      <c r="G56" s="1"/>
      <c r="H56" s="1"/>
      <c r="I56" s="1"/>
    </row>
    <row r="57" spans="1:9" x14ac:dyDescent="0.25">
      <c r="A57" s="1">
        <v>124.205</v>
      </c>
      <c r="B57" s="1">
        <f t="shared" si="0"/>
        <v>3550</v>
      </c>
      <c r="C57" s="1">
        <v>0.24545</v>
      </c>
      <c r="D57" s="1">
        <v>1.10622</v>
      </c>
      <c r="G57" s="1"/>
      <c r="H57" s="1"/>
      <c r="I57" s="1"/>
    </row>
    <row r="58" spans="1:9" x14ac:dyDescent="0.25">
      <c r="A58" s="1">
        <v>124.066</v>
      </c>
      <c r="B58" s="1">
        <f t="shared" si="0"/>
        <v>3600</v>
      </c>
      <c r="C58" s="1">
        <v>0.25505</v>
      </c>
      <c r="D58" s="1">
        <v>1.09697</v>
      </c>
      <c r="G58" s="1"/>
      <c r="H58" s="1"/>
      <c r="I58" s="1"/>
    </row>
    <row r="59" spans="1:9" x14ac:dyDescent="0.25">
      <c r="A59" s="1">
        <v>123.967</v>
      </c>
      <c r="B59" s="1">
        <f t="shared" si="0"/>
        <v>3650</v>
      </c>
      <c r="C59" s="1">
        <v>0.25755</v>
      </c>
      <c r="D59" s="1">
        <v>1.0940099999999999</v>
      </c>
      <c r="G59" s="1"/>
      <c r="H59" s="1"/>
      <c r="I59" s="1"/>
    </row>
    <row r="60" spans="1:9" x14ac:dyDescent="0.25">
      <c r="A60" s="1">
        <v>123.815</v>
      </c>
      <c r="B60" s="1">
        <f t="shared" si="0"/>
        <v>3700</v>
      </c>
      <c r="C60" s="1">
        <v>0.26445000000000002</v>
      </c>
      <c r="D60" s="1">
        <v>1.09659</v>
      </c>
      <c r="G60" s="1"/>
      <c r="H60" s="1"/>
      <c r="I60" s="1"/>
    </row>
    <row r="61" spans="1:9" x14ac:dyDescent="0.25">
      <c r="A61" s="1">
        <v>123.767</v>
      </c>
      <c r="B61" s="1">
        <f t="shared" si="0"/>
        <v>3750</v>
      </c>
      <c r="C61" s="1">
        <v>0.2651</v>
      </c>
      <c r="D61" s="1">
        <v>1.0980799999999999</v>
      </c>
      <c r="G61" s="1"/>
      <c r="H61" s="1"/>
      <c r="I61" s="1"/>
    </row>
    <row r="62" spans="1:9" x14ac:dyDescent="0.25">
      <c r="A62" s="1">
        <v>123.509</v>
      </c>
      <c r="B62" s="1">
        <f t="shared" si="0"/>
        <v>3800</v>
      </c>
      <c r="C62" s="1">
        <v>0.26929999999999998</v>
      </c>
      <c r="D62" s="1">
        <v>1.09907</v>
      </c>
      <c r="G62" s="1"/>
      <c r="H62" s="1"/>
      <c r="I62" s="1"/>
    </row>
    <row r="63" spans="1:9" x14ac:dyDescent="0.25">
      <c r="A63" s="1">
        <v>122.672</v>
      </c>
      <c r="B63" s="1">
        <f t="shared" si="0"/>
        <v>3850</v>
      </c>
      <c r="C63" s="1">
        <v>0.27374999999999999</v>
      </c>
      <c r="D63" s="1">
        <v>1.1053299999999999</v>
      </c>
      <c r="G63" s="1"/>
      <c r="H63" s="1"/>
      <c r="I63" s="1"/>
    </row>
    <row r="64" spans="1:9" x14ac:dyDescent="0.25">
      <c r="A64" s="1">
        <v>122.157</v>
      </c>
      <c r="B64" s="1">
        <f t="shared" si="0"/>
        <v>3900</v>
      </c>
      <c r="C64" s="1">
        <v>0.27589999999999998</v>
      </c>
      <c r="D64" s="1">
        <v>1.11704</v>
      </c>
      <c r="G64" s="1"/>
      <c r="H64" s="1"/>
      <c r="I64" s="1"/>
    </row>
    <row r="65" spans="1:9" x14ac:dyDescent="0.25">
      <c r="A65" s="1">
        <v>121.184</v>
      </c>
      <c r="B65" s="1">
        <f t="shared" si="0"/>
        <v>3950</v>
      </c>
      <c r="C65" s="1">
        <v>0.28284999999999999</v>
      </c>
      <c r="D65" s="1">
        <v>1.12259</v>
      </c>
      <c r="G65" s="1"/>
      <c r="H65" s="1"/>
      <c r="I65" s="1"/>
    </row>
    <row r="66" spans="1:9" x14ac:dyDescent="0.25">
      <c r="A66" s="1">
        <v>120.004</v>
      </c>
      <c r="B66" s="1">
        <f t="shared" si="0"/>
        <v>4000</v>
      </c>
      <c r="C66" s="1">
        <v>0.28455000000000003</v>
      </c>
      <c r="D66" s="1">
        <v>1.1246100000000001</v>
      </c>
      <c r="G66" s="1"/>
      <c r="H66" s="1"/>
      <c r="I66" s="1"/>
    </row>
    <row r="67" spans="1:9" x14ac:dyDescent="0.25">
      <c r="A67" s="1">
        <v>118.73399999999999</v>
      </c>
      <c r="B67" s="1">
        <f t="shared" si="0"/>
        <v>4050</v>
      </c>
      <c r="C67" s="1">
        <v>0.28710000000000002</v>
      </c>
      <c r="D67" s="1">
        <v>1.1222000000000001</v>
      </c>
      <c r="G67" s="1"/>
      <c r="H67" s="1"/>
      <c r="I67" s="1"/>
    </row>
    <row r="68" spans="1:9" x14ac:dyDescent="0.25">
      <c r="A68" s="1">
        <v>117.44199999999999</v>
      </c>
      <c r="B68" s="1">
        <f t="shared" si="0"/>
        <v>4100</v>
      </c>
      <c r="C68" s="1">
        <v>0.28894999999999998</v>
      </c>
      <c r="D68" s="1">
        <v>1.1239399999999999</v>
      </c>
      <c r="G68" s="1"/>
      <c r="H68" s="1"/>
      <c r="I68" s="1"/>
    </row>
    <row r="69" spans="1:9" x14ac:dyDescent="0.25">
      <c r="A69" s="1">
        <v>116.5</v>
      </c>
      <c r="B69" s="1">
        <f t="shared" si="0"/>
        <v>4150</v>
      </c>
      <c r="C69" s="1">
        <v>0.29304999999999998</v>
      </c>
      <c r="D69" s="1">
        <v>1.12233</v>
      </c>
      <c r="G69" s="1"/>
      <c r="H69" s="1"/>
      <c r="I69" s="1"/>
    </row>
    <row r="70" spans="1:9" x14ac:dyDescent="0.25">
      <c r="A70" s="1">
        <v>115.931</v>
      </c>
      <c r="B70" s="1">
        <f t="shared" si="0"/>
        <v>4200</v>
      </c>
      <c r="C70" s="1">
        <v>0.2949</v>
      </c>
      <c r="D70" s="1">
        <v>1.1217900000000001</v>
      </c>
      <c r="G70" s="1"/>
      <c r="H70" s="1"/>
      <c r="I70" s="1"/>
    </row>
    <row r="71" spans="1:9" x14ac:dyDescent="0.25">
      <c r="A71" s="1">
        <v>115.03400000000001</v>
      </c>
      <c r="B71" s="1">
        <f t="shared" ref="B71:B96" si="1">B70+50</f>
        <v>4250</v>
      </c>
      <c r="C71" s="1">
        <v>0.29715000000000003</v>
      </c>
      <c r="D71" s="1">
        <v>1.12456</v>
      </c>
      <c r="G71" s="1"/>
      <c r="H71" s="1"/>
      <c r="I71" s="1"/>
    </row>
    <row r="72" spans="1:9" x14ac:dyDescent="0.25">
      <c r="A72" s="1">
        <v>114.39100000000001</v>
      </c>
      <c r="B72" s="1">
        <f t="shared" si="1"/>
        <v>4300</v>
      </c>
      <c r="C72" s="1">
        <v>0.30220000000000002</v>
      </c>
      <c r="D72" s="1">
        <v>1.1227799999999999</v>
      </c>
      <c r="G72" s="1"/>
      <c r="H72" s="1"/>
      <c r="I72" s="1"/>
    </row>
    <row r="73" spans="1:9" x14ac:dyDescent="0.25">
      <c r="A73" s="1">
        <v>114.01600000000001</v>
      </c>
      <c r="B73" s="1">
        <f t="shared" si="1"/>
        <v>4350</v>
      </c>
      <c r="C73" s="1">
        <v>0.30604999999999999</v>
      </c>
      <c r="D73" s="1">
        <v>1.1194299999999999</v>
      </c>
      <c r="G73" s="1"/>
      <c r="H73" s="1"/>
      <c r="I73" s="1"/>
    </row>
    <row r="74" spans="1:9" x14ac:dyDescent="0.25">
      <c r="A74" s="1">
        <v>113.871</v>
      </c>
      <c r="B74" s="1">
        <f t="shared" si="1"/>
        <v>4400</v>
      </c>
      <c r="C74" s="1">
        <v>0.30919999999999997</v>
      </c>
      <c r="D74" s="1">
        <v>1.1198600000000001</v>
      </c>
      <c r="G74" s="1"/>
      <c r="H74" s="1"/>
      <c r="I74" s="1"/>
    </row>
    <row r="75" spans="1:9" x14ac:dyDescent="0.25">
      <c r="A75" s="1">
        <v>113.985</v>
      </c>
      <c r="B75" s="1">
        <f t="shared" si="1"/>
        <v>4450</v>
      </c>
      <c r="C75" s="1">
        <v>0.30990000000000001</v>
      </c>
      <c r="D75" s="1">
        <v>1.11873</v>
      </c>
      <c r="G75" s="1"/>
      <c r="H75" s="1"/>
      <c r="I75" s="1"/>
    </row>
    <row r="76" spans="1:9" x14ac:dyDescent="0.25">
      <c r="A76" s="1">
        <v>113.306</v>
      </c>
      <c r="B76" s="1">
        <f t="shared" si="1"/>
        <v>4500</v>
      </c>
      <c r="C76" s="1">
        <v>0.31445000000000001</v>
      </c>
      <c r="D76" s="1">
        <v>1.1156299999999999</v>
      </c>
      <c r="G76" s="1"/>
      <c r="H76" s="1"/>
      <c r="I76" s="1"/>
    </row>
    <row r="77" spans="1:9" x14ac:dyDescent="0.25">
      <c r="A77" s="1">
        <v>113.074</v>
      </c>
      <c r="B77" s="1">
        <f t="shared" si="1"/>
        <v>4550</v>
      </c>
      <c r="C77" s="1">
        <v>0.31709999999999999</v>
      </c>
      <c r="D77" s="1">
        <v>1.1095299999999999</v>
      </c>
      <c r="G77" s="1"/>
      <c r="H77" s="1"/>
      <c r="I77" s="1"/>
    </row>
    <row r="78" spans="1:9" x14ac:dyDescent="0.25">
      <c r="A78" s="1">
        <v>112.19499999999999</v>
      </c>
      <c r="B78" s="1">
        <f t="shared" si="1"/>
        <v>4600</v>
      </c>
      <c r="C78" s="1">
        <v>0.31940000000000002</v>
      </c>
      <c r="D78" s="1">
        <v>1.1056900000000001</v>
      </c>
      <c r="G78" s="1"/>
      <c r="H78" s="1"/>
      <c r="I78" s="1"/>
    </row>
    <row r="79" spans="1:9" x14ac:dyDescent="0.25">
      <c r="A79" s="1">
        <v>111.06100000000001</v>
      </c>
      <c r="B79" s="1">
        <f t="shared" si="1"/>
        <v>4650</v>
      </c>
      <c r="C79" s="1">
        <v>0.32055</v>
      </c>
      <c r="D79" s="1">
        <v>1.09782</v>
      </c>
      <c r="G79" s="1"/>
      <c r="H79" s="1"/>
      <c r="I79" s="1"/>
    </row>
    <row r="80" spans="1:9" x14ac:dyDescent="0.25">
      <c r="A80" s="1">
        <v>109.973</v>
      </c>
      <c r="B80" s="1">
        <f t="shared" si="1"/>
        <v>4700</v>
      </c>
      <c r="C80" s="1">
        <v>0.32069999999999999</v>
      </c>
      <c r="D80" s="1">
        <v>1.09558</v>
      </c>
      <c r="G80" s="1"/>
      <c r="H80" s="1"/>
      <c r="I80" s="1"/>
    </row>
    <row r="81" spans="1:9" x14ac:dyDescent="0.25">
      <c r="A81" s="1">
        <v>108.654</v>
      </c>
      <c r="B81" s="1">
        <f t="shared" si="1"/>
        <v>4750</v>
      </c>
      <c r="C81" s="1">
        <v>0.32485000000000003</v>
      </c>
      <c r="D81" s="1">
        <v>1.0882700000000001</v>
      </c>
      <c r="G81" s="1"/>
      <c r="H81" s="1"/>
      <c r="I81" s="1"/>
    </row>
    <row r="82" spans="1:9" x14ac:dyDescent="0.25">
      <c r="A82" s="1">
        <v>107.07599999999999</v>
      </c>
      <c r="B82" s="1">
        <f t="shared" si="1"/>
        <v>4800</v>
      </c>
      <c r="C82" s="1">
        <v>0.32455000000000001</v>
      </c>
      <c r="D82" s="1">
        <v>1.08396</v>
      </c>
      <c r="G82" s="1"/>
      <c r="H82" s="1"/>
      <c r="I82" s="1"/>
    </row>
    <row r="83" spans="1:9" x14ac:dyDescent="0.25">
      <c r="A83" s="1">
        <v>105.24</v>
      </c>
      <c r="B83" s="1">
        <f t="shared" si="1"/>
        <v>4850</v>
      </c>
      <c r="C83" s="1">
        <v>0.32569999999999999</v>
      </c>
      <c r="D83" s="1">
        <v>1.0822099999999999</v>
      </c>
      <c r="G83" s="1"/>
      <c r="H83" s="1"/>
      <c r="I83" s="1"/>
    </row>
    <row r="84" spans="1:9" x14ac:dyDescent="0.25">
      <c r="A84" s="1">
        <v>103.63200000000001</v>
      </c>
      <c r="B84" s="1">
        <f t="shared" si="1"/>
        <v>4900</v>
      </c>
      <c r="C84" s="1">
        <v>0.32769999999999999</v>
      </c>
      <c r="D84" s="1">
        <v>1.0846</v>
      </c>
      <c r="G84" s="1"/>
      <c r="H84" s="1"/>
      <c r="I84" s="1"/>
    </row>
    <row r="85" spans="1:9" x14ac:dyDescent="0.25">
      <c r="A85" s="1">
        <v>102.33499999999999</v>
      </c>
      <c r="B85" s="1">
        <f t="shared" si="1"/>
        <v>4950</v>
      </c>
      <c r="C85" s="1">
        <v>0.32845000000000002</v>
      </c>
      <c r="D85" s="1">
        <v>1.08823</v>
      </c>
      <c r="G85" s="1"/>
      <c r="H85" s="1"/>
      <c r="I85" s="1"/>
    </row>
    <row r="86" spans="1:9" x14ac:dyDescent="0.25">
      <c r="A86" s="1">
        <v>101.10599999999999</v>
      </c>
      <c r="B86" s="1">
        <f t="shared" si="1"/>
        <v>5000</v>
      </c>
      <c r="C86" s="1">
        <v>0.32869999999999999</v>
      </c>
      <c r="D86" s="1">
        <v>1.08687</v>
      </c>
      <c r="G86" s="1"/>
      <c r="H86" s="1"/>
      <c r="I86" s="1"/>
    </row>
    <row r="87" spans="1:9" x14ac:dyDescent="0.25">
      <c r="A87" s="1">
        <v>99.314899999999994</v>
      </c>
      <c r="B87" s="1">
        <f t="shared" si="1"/>
        <v>5050</v>
      </c>
      <c r="C87" s="1">
        <v>0.32984999999999998</v>
      </c>
      <c r="D87" s="1">
        <v>1.0891</v>
      </c>
      <c r="G87" s="1"/>
      <c r="H87" s="1"/>
      <c r="I87" s="1"/>
    </row>
    <row r="88" spans="1:9" x14ac:dyDescent="0.25">
      <c r="A88" s="1">
        <v>97.581500000000005</v>
      </c>
      <c r="B88" s="1">
        <f t="shared" si="1"/>
        <v>5100</v>
      </c>
      <c r="C88" s="1">
        <v>0.32969999999999999</v>
      </c>
      <c r="D88" s="1">
        <v>1.09185</v>
      </c>
      <c r="G88" s="1"/>
      <c r="H88" s="1"/>
      <c r="I88" s="1"/>
    </row>
    <row r="89" spans="1:9" x14ac:dyDescent="0.25">
      <c r="A89" s="1">
        <v>95.848600000000005</v>
      </c>
      <c r="B89" s="1">
        <f t="shared" si="1"/>
        <v>5150</v>
      </c>
      <c r="C89" s="1">
        <v>0.33095000000000002</v>
      </c>
      <c r="D89" s="1">
        <v>1.0940700000000001</v>
      </c>
      <c r="G89" s="1"/>
      <c r="H89" s="1"/>
      <c r="I89" s="1"/>
    </row>
    <row r="90" spans="1:9" x14ac:dyDescent="0.25">
      <c r="A90" s="1">
        <v>94.803299999999993</v>
      </c>
      <c r="B90" s="1">
        <f t="shared" si="1"/>
        <v>5200</v>
      </c>
      <c r="C90" s="1">
        <v>0.33379999999999999</v>
      </c>
      <c r="D90" s="1">
        <v>1.0934600000000001</v>
      </c>
      <c r="G90" s="1"/>
      <c r="H90" s="1"/>
      <c r="I90" s="1"/>
    </row>
    <row r="91" spans="1:9" x14ac:dyDescent="0.25">
      <c r="A91" s="1">
        <v>93.0976</v>
      </c>
      <c r="B91" s="1">
        <f t="shared" si="1"/>
        <v>5250</v>
      </c>
      <c r="C91" s="1">
        <v>0.33129999999999998</v>
      </c>
      <c r="D91" s="1">
        <v>1.0880399999999999</v>
      </c>
      <c r="G91" s="1"/>
      <c r="H91" s="1"/>
      <c r="I91" s="1"/>
    </row>
    <row r="92" spans="1:9" x14ac:dyDescent="0.25">
      <c r="A92" s="1">
        <v>91.788600000000002</v>
      </c>
      <c r="B92" s="1">
        <f t="shared" si="1"/>
        <v>5300</v>
      </c>
      <c r="C92" s="1">
        <v>0.33239999999999997</v>
      </c>
      <c r="D92" s="1">
        <v>1.0833900000000001</v>
      </c>
      <c r="G92" s="1"/>
      <c r="H92" s="1"/>
      <c r="I92" s="1"/>
    </row>
    <row r="93" spans="1:9" x14ac:dyDescent="0.25">
      <c r="A93" s="1">
        <v>90.593800000000002</v>
      </c>
      <c r="B93" s="1">
        <f t="shared" si="1"/>
        <v>5350</v>
      </c>
      <c r="C93" s="1">
        <v>0.33079999999999998</v>
      </c>
      <c r="D93" s="1">
        <v>1.0800700000000001</v>
      </c>
      <c r="G93" s="1"/>
      <c r="H93" s="1"/>
      <c r="I93" s="1"/>
    </row>
    <row r="94" spans="1:9" x14ac:dyDescent="0.25">
      <c r="A94" s="1">
        <v>89.6374</v>
      </c>
      <c r="B94" s="1">
        <f t="shared" si="1"/>
        <v>5400</v>
      </c>
      <c r="C94" s="1">
        <v>0.33879999999999999</v>
      </c>
      <c r="D94" s="1">
        <v>1.0789500000000001</v>
      </c>
      <c r="G94" s="1"/>
      <c r="H94" s="1"/>
      <c r="I94" s="1"/>
    </row>
    <row r="95" spans="1:9" x14ac:dyDescent="0.25">
      <c r="A95" s="1">
        <v>88.925600000000003</v>
      </c>
      <c r="B95" s="1">
        <f t="shared" si="1"/>
        <v>5450</v>
      </c>
      <c r="C95" s="1">
        <v>0.34379999999999999</v>
      </c>
      <c r="D95" s="1">
        <v>1.0792299999999999</v>
      </c>
      <c r="G95" s="1"/>
      <c r="H95" s="1"/>
      <c r="I95" s="1"/>
    </row>
    <row r="96" spans="1:9" x14ac:dyDescent="0.25">
      <c r="A96" s="1">
        <v>88.647400000000005</v>
      </c>
      <c r="B96" s="1">
        <f t="shared" si="1"/>
        <v>5500</v>
      </c>
      <c r="C96" s="1">
        <v>0.3488</v>
      </c>
      <c r="D96" s="1">
        <v>1.0836600000000001</v>
      </c>
      <c r="G96" s="1"/>
      <c r="H96" s="1"/>
      <c r="I96" s="1"/>
    </row>
    <row r="97" spans="1:9" x14ac:dyDescent="0.25">
      <c r="A97" s="1"/>
      <c r="B97" s="1"/>
      <c r="D97" s="1"/>
      <c r="G97" s="1"/>
      <c r="H97" s="1"/>
      <c r="I9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E24CB-3D94-42A1-B4E7-D7E52E7B3DD0}">
  <dimension ref="A1:N105"/>
  <sheetViews>
    <sheetView zoomScale="85" zoomScaleNormal="85" workbookViewId="0">
      <selection activeCell="K8" sqref="K8"/>
    </sheetView>
  </sheetViews>
  <sheetFormatPr defaultRowHeight="15" x14ac:dyDescent="0.25"/>
  <cols>
    <col min="1" max="1" width="24.7109375" customWidth="1"/>
    <col min="2" max="2" width="14.7109375" customWidth="1"/>
    <col min="3" max="3" width="15.85546875" customWidth="1"/>
    <col min="4" max="4" width="13.5703125" customWidth="1"/>
    <col min="5" max="5" width="14.140625" customWidth="1"/>
    <col min="6" max="6" width="18.140625" customWidth="1"/>
    <col min="7" max="7" width="20.85546875" customWidth="1"/>
    <col min="8" max="8" width="13.5703125" customWidth="1"/>
    <col min="9" max="9" width="15.42578125" customWidth="1"/>
    <col min="10" max="10" width="14.85546875" customWidth="1"/>
    <col min="11" max="11" width="19.42578125" customWidth="1"/>
    <col min="12" max="12" width="9.28515625" customWidth="1"/>
    <col min="13" max="13" width="34.5703125" customWidth="1"/>
  </cols>
  <sheetData>
    <row r="1" spans="1:14" x14ac:dyDescent="0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</row>
    <row r="3" spans="1:14" x14ac:dyDescent="0.25">
      <c r="B3" s="4"/>
      <c r="C3" s="4"/>
      <c r="M3" s="11" t="s">
        <v>32</v>
      </c>
    </row>
    <row r="4" spans="1:14" x14ac:dyDescent="0.25">
      <c r="A4" s="5" t="s">
        <v>13</v>
      </c>
      <c r="B4">
        <v>0.81577599999999995</v>
      </c>
      <c r="C4" s="6"/>
      <c r="M4" s="10" t="s">
        <v>14</v>
      </c>
      <c r="N4">
        <f>MAX(E15:E105)</f>
        <v>103.458343872</v>
      </c>
    </row>
    <row r="5" spans="1:14" x14ac:dyDescent="0.25">
      <c r="A5" s="5" t="s">
        <v>15</v>
      </c>
      <c r="B5">
        <v>1.6</v>
      </c>
      <c r="C5" s="6"/>
      <c r="M5" s="10" t="s">
        <v>16</v>
      </c>
      <c r="N5">
        <f>INDEX(A15:A105,MATCH(MAX(E15:E105),E15:E105,0))</f>
        <v>2350</v>
      </c>
    </row>
    <row r="6" spans="1:14" x14ac:dyDescent="0.25">
      <c r="A6" s="5" t="s">
        <v>17</v>
      </c>
      <c r="B6">
        <v>0.75</v>
      </c>
      <c r="C6" s="6"/>
      <c r="M6" s="10" t="s">
        <v>18</v>
      </c>
      <c r="N6">
        <f>MAX(G15:G105)</f>
        <v>44.431946561575046</v>
      </c>
    </row>
    <row r="7" spans="1:14" x14ac:dyDescent="0.25">
      <c r="A7" s="5" t="s">
        <v>19</v>
      </c>
      <c r="B7">
        <v>44000</v>
      </c>
      <c r="C7" s="6"/>
      <c r="M7" s="10" t="s">
        <v>20</v>
      </c>
      <c r="N7">
        <f>INDEX(A15:A105,MATCH(MAX(G15:G105),G15:G105,0))</f>
        <v>4700</v>
      </c>
    </row>
    <row r="8" spans="1:14" x14ac:dyDescent="0.25">
      <c r="A8" s="5" t="s">
        <v>21</v>
      </c>
      <c r="B8">
        <v>1.0188999999999999</v>
      </c>
      <c r="C8" s="6"/>
      <c r="M8" s="10" t="s">
        <v>35</v>
      </c>
      <c r="N8">
        <f>MIN(J15:J105)</f>
        <v>0.26096576583284564</v>
      </c>
    </row>
    <row r="9" spans="1:14" x14ac:dyDescent="0.25">
      <c r="A9" s="5" t="s">
        <v>22</v>
      </c>
      <c r="B9">
        <v>27</v>
      </c>
      <c r="C9" s="6"/>
      <c r="M9" s="10" t="s">
        <v>36</v>
      </c>
      <c r="N9">
        <f>INDEX(A15:A105,MATCH(MIN(J15:J105),J15:J105,0))</f>
        <v>1750</v>
      </c>
    </row>
    <row r="11" spans="1:14" x14ac:dyDescent="0.25">
      <c r="A11" s="5" t="s">
        <v>23</v>
      </c>
      <c r="B11">
        <f>(1.01325/$B$8)*SQRT(($B$9+273)/293)</f>
        <v>1.0062638416647911</v>
      </c>
      <c r="C11" s="6"/>
    </row>
    <row r="12" spans="1:14" x14ac:dyDescent="0.25">
      <c r="M12" s="13"/>
      <c r="N12" s="12"/>
    </row>
    <row r="13" spans="1:14" x14ac:dyDescent="0.25">
      <c r="M13" s="13"/>
      <c r="N13" s="12"/>
    </row>
    <row r="14" spans="1:14" x14ac:dyDescent="0.25">
      <c r="A14" t="s">
        <v>24</v>
      </c>
      <c r="B14" t="s">
        <v>25</v>
      </c>
      <c r="C14" t="s">
        <v>26</v>
      </c>
      <c r="D14" t="s">
        <v>9</v>
      </c>
      <c r="E14" t="s">
        <v>27</v>
      </c>
      <c r="F14" t="s">
        <v>28</v>
      </c>
      <c r="G14" t="s">
        <v>29</v>
      </c>
      <c r="H14" t="s">
        <v>30</v>
      </c>
      <c r="I14" t="s">
        <v>31</v>
      </c>
      <c r="J14" t="s">
        <v>33</v>
      </c>
      <c r="K14" t="s">
        <v>34</v>
      </c>
      <c r="M14" s="13"/>
      <c r="N14" s="12"/>
    </row>
    <row r="15" spans="1:14" x14ac:dyDescent="0.25">
      <c r="A15" s="7">
        <f>'[1]GrE HnD BsC'!B6</f>
        <v>1000</v>
      </c>
      <c r="B15" s="8">
        <f>'[1]GrE HnD BsC'!A6</f>
        <v>102.27500000000001</v>
      </c>
      <c r="C15" s="9">
        <f>'[1]GrE HnD BsC'!C6</f>
        <v>7.0400000000000004E-2</v>
      </c>
      <c r="D15" s="9">
        <f>'[1]GrE HnD BsC'!D6</f>
        <v>1.2658</v>
      </c>
      <c r="E15">
        <f t="shared" ref="E15:E46" si="0">B15*$B$4</f>
        <v>83.433490399999997</v>
      </c>
      <c r="F15">
        <f t="shared" ref="F15:F78" si="1">2*PI()*A15*E15/60000</f>
        <v>8.7371346834664827</v>
      </c>
      <c r="G15">
        <f t="shared" ref="G15:G78" si="2">F15*$B$11</f>
        <v>8.7918627117276706</v>
      </c>
      <c r="H15">
        <f t="shared" ref="H15:H78" si="3">4*PI()*E15/($B$5/1000)/1000</f>
        <v>655.28510125998628</v>
      </c>
      <c r="I15">
        <f>C15*$B$6*60</f>
        <v>3.1680000000000001</v>
      </c>
      <c r="J15">
        <f>IFERROR(I15/F15,"")</f>
        <v>0.36259026726403709</v>
      </c>
      <c r="K15">
        <f t="shared" ref="K15:K78" si="4">IFERROR(F15/((C15*$B$6/60)*$B$7)*100,"")</f>
        <v>22.564913955233685</v>
      </c>
      <c r="M15" s="13"/>
      <c r="N15" s="12"/>
    </row>
    <row r="16" spans="1:14" x14ac:dyDescent="0.25">
      <c r="A16" s="7">
        <f>'[1]GrE HnD BsC'!B7</f>
        <v>1050</v>
      </c>
      <c r="B16" s="8">
        <f>'[1]GrE HnD BsC'!A7</f>
        <v>102.756</v>
      </c>
      <c r="C16" s="9">
        <f>'[1]GrE HnD BsC'!C7</f>
        <v>7.2400000000000006E-2</v>
      </c>
      <c r="D16" s="9">
        <f>'[1]GrE HnD BsC'!D7</f>
        <v>1.26783</v>
      </c>
      <c r="E16">
        <f t="shared" si="0"/>
        <v>83.825878656</v>
      </c>
      <c r="F16">
        <f t="shared" si="1"/>
        <v>9.2171367598239655</v>
      </c>
      <c r="G16">
        <f>F16*$B$11</f>
        <v>9.2748714450902288</v>
      </c>
      <c r="H16">
        <f>4*PI()*E16/($B$5/1000)/1000</f>
        <v>658.36691141599749</v>
      </c>
      <c r="I16">
        <f>C16*$B$6*60</f>
        <v>3.258</v>
      </c>
      <c r="J16">
        <f t="shared" ref="J15:J78" si="5">IFERROR(I16/F16,"")</f>
        <v>0.35347202552110374</v>
      </c>
      <c r="K16">
        <f t="shared" si="4"/>
        <v>23.147003414927088</v>
      </c>
    </row>
    <row r="17" spans="1:11" x14ac:dyDescent="0.25">
      <c r="A17" s="7">
        <f>'[1]GrE HnD BsC'!B8</f>
        <v>1100</v>
      </c>
      <c r="B17" s="8">
        <f>'[1]GrE HnD BsC'!A8</f>
        <v>103.68899999999999</v>
      </c>
      <c r="C17" s="9">
        <f>'[1]GrE HnD BsC'!C8</f>
        <v>7.3700000000000002E-2</v>
      </c>
      <c r="D17" s="9">
        <f>'[1]GrE HnD BsC'!D8</f>
        <v>1.2734399999999999</v>
      </c>
      <c r="E17">
        <f>B17*$B$4</f>
        <v>84.586997663999995</v>
      </c>
      <c r="F17">
        <f>2*PI()*A17*E17/60000</f>
        <v>9.7437226498494454</v>
      </c>
      <c r="G17">
        <f t="shared" si="2"/>
        <v>9.8047557857537413</v>
      </c>
      <c r="H17">
        <f t="shared" si="3"/>
        <v>664.34472612609829</v>
      </c>
      <c r="I17">
        <f t="shared" ref="I15:I78" si="6">C17*$B$6*60</f>
        <v>3.3165000000000004</v>
      </c>
      <c r="J17">
        <f>IFERROR(I17/F17,"")</f>
        <v>0.34037298876228228</v>
      </c>
      <c r="K17">
        <f>IFERROR(F17/((C17*$B$6/60)*$B$7)*100,"")</f>
        <v>24.037801035770183</v>
      </c>
    </row>
    <row r="18" spans="1:11" x14ac:dyDescent="0.25">
      <c r="A18" s="7">
        <f>'[1]GrE HnD BsC'!B9</f>
        <v>1150</v>
      </c>
      <c r="B18" s="8">
        <f>'[1]GrE HnD BsC'!A9</f>
        <v>104.209</v>
      </c>
      <c r="C18" s="9">
        <f>'[1]GrE HnD BsC'!C9</f>
        <v>7.2800000000000004E-2</v>
      </c>
      <c r="D18" s="9">
        <f>'[1]GrE HnD BsC'!D9</f>
        <v>1.2847599999999999</v>
      </c>
      <c r="E18">
        <f t="shared" si="0"/>
        <v>85.011201184000001</v>
      </c>
      <c r="F18">
        <f t="shared" si="1"/>
        <v>10.237704995979101</v>
      </c>
      <c r="G18">
        <f t="shared" si="2"/>
        <v>10.301832359084754</v>
      </c>
      <c r="H18">
        <f t="shared" si="3"/>
        <v>667.67641278124574</v>
      </c>
      <c r="I18">
        <f t="shared" si="6"/>
        <v>3.2760000000000002</v>
      </c>
      <c r="J18">
        <f t="shared" si="5"/>
        <v>0.31999359243958114</v>
      </c>
      <c r="K18">
        <f t="shared" si="4"/>
        <v>25.568693796151603</v>
      </c>
    </row>
    <row r="19" spans="1:11" x14ac:dyDescent="0.25">
      <c r="A19" s="7">
        <f>'[1]GrE HnD BsC'!B10</f>
        <v>1200</v>
      </c>
      <c r="B19" s="8">
        <f>'[1]GrE HnD BsC'!A10</f>
        <v>105.81100000000001</v>
      </c>
      <c r="C19" s="9">
        <f>'[1]GrE HnD BsC'!C10</f>
        <v>7.4399999999999994E-2</v>
      </c>
      <c r="D19" s="9">
        <f>'[1]GrE HnD BsC'!D10</f>
        <v>1.2918099999999999</v>
      </c>
      <c r="E19">
        <f t="shared" si="0"/>
        <v>86.318074335999995</v>
      </c>
      <c r="F19">
        <f t="shared" si="1"/>
        <v>10.84704912823981</v>
      </c>
      <c r="G19">
        <f t="shared" si="2"/>
        <v>10.914993326509315</v>
      </c>
      <c r="H19">
        <f t="shared" si="3"/>
        <v>677.94057051498805</v>
      </c>
      <c r="I19">
        <f t="shared" si="6"/>
        <v>3.3479999999999999</v>
      </c>
      <c r="J19">
        <f t="shared" si="5"/>
        <v>0.30865537349541738</v>
      </c>
      <c r="K19">
        <f t="shared" si="4"/>
        <v>26.507940196089468</v>
      </c>
    </row>
    <row r="20" spans="1:11" x14ac:dyDescent="0.25">
      <c r="A20" s="7">
        <f>'[1]GrE HnD BsC'!B11</f>
        <v>1250</v>
      </c>
      <c r="B20" s="8">
        <f>'[1]GrE HnD BsC'!A11</f>
        <v>107.51</v>
      </c>
      <c r="C20" s="9">
        <f>'[1]GrE HnD BsC'!C11</f>
        <v>7.8950000000000006E-2</v>
      </c>
      <c r="D20" s="9">
        <f>'[1]GrE HnD BsC'!D11</f>
        <v>1.2972900000000001</v>
      </c>
      <c r="E20">
        <f t="shared" si="0"/>
        <v>87.704077760000004</v>
      </c>
      <c r="F20">
        <f t="shared" si="1"/>
        <v>11.480436932528498</v>
      </c>
      <c r="G20">
        <f t="shared" si="2"/>
        <v>11.552348571716477</v>
      </c>
      <c r="H20">
        <f t="shared" si="3"/>
        <v>688.82621595170986</v>
      </c>
      <c r="I20">
        <f t="shared" si="6"/>
        <v>3.5527500000000001</v>
      </c>
      <c r="J20">
        <f t="shared" si="5"/>
        <v>0.30946121832120271</v>
      </c>
      <c r="K20">
        <f t="shared" si="4"/>
        <v>26.43891285054637</v>
      </c>
    </row>
    <row r="21" spans="1:11" x14ac:dyDescent="0.25">
      <c r="A21" s="7">
        <f>'[1]GrE HnD BsC'!B12</f>
        <v>1300</v>
      </c>
      <c r="B21" s="8">
        <f>'[1]GrE HnD BsC'!A12</f>
        <v>109.488</v>
      </c>
      <c r="C21" s="9">
        <f>'[1]GrE HnD BsC'!C12</f>
        <v>7.9000000000000001E-2</v>
      </c>
      <c r="D21" s="9">
        <f>'[1]GrE HnD BsC'!D12</f>
        <v>1.29895</v>
      </c>
      <c r="E21">
        <f t="shared" si="0"/>
        <v>89.317682687999991</v>
      </c>
      <c r="F21">
        <f t="shared" si="1"/>
        <v>12.159323616625683</v>
      </c>
      <c r="G21">
        <f t="shared" si="2"/>
        <v>12.235487694511182</v>
      </c>
      <c r="H21">
        <f t="shared" si="3"/>
        <v>701.49943942071252</v>
      </c>
      <c r="I21">
        <f t="shared" si="6"/>
        <v>3.5549999999999997</v>
      </c>
      <c r="J21">
        <f t="shared" si="5"/>
        <v>0.29236823626761427</v>
      </c>
      <c r="K21">
        <f t="shared" si="4"/>
        <v>27.984634330553931</v>
      </c>
    </row>
    <row r="22" spans="1:11" x14ac:dyDescent="0.25">
      <c r="A22" s="7">
        <f>'[1]GrE HnD BsC'!B13</f>
        <v>1350</v>
      </c>
      <c r="B22" s="8">
        <f>'[1]GrE HnD BsC'!A13</f>
        <v>111.797</v>
      </c>
      <c r="C22" s="9">
        <f>'[1]GrE HnD BsC'!C13</f>
        <v>7.9600000000000004E-2</v>
      </c>
      <c r="D22" s="9">
        <f>'[1]GrE HnD BsC'!D13</f>
        <v>1.2946899999999999</v>
      </c>
      <c r="E22">
        <f t="shared" si="0"/>
        <v>91.201309471999991</v>
      </c>
      <c r="F22">
        <f t="shared" si="1"/>
        <v>12.893281372575197</v>
      </c>
      <c r="G22">
        <f t="shared" si="2"/>
        <v>12.974042845632608</v>
      </c>
      <c r="H22">
        <f t="shared" si="3"/>
        <v>716.29340958751095</v>
      </c>
      <c r="I22">
        <f t="shared" si="6"/>
        <v>3.5820000000000003</v>
      </c>
      <c r="J22">
        <f>IFERROR(I22/F22,"")</f>
        <v>0.27781911341973303</v>
      </c>
      <c r="K22">
        <f t="shared" si="4"/>
        <v>29.450163025525804</v>
      </c>
    </row>
    <row r="23" spans="1:11" x14ac:dyDescent="0.25">
      <c r="A23" s="7">
        <f>'[1]GrE HnD BsC'!B14</f>
        <v>1400</v>
      </c>
      <c r="B23" s="8">
        <f>'[1]GrE HnD BsC'!A14</f>
        <v>114.268</v>
      </c>
      <c r="C23" s="9">
        <f>'[1]GrE HnD BsC'!C14</f>
        <v>8.3500000000000005E-2</v>
      </c>
      <c r="D23" s="9">
        <f>'[1]GrE HnD BsC'!D14</f>
        <v>1.2855000000000001</v>
      </c>
      <c r="E23">
        <f t="shared" si="0"/>
        <v>93.217091967999991</v>
      </c>
      <c r="F23">
        <f t="shared" si="1"/>
        <v>13.666339461398067</v>
      </c>
      <c r="G23">
        <f t="shared" si="2"/>
        <v>13.751943247921551</v>
      </c>
      <c r="H23">
        <f t="shared" si="3"/>
        <v>732.12532828918211</v>
      </c>
      <c r="I23">
        <f t="shared" si="6"/>
        <v>3.7574999999999998</v>
      </c>
      <c r="J23">
        <f>IFERROR(I23/F23,"")</f>
        <v>0.27494560709643073</v>
      </c>
      <c r="K23">
        <f t="shared" si="4"/>
        <v>29.757952011754096</v>
      </c>
    </row>
    <row r="24" spans="1:11" x14ac:dyDescent="0.25">
      <c r="A24" s="7">
        <f>'[1]GrE HnD BsC'!B15</f>
        <v>1450</v>
      </c>
      <c r="B24" s="8">
        <f>'[1]GrE HnD BsC'!A15</f>
        <v>115.783</v>
      </c>
      <c r="C24" s="9">
        <f>'[1]GrE HnD BsC'!C15</f>
        <v>8.4699999999999998E-2</v>
      </c>
      <c r="D24" s="9">
        <f>'[1]GrE HnD BsC'!D15</f>
        <v>1.2781800000000001</v>
      </c>
      <c r="E24">
        <f t="shared" si="0"/>
        <v>94.452992607999988</v>
      </c>
      <c r="F24">
        <f t="shared" si="1"/>
        <v>14.342086671531749</v>
      </c>
      <c r="G24">
        <f t="shared" si="2"/>
        <v>14.431923231584936</v>
      </c>
      <c r="H24">
        <f t="shared" si="3"/>
        <v>741.83206921715941</v>
      </c>
      <c r="I24">
        <f t="shared" si="6"/>
        <v>3.8114999999999997</v>
      </c>
      <c r="J24">
        <f t="shared" si="5"/>
        <v>0.26575630780182197</v>
      </c>
      <c r="K24">
        <f t="shared" si="4"/>
        <v>30.786919977528708</v>
      </c>
    </row>
    <row r="25" spans="1:11" x14ac:dyDescent="0.25">
      <c r="A25" s="7">
        <f>'[1]GrE HnD BsC'!B16</f>
        <v>1500</v>
      </c>
      <c r="B25" s="8">
        <f>'[1]GrE HnD BsC'!A16</f>
        <v>116.985</v>
      </c>
      <c r="C25" s="9">
        <f>'[1]GrE HnD BsC'!C16</f>
        <v>8.8650000000000007E-2</v>
      </c>
      <c r="D25" s="9">
        <f>'[1]GrE HnD BsC'!D16</f>
        <v>1.2795000000000001</v>
      </c>
      <c r="E25">
        <f t="shared" si="0"/>
        <v>95.43355536</v>
      </c>
      <c r="F25">
        <f t="shared" si="1"/>
        <v>14.990667821246541</v>
      </c>
      <c r="G25">
        <f t="shared" si="2"/>
        <v>15.084566990928309</v>
      </c>
      <c r="H25">
        <f t="shared" si="3"/>
        <v>749.53339106232693</v>
      </c>
      <c r="I25">
        <f t="shared" si="6"/>
        <v>3.9892500000000002</v>
      </c>
      <c r="J25">
        <f t="shared" si="5"/>
        <v>0.26611556253324253</v>
      </c>
      <c r="K25">
        <f t="shared" si="4"/>
        <v>30.745357783410839</v>
      </c>
    </row>
    <row r="26" spans="1:11" x14ac:dyDescent="0.25">
      <c r="A26" s="7">
        <f>'[1]GrE HnD BsC'!B17</f>
        <v>1550</v>
      </c>
      <c r="B26" s="8">
        <f>'[1]GrE HnD BsC'!A17</f>
        <v>117.788</v>
      </c>
      <c r="C26" s="9">
        <f>'[1]GrE HnD BsC'!C17</f>
        <v>9.3200000000000005E-2</v>
      </c>
      <c r="D26" s="9">
        <f>'[1]GrE HnD BsC'!D17</f>
        <v>1.27766</v>
      </c>
      <c r="E26">
        <f t="shared" si="0"/>
        <v>96.088623487999996</v>
      </c>
      <c r="F26">
        <f t="shared" si="1"/>
        <v>15.596684538245249</v>
      </c>
      <c r="G26">
        <f t="shared" si="2"/>
        <v>15.694379700688513</v>
      </c>
      <c r="H26">
        <f t="shared" si="3"/>
        <v>754.67828410864092</v>
      </c>
      <c r="I26">
        <f t="shared" si="6"/>
        <v>4.194</v>
      </c>
      <c r="J26">
        <f t="shared" si="5"/>
        <v>0.26890330375764965</v>
      </c>
      <c r="K26">
        <f t="shared" si="4"/>
        <v>30.42661829544528</v>
      </c>
    </row>
    <row r="27" spans="1:11" x14ac:dyDescent="0.25">
      <c r="A27" s="7">
        <f>'[1]GrE HnD BsC'!B18</f>
        <v>1600</v>
      </c>
      <c r="B27" s="8">
        <f>'[1]GrE HnD BsC'!A18</f>
        <v>118.471</v>
      </c>
      <c r="C27" s="9">
        <f>'[1]GrE HnD BsC'!C18</f>
        <v>9.5899999999999999E-2</v>
      </c>
      <c r="D27" s="9">
        <f>'[1]GrE HnD BsC'!D18</f>
        <v>1.2823500000000001</v>
      </c>
      <c r="E27">
        <f t="shared" si="0"/>
        <v>96.645798495999998</v>
      </c>
      <c r="F27">
        <f t="shared" si="1"/>
        <v>16.193158962952165</v>
      </c>
      <c r="G27">
        <f t="shared" si="2"/>
        <v>16.29459034674889</v>
      </c>
      <c r="H27">
        <f t="shared" si="3"/>
        <v>759.05432638838261</v>
      </c>
      <c r="I27">
        <f t="shared" si="6"/>
        <v>4.3155000000000001</v>
      </c>
      <c r="J27">
        <f t="shared" si="5"/>
        <v>0.26650142877453997</v>
      </c>
      <c r="K27">
        <f t="shared" si="4"/>
        <v>30.700841715711757</v>
      </c>
    </row>
    <row r="28" spans="1:11" x14ac:dyDescent="0.25">
      <c r="A28" s="7">
        <f>'[1]GrE HnD BsC'!B19</f>
        <v>1650</v>
      </c>
      <c r="B28" s="8">
        <f>'[1]GrE HnD BsC'!A19</f>
        <v>118.77200000000001</v>
      </c>
      <c r="C28" s="9">
        <f>'[1]GrE HnD BsC'!C19</f>
        <v>9.8750000000000004E-2</v>
      </c>
      <c r="D28" s="9">
        <f>'[1]GrE HnD BsC'!D19</f>
        <v>1.2902800000000001</v>
      </c>
      <c r="E28">
        <f t="shared" si="0"/>
        <v>96.891347072000002</v>
      </c>
      <c r="F28">
        <f t="shared" si="1"/>
        <v>16.741622928679778</v>
      </c>
      <c r="G28">
        <f t="shared" si="2"/>
        <v>16.846489803916665</v>
      </c>
      <c r="H28">
        <f t="shared" si="3"/>
        <v>760.98286039453524</v>
      </c>
      <c r="I28">
        <f t="shared" si="6"/>
        <v>4.4437500000000005</v>
      </c>
      <c r="J28">
        <f t="shared" si="5"/>
        <v>0.26543125591411398</v>
      </c>
      <c r="K28">
        <f t="shared" si="4"/>
        <v>30.824622193196372</v>
      </c>
    </row>
    <row r="29" spans="1:11" x14ac:dyDescent="0.25">
      <c r="A29" s="7">
        <f>'[1]GrE HnD BsC'!B20</f>
        <v>1700</v>
      </c>
      <c r="B29" s="8">
        <f>'[1]GrE HnD BsC'!A20</f>
        <v>118.65600000000001</v>
      </c>
      <c r="C29" s="9">
        <f>'[1]GrE HnD BsC'!C20</f>
        <v>0.10005</v>
      </c>
      <c r="D29" s="9">
        <f>'[1]GrE HnD BsC'!D20</f>
        <v>1.29942</v>
      </c>
      <c r="E29">
        <f t="shared" si="0"/>
        <v>96.796717055999991</v>
      </c>
      <c r="F29">
        <f t="shared" si="1"/>
        <v>17.232098461035232</v>
      </c>
      <c r="G29">
        <f t="shared" si="2"/>
        <v>17.340037597347248</v>
      </c>
      <c r="H29">
        <f t="shared" si="3"/>
        <v>760.23963798684849</v>
      </c>
      <c r="I29">
        <f t="shared" si="6"/>
        <v>4.5022500000000001</v>
      </c>
      <c r="J29">
        <f t="shared" si="5"/>
        <v>0.26127113944830166</v>
      </c>
      <c r="K29">
        <f t="shared" si="4"/>
        <v>31.315430395775255</v>
      </c>
    </row>
    <row r="30" spans="1:11" x14ac:dyDescent="0.25">
      <c r="A30" s="7">
        <f>'[1]GrE HnD BsC'!B21</f>
        <v>1750</v>
      </c>
      <c r="B30" s="8">
        <f>'[1]GrE HnD BsC'!A21</f>
        <v>118.861</v>
      </c>
      <c r="C30" s="9">
        <f>'[1]GrE HnD BsC'!C21</f>
        <v>0.10305</v>
      </c>
      <c r="D30" s="9">
        <f>'[1]GrE HnD BsC'!D21</f>
        <v>1.31053</v>
      </c>
      <c r="E30">
        <f t="shared" si="0"/>
        <v>96.963951135999991</v>
      </c>
      <c r="F30">
        <f t="shared" si="1"/>
        <v>17.769572132194007</v>
      </c>
      <c r="G30">
        <f t="shared" si="2"/>
        <v>17.880877918481154</v>
      </c>
      <c r="H30">
        <f t="shared" si="3"/>
        <v>761.55309137974302</v>
      </c>
      <c r="I30">
        <f t="shared" si="6"/>
        <v>4.6372500000000008</v>
      </c>
      <c r="J30">
        <f t="shared" si="5"/>
        <v>0.26096576583284564</v>
      </c>
      <c r="K30">
        <f t="shared" si="4"/>
        <v>31.352074689592879</v>
      </c>
    </row>
    <row r="31" spans="1:11" x14ac:dyDescent="0.25">
      <c r="A31" s="7">
        <f>'[1]GrE HnD BsC'!B22</f>
        <v>1800</v>
      </c>
      <c r="B31" s="8">
        <f>'[1]GrE HnD BsC'!A22</f>
        <v>119.584</v>
      </c>
      <c r="C31" s="9">
        <f>'[1]GrE HnD BsC'!C22</f>
        <v>0.10929999999999999</v>
      </c>
      <c r="D31" s="9">
        <f>'[1]GrE HnD BsC'!D22</f>
        <v>1.3149</v>
      </c>
      <c r="E31">
        <f t="shared" si="0"/>
        <v>97.553757183999991</v>
      </c>
      <c r="F31">
        <f t="shared" si="1"/>
        <v>18.38845001396021</v>
      </c>
      <c r="G31">
        <f t="shared" si="2"/>
        <v>18.503632353308582</v>
      </c>
      <c r="H31">
        <f t="shared" si="3"/>
        <v>766.18541724834211</v>
      </c>
      <c r="I31">
        <f t="shared" si="6"/>
        <v>4.9184999999999999</v>
      </c>
      <c r="J31">
        <f t="shared" si="5"/>
        <v>0.26747768279903716</v>
      </c>
      <c r="K31">
        <f t="shared" si="4"/>
        <v>30.588788179256778</v>
      </c>
    </row>
    <row r="32" spans="1:11" x14ac:dyDescent="0.25">
      <c r="A32" s="7">
        <f>'[1]GrE HnD BsC'!B23</f>
        <v>1850</v>
      </c>
      <c r="B32" s="8">
        <f>'[1]GrE HnD BsC'!A23</f>
        <v>119.934</v>
      </c>
      <c r="C32" s="9">
        <f>'[1]GrE HnD BsC'!C23</f>
        <v>0.11415</v>
      </c>
      <c r="D32" s="9">
        <f>'[1]GrE HnD BsC'!D23</f>
        <v>1.3184899999999999</v>
      </c>
      <c r="E32">
        <f t="shared" si="0"/>
        <v>97.839278783999987</v>
      </c>
      <c r="F32">
        <f t="shared" si="1"/>
        <v>18.954554833387515</v>
      </c>
      <c r="G32">
        <f t="shared" si="2"/>
        <v>19.073283163690455</v>
      </c>
      <c r="H32">
        <f t="shared" si="3"/>
        <v>768.42789865084501</v>
      </c>
      <c r="I32">
        <f t="shared" si="6"/>
        <v>5.1367500000000001</v>
      </c>
      <c r="J32">
        <f t="shared" si="5"/>
        <v>0.27100346302788753</v>
      </c>
      <c r="K32">
        <f>IFERROR(F32/((C32*$B$6/60)*$B$7)*100,"")</f>
        <v>30.1908252035002</v>
      </c>
    </row>
    <row r="33" spans="1:11" x14ac:dyDescent="0.25">
      <c r="A33" s="7">
        <f>'[1]GrE HnD BsC'!B24</f>
        <v>1900</v>
      </c>
      <c r="B33" s="8">
        <f>'[1]GrE HnD BsC'!A24</f>
        <v>120.176</v>
      </c>
      <c r="C33" s="9">
        <f>'[1]GrE HnD BsC'!C24</f>
        <v>0.11745</v>
      </c>
      <c r="D33" s="9">
        <f>'[1]GrE HnD BsC'!D24</f>
        <v>1.3189200000000001</v>
      </c>
      <c r="E33">
        <f t="shared" si="0"/>
        <v>98.036696575999997</v>
      </c>
      <c r="F33">
        <f t="shared" si="1"/>
        <v>19.506119830540303</v>
      </c>
      <c r="G33">
        <f t="shared" si="2"/>
        <v>19.62830307665325</v>
      </c>
      <c r="H33">
        <f t="shared" si="3"/>
        <v>769.97841436343299</v>
      </c>
      <c r="I33">
        <f t="shared" si="6"/>
        <v>5.2852499999999996</v>
      </c>
      <c r="J33">
        <f t="shared" si="5"/>
        <v>0.27095342620242696</v>
      </c>
      <c r="K33">
        <f t="shared" si="4"/>
        <v>30.196400527172575</v>
      </c>
    </row>
    <row r="34" spans="1:11" x14ac:dyDescent="0.25">
      <c r="A34" s="7">
        <f>'[1]GrE HnD BsC'!B25</f>
        <v>1950</v>
      </c>
      <c r="B34" s="8">
        <f>'[1]GrE HnD BsC'!A25</f>
        <v>120.94799999999999</v>
      </c>
      <c r="C34" s="9">
        <f>'[1]GrE HnD BsC'!C25</f>
        <v>0.12055</v>
      </c>
      <c r="D34" s="9">
        <f>'[1]GrE HnD BsC'!D25</f>
        <v>1.31484</v>
      </c>
      <c r="E34">
        <f t="shared" si="0"/>
        <v>98.666475647999988</v>
      </c>
      <c r="F34">
        <f t="shared" si="1"/>
        <v>20.148041878337946</v>
      </c>
      <c r="G34">
        <f t="shared" si="2"/>
        <v>20.274246022519435</v>
      </c>
      <c r="H34">
        <f t="shared" si="3"/>
        <v>774.92468762838234</v>
      </c>
      <c r="I34">
        <f t="shared" si="6"/>
        <v>5.4247500000000004</v>
      </c>
      <c r="J34">
        <f t="shared" si="5"/>
        <v>0.26924452672655946</v>
      </c>
      <c r="K34">
        <f t="shared" si="4"/>
        <v>30.388057582048855</v>
      </c>
    </row>
    <row r="35" spans="1:11" x14ac:dyDescent="0.25">
      <c r="A35" s="7">
        <f>'[1]GrE HnD BsC'!B26</f>
        <v>2000</v>
      </c>
      <c r="B35" s="8">
        <f>'[1]GrE HnD BsC'!A26</f>
        <v>122.157</v>
      </c>
      <c r="C35" s="9">
        <f>'[1]GrE HnD BsC'!C26</f>
        <v>0.12554999999999999</v>
      </c>
      <c r="D35" s="9">
        <f>'[1]GrE HnD BsC'!D26</f>
        <v>1.31653</v>
      </c>
      <c r="E35">
        <f t="shared" si="0"/>
        <v>99.652748831999986</v>
      </c>
      <c r="F35">
        <f t="shared" si="1"/>
        <v>20.871222909375998</v>
      </c>
      <c r="G35">
        <f t="shared" si="2"/>
        <v>21.001956945030891</v>
      </c>
      <c r="H35">
        <f t="shared" si="3"/>
        <v>782.67085910159994</v>
      </c>
      <c r="I35">
        <f t="shared" si="6"/>
        <v>5.64975</v>
      </c>
      <c r="J35">
        <f t="shared" si="5"/>
        <v>0.27069568585087356</v>
      </c>
      <c r="K35">
        <f t="shared" si="4"/>
        <v>30.225151745955614</v>
      </c>
    </row>
    <row r="36" spans="1:11" x14ac:dyDescent="0.25">
      <c r="A36" s="7">
        <f>'[1]GrE HnD BsC'!B27</f>
        <v>2050</v>
      </c>
      <c r="B36" s="8">
        <f>'[1]GrE HnD BsC'!A27</f>
        <v>122.845</v>
      </c>
      <c r="C36" s="9">
        <f>'[1]GrE HnD BsC'!C27</f>
        <v>0.12784999999999999</v>
      </c>
      <c r="D36" s="9">
        <f>'[1]GrE HnD BsC'!D27</f>
        <v>1.32098</v>
      </c>
      <c r="E36">
        <f t="shared" si="0"/>
        <v>100.21400272</v>
      </c>
      <c r="F36">
        <f t="shared" si="1"/>
        <v>21.513490940018599</v>
      </c>
      <c r="G36">
        <f t="shared" si="2"/>
        <v>21.648248040923793</v>
      </c>
      <c r="H36">
        <f t="shared" si="3"/>
        <v>787.07893682994882</v>
      </c>
      <c r="I36">
        <f t="shared" si="6"/>
        <v>5.7532499999999995</v>
      </c>
      <c r="J36">
        <f t="shared" si="5"/>
        <v>0.26742521778731954</v>
      </c>
      <c r="K36">
        <f t="shared" si="4"/>
        <v>30.594789263012203</v>
      </c>
    </row>
    <row r="37" spans="1:11" x14ac:dyDescent="0.25">
      <c r="A37" s="7">
        <f>'[1]GrE HnD BsC'!B28</f>
        <v>2100</v>
      </c>
      <c r="B37" s="8">
        <f>'[1]GrE HnD BsC'!A28</f>
        <v>123.79600000000001</v>
      </c>
      <c r="C37" s="9">
        <f>'[1]GrE HnD BsC'!C28</f>
        <v>0.13089999999999999</v>
      </c>
      <c r="D37" s="9">
        <f>'[1]GrE HnD BsC'!D28</f>
        <v>1.32287</v>
      </c>
      <c r="E37">
        <f t="shared" si="0"/>
        <v>100.989805696</v>
      </c>
      <c r="F37">
        <f t="shared" si="1"/>
        <v>22.208818216340998</v>
      </c>
      <c r="G37">
        <f t="shared" si="2"/>
        <v>22.347930737210287</v>
      </c>
      <c r="H37">
        <f t="shared" si="3"/>
        <v>793.17207915503559</v>
      </c>
      <c r="I37">
        <f t="shared" si="6"/>
        <v>5.8904999999999994</v>
      </c>
      <c r="J37">
        <f t="shared" si="5"/>
        <v>0.26523248299929064</v>
      </c>
      <c r="K37">
        <f t="shared" si="4"/>
        <v>30.847723059019376</v>
      </c>
    </row>
    <row r="38" spans="1:11" x14ac:dyDescent="0.25">
      <c r="A38" s="7">
        <f>'[1]GrE HnD BsC'!B29</f>
        <v>2150</v>
      </c>
      <c r="B38" s="8">
        <f>'[1]GrE HnD BsC'!A29</f>
        <v>124.794</v>
      </c>
      <c r="C38" s="9">
        <f>'[1]GrE HnD BsC'!C29</f>
        <v>0.13435</v>
      </c>
      <c r="D38" s="9">
        <f>'[1]GrE HnD BsC'!D29</f>
        <v>1.3216399999999999</v>
      </c>
      <c r="E38">
        <f t="shared" si="0"/>
        <v>101.80395014399998</v>
      </c>
      <c r="F38">
        <f t="shared" si="1"/>
        <v>22.92090216798152</v>
      </c>
      <c r="G38">
        <f t="shared" si="2"/>
        <v>23.064475069975924</v>
      </c>
      <c r="H38">
        <f t="shared" si="3"/>
        <v>799.56635469702974</v>
      </c>
      <c r="I38">
        <f t="shared" si="6"/>
        <v>6.04575</v>
      </c>
      <c r="J38">
        <f t="shared" si="5"/>
        <v>0.26376579576546422</v>
      </c>
      <c r="K38">
        <f t="shared" si="4"/>
        <v>31.019253872830831</v>
      </c>
    </row>
    <row r="39" spans="1:11" x14ac:dyDescent="0.25">
      <c r="A39" s="7">
        <f>'[1]GrE HnD BsC'!B30</f>
        <v>2200</v>
      </c>
      <c r="B39" s="8">
        <f>'[1]GrE HnD BsC'!A30</f>
        <v>125.137</v>
      </c>
      <c r="C39" s="9">
        <f>'[1]GrE HnD BsC'!C30</f>
        <v>0.13769999999999999</v>
      </c>
      <c r="D39" s="9">
        <f>'[1]GrE HnD BsC'!D30</f>
        <v>1.3165199999999999</v>
      </c>
      <c r="E39">
        <f t="shared" si="0"/>
        <v>102.08376131199999</v>
      </c>
      <c r="F39">
        <f t="shared" si="1"/>
        <v>23.518410269830163</v>
      </c>
      <c r="G39">
        <f t="shared" si="2"/>
        <v>23.665725867967975</v>
      </c>
      <c r="H39">
        <f t="shared" si="3"/>
        <v>801.76398647148267</v>
      </c>
      <c r="I39">
        <f t="shared" si="6"/>
        <v>6.1964999999999995</v>
      </c>
      <c r="J39">
        <f t="shared" si="5"/>
        <v>0.26347444104030199</v>
      </c>
      <c r="K39">
        <f t="shared" si="4"/>
        <v>31.053555515719498</v>
      </c>
    </row>
    <row r="40" spans="1:11" x14ac:dyDescent="0.25">
      <c r="A40" s="7">
        <f>'[1]GrE HnD BsC'!B31</f>
        <v>2250</v>
      </c>
      <c r="B40" s="8">
        <f>'[1]GrE HnD BsC'!A31</f>
        <v>126.02800000000001</v>
      </c>
      <c r="C40" s="9">
        <f>'[1]GrE HnD BsC'!C31</f>
        <v>0.14105000000000001</v>
      </c>
      <c r="D40" s="9">
        <f>'[1]GrE HnD BsC'!D31</f>
        <v>1.3046500000000001</v>
      </c>
      <c r="E40">
        <f t="shared" si="0"/>
        <v>102.810617728</v>
      </c>
      <c r="F40">
        <f t="shared" si="1"/>
        <v>24.2241811023985</v>
      </c>
      <c r="G40">
        <f t="shared" si="2"/>
        <v>24.375917537283151</v>
      </c>
      <c r="H40">
        <f t="shared" si="3"/>
        <v>807.47270341328317</v>
      </c>
      <c r="I40">
        <f t="shared" si="6"/>
        <v>6.3472500000000007</v>
      </c>
      <c r="J40">
        <f t="shared" si="5"/>
        <v>0.26202124122047382</v>
      </c>
      <c r="K40">
        <f t="shared" si="4"/>
        <v>31.225782091970611</v>
      </c>
    </row>
    <row r="41" spans="1:11" x14ac:dyDescent="0.25">
      <c r="A41" s="7">
        <f>'[1]GrE HnD BsC'!B32</f>
        <v>2300</v>
      </c>
      <c r="B41" s="8">
        <f>'[1]GrE HnD BsC'!A32</f>
        <v>126.66</v>
      </c>
      <c r="C41" s="9">
        <f>'[1]GrE HnD BsC'!C32</f>
        <v>0.14495</v>
      </c>
      <c r="D41" s="9">
        <f>'[1]GrE HnD BsC'!D32</f>
        <v>1.2964599999999999</v>
      </c>
      <c r="E41">
        <f t="shared" si="0"/>
        <v>103.32618815999999</v>
      </c>
      <c r="F41">
        <f t="shared" si="1"/>
        <v>24.886674179595101</v>
      </c>
      <c r="G41">
        <f t="shared" si="2"/>
        <v>25.04256036621933</v>
      </c>
      <c r="H41">
        <f t="shared" si="3"/>
        <v>811.52198411723145</v>
      </c>
      <c r="I41">
        <f t="shared" si="6"/>
        <v>6.5227499999999994</v>
      </c>
      <c r="J41">
        <f t="shared" si="5"/>
        <v>0.26209809928512201</v>
      </c>
      <c r="K41">
        <f t="shared" si="4"/>
        <v>31.216625393828721</v>
      </c>
    </row>
    <row r="42" spans="1:11" x14ac:dyDescent="0.25">
      <c r="A42" s="7">
        <f>'[1]GrE HnD BsC'!B33</f>
        <v>2350</v>
      </c>
      <c r="B42" s="8">
        <f>'[1]GrE HnD BsC'!A33</f>
        <v>126.822</v>
      </c>
      <c r="C42" s="9">
        <f>'[1]GrE HnD BsC'!C33</f>
        <v>0.14985000000000001</v>
      </c>
      <c r="D42" s="9">
        <f>'[1]GrE HnD BsC'!D33</f>
        <v>1.2822899999999999</v>
      </c>
      <c r="E42">
        <f t="shared" si="0"/>
        <v>103.458343872</v>
      </c>
      <c r="F42">
        <f t="shared" si="1"/>
        <v>25.460211223099272</v>
      </c>
      <c r="G42">
        <f t="shared" si="2"/>
        <v>25.619689954952904</v>
      </c>
      <c r="H42">
        <f t="shared" si="3"/>
        <v>812.55993265210441</v>
      </c>
      <c r="I42">
        <f t="shared" si="6"/>
        <v>6.7432499999999997</v>
      </c>
      <c r="J42">
        <f t="shared" si="5"/>
        <v>0.26485444055868851</v>
      </c>
      <c r="K42">
        <f t="shared" si="4"/>
        <v>30.891753842447621</v>
      </c>
    </row>
    <row r="43" spans="1:11" x14ac:dyDescent="0.25">
      <c r="A43" s="7">
        <f>'[1]GrE HnD BsC'!B34</f>
        <v>2400</v>
      </c>
      <c r="B43" s="8">
        <f>'[1]GrE HnD BsC'!A34</f>
        <v>126.69</v>
      </c>
      <c r="C43" s="9">
        <f>'[1]GrE HnD BsC'!C34</f>
        <v>0.1537</v>
      </c>
      <c r="D43" s="9">
        <f>'[1]GrE HnD BsC'!D34</f>
        <v>1.2730399999999999</v>
      </c>
      <c r="E43">
        <f t="shared" si="0"/>
        <v>103.35066144</v>
      </c>
      <c r="F43">
        <f t="shared" si="1"/>
        <v>25.97485429788399</v>
      </c>
      <c r="G43">
        <f t="shared" si="2"/>
        <v>26.137556672471955</v>
      </c>
      <c r="H43">
        <f t="shared" si="3"/>
        <v>811.71419680887459</v>
      </c>
      <c r="I43">
        <f t="shared" si="6"/>
        <v>6.9165000000000001</v>
      </c>
      <c r="J43">
        <f t="shared" si="5"/>
        <v>0.26627675830941788</v>
      </c>
      <c r="K43">
        <f t="shared" si="4"/>
        <v>30.7267454875306</v>
      </c>
    </row>
    <row r="44" spans="1:11" x14ac:dyDescent="0.25">
      <c r="A44" s="7">
        <f>'[1]GrE HnD BsC'!B35</f>
        <v>2450</v>
      </c>
      <c r="B44" s="8">
        <f>'[1]GrE HnD BsC'!A35</f>
        <v>126.55200000000001</v>
      </c>
      <c r="C44" s="9">
        <f>'[1]GrE HnD BsC'!C35</f>
        <v>0.15565000000000001</v>
      </c>
      <c r="D44" s="9">
        <f>'[1]GrE HnD BsC'!D35</f>
        <v>1.2698400000000001</v>
      </c>
      <c r="E44">
        <f t="shared" si="0"/>
        <v>103.238084352</v>
      </c>
      <c r="F44">
        <f t="shared" si="1"/>
        <v>26.487113935292339</v>
      </c>
      <c r="G44">
        <f t="shared" si="2"/>
        <v>26.653025023140291</v>
      </c>
      <c r="H44">
        <f t="shared" si="3"/>
        <v>810.83001842731642</v>
      </c>
      <c r="I44">
        <f t="shared" si="6"/>
        <v>7.0042500000000008</v>
      </c>
      <c r="J44">
        <f t="shared" si="5"/>
        <v>0.26443990904827491</v>
      </c>
      <c r="K44">
        <f t="shared" si="4"/>
        <v>30.940179231133179</v>
      </c>
    </row>
    <row r="45" spans="1:11" x14ac:dyDescent="0.25">
      <c r="A45" s="7">
        <f>'[1]GrE HnD BsC'!B36</f>
        <v>2500</v>
      </c>
      <c r="B45" s="8">
        <f>'[1]GrE HnD BsC'!A36</f>
        <v>126.438</v>
      </c>
      <c r="C45" s="9">
        <f>'[1]GrE HnD BsC'!C36</f>
        <v>0.15959999999999999</v>
      </c>
      <c r="D45" s="9">
        <f>'[1]GrE HnD BsC'!D36</f>
        <v>1.2744599999999999</v>
      </c>
      <c r="E45">
        <f t="shared" si="0"/>
        <v>103.145085888</v>
      </c>
      <c r="F45">
        <f t="shared" si="1"/>
        <v>27.003320339969086</v>
      </c>
      <c r="G45">
        <f t="shared" si="2"/>
        <v>27.172464863002286</v>
      </c>
      <c r="H45">
        <f t="shared" si="3"/>
        <v>810.09961019907246</v>
      </c>
      <c r="I45">
        <f t="shared" si="6"/>
        <v>7.1820000000000004</v>
      </c>
      <c r="J45">
        <f t="shared" si="5"/>
        <v>0.26596729252474671</v>
      </c>
      <c r="K45">
        <f t="shared" si="4"/>
        <v>30.762497539267592</v>
      </c>
    </row>
    <row r="46" spans="1:11" x14ac:dyDescent="0.25">
      <c r="A46" s="7">
        <f>'[1]GrE HnD BsC'!B37</f>
        <v>2550</v>
      </c>
      <c r="B46" s="8">
        <f>'[1]GrE HnD BsC'!A37</f>
        <v>126.239</v>
      </c>
      <c r="C46" s="9">
        <f>'[1]GrE HnD BsC'!C37</f>
        <v>0.16259999999999999</v>
      </c>
      <c r="D46" s="9">
        <f>'[1]GrE HnD BsC'!D37</f>
        <v>1.2787599999999999</v>
      </c>
      <c r="E46">
        <f t="shared" si="0"/>
        <v>102.982746464</v>
      </c>
      <c r="F46">
        <f t="shared" si="1"/>
        <v>27.500036377713229</v>
      </c>
      <c r="G46">
        <f t="shared" si="2"/>
        <v>27.67229225135922</v>
      </c>
      <c r="H46">
        <f t="shared" si="3"/>
        <v>808.82459934450662</v>
      </c>
      <c r="I46">
        <f t="shared" si="6"/>
        <v>7.3170000000000002</v>
      </c>
      <c r="J46">
        <f t="shared" si="5"/>
        <v>0.26607237530528849</v>
      </c>
      <c r="K46">
        <f t="shared" si="4"/>
        <v>30.750348180379323</v>
      </c>
    </row>
    <row r="47" spans="1:11" x14ac:dyDescent="0.25">
      <c r="A47" s="7">
        <f>'[1]GrE HnD BsC'!B38</f>
        <v>2600</v>
      </c>
      <c r="B47" s="8">
        <f>'[1]GrE HnD BsC'!A38</f>
        <v>126.161</v>
      </c>
      <c r="C47" s="9">
        <f>'[1]GrE HnD BsC'!C38</f>
        <v>0.16805</v>
      </c>
      <c r="D47" s="9">
        <f>'[1]GrE HnD BsC'!D38</f>
        <v>1.27634</v>
      </c>
      <c r="E47">
        <f t="shared" ref="E47:E78" si="7">B47*$B$4</f>
        <v>102.919115936</v>
      </c>
      <c r="F47">
        <f t="shared" si="1"/>
        <v>28.021928006669459</v>
      </c>
      <c r="G47">
        <f t="shared" si="2"/>
        <v>28.197452926845411</v>
      </c>
      <c r="H47">
        <f t="shared" si="3"/>
        <v>808.32484634623461</v>
      </c>
      <c r="I47">
        <f t="shared" si="6"/>
        <v>7.5622499999999997</v>
      </c>
      <c r="J47">
        <f t="shared" si="5"/>
        <v>0.26986901109017619</v>
      </c>
      <c r="K47">
        <f t="shared" si="4"/>
        <v>30.317738775439622</v>
      </c>
    </row>
    <row r="48" spans="1:11" x14ac:dyDescent="0.25">
      <c r="A48" s="7">
        <f>'[1]GrE HnD BsC'!B39</f>
        <v>2650</v>
      </c>
      <c r="B48" s="8">
        <f>'[1]GrE HnD BsC'!A39</f>
        <v>125.84699999999999</v>
      </c>
      <c r="C48" s="9">
        <f>'[1]GrE HnD BsC'!C39</f>
        <v>0.17144999999999999</v>
      </c>
      <c r="D48" s="9">
        <f>'[1]GrE HnD BsC'!D39</f>
        <v>1.28027</v>
      </c>
      <c r="E48">
        <f t="shared" si="7"/>
        <v>102.66296227199999</v>
      </c>
      <c r="F48">
        <f t="shared" si="1"/>
        <v>28.489726712804178</v>
      </c>
      <c r="G48">
        <f t="shared" si="2"/>
        <v>28.668181850006352</v>
      </c>
      <c r="H48">
        <f t="shared" si="3"/>
        <v>806.31302017370308</v>
      </c>
      <c r="I48">
        <f t="shared" si="6"/>
        <v>7.7152499999999993</v>
      </c>
      <c r="J48">
        <f t="shared" si="5"/>
        <v>0.27080814350291832</v>
      </c>
      <c r="K48">
        <f t="shared" si="4"/>
        <v>30.212600241580294</v>
      </c>
    </row>
    <row r="49" spans="1:11" x14ac:dyDescent="0.25">
      <c r="A49" s="7">
        <f>'[1]GrE HnD BsC'!B40</f>
        <v>2700</v>
      </c>
      <c r="B49" s="8">
        <f>'[1]GrE HnD BsC'!A40</f>
        <v>124.911</v>
      </c>
      <c r="C49" s="9">
        <f>'[1]GrE HnD BsC'!C40</f>
        <v>0.17465</v>
      </c>
      <c r="D49" s="9">
        <f>'[1]GrE HnD BsC'!D40</f>
        <v>1.2837099999999999</v>
      </c>
      <c r="E49">
        <f t="shared" si="7"/>
        <v>101.89939593599999</v>
      </c>
      <c r="F49">
        <f t="shared" si="1"/>
        <v>28.811375430999771</v>
      </c>
      <c r="G49">
        <f t="shared" si="2"/>
        <v>28.991845324844405</v>
      </c>
      <c r="H49">
        <f t="shared" si="3"/>
        <v>800.31598419443799</v>
      </c>
      <c r="I49">
        <f t="shared" si="6"/>
        <v>7.8592500000000003</v>
      </c>
      <c r="J49">
        <f t="shared" si="5"/>
        <v>0.27278288115130367</v>
      </c>
      <c r="K49">
        <f t="shared" si="4"/>
        <v>29.993884320328728</v>
      </c>
    </row>
    <row r="50" spans="1:11" x14ac:dyDescent="0.25">
      <c r="A50" s="7">
        <f>'[1]GrE HnD BsC'!B41</f>
        <v>2750</v>
      </c>
      <c r="B50" s="8">
        <f>'[1]GrE HnD BsC'!A41</f>
        <v>123.92700000000001</v>
      </c>
      <c r="C50" s="9">
        <f>'[1]GrE HnD BsC'!C41</f>
        <v>0.1784</v>
      </c>
      <c r="D50" s="9">
        <f>'[1]GrE HnD BsC'!D41</f>
        <v>1.2811999999999999</v>
      </c>
      <c r="E50">
        <f t="shared" si="7"/>
        <v>101.096672352</v>
      </c>
      <c r="F50">
        <f t="shared" si="1"/>
        <v>29.113751623313274</v>
      </c>
      <c r="G50">
        <f t="shared" si="2"/>
        <v>29.296115553749765</v>
      </c>
      <c r="H50">
        <f t="shared" si="3"/>
        <v>794.01140790854379</v>
      </c>
      <c r="I50">
        <f t="shared" si="6"/>
        <v>8.0280000000000005</v>
      </c>
      <c r="J50">
        <f t="shared" si="5"/>
        <v>0.27574598093264829</v>
      </c>
      <c r="K50">
        <f t="shared" si="4"/>
        <v>29.671577276104028</v>
      </c>
    </row>
    <row r="51" spans="1:11" x14ac:dyDescent="0.25">
      <c r="A51" s="7">
        <f>'[1]GrE HnD BsC'!B42</f>
        <v>2800</v>
      </c>
      <c r="B51" s="8">
        <f>'[1]GrE HnD BsC'!A42</f>
        <v>123.68899999999999</v>
      </c>
      <c r="C51" s="9">
        <f>'[1]GrE HnD BsC'!C42</f>
        <v>0.18004999999999999</v>
      </c>
      <c r="D51" s="9">
        <f>'[1]GrE HnD BsC'!D42</f>
        <v>1.2744800000000001</v>
      </c>
      <c r="E51">
        <f t="shared" si="7"/>
        <v>100.90251766399999</v>
      </c>
      <c r="F51">
        <f t="shared" si="1"/>
        <v>29.586163434047421</v>
      </c>
      <c r="G51">
        <f t="shared" si="2"/>
        <v>29.771486477266926</v>
      </c>
      <c r="H51">
        <f t="shared" si="3"/>
        <v>792.48652055484172</v>
      </c>
      <c r="I51">
        <f t="shared" si="6"/>
        <v>8.102249999999998</v>
      </c>
      <c r="J51">
        <f t="shared" si="5"/>
        <v>0.27385267502024346</v>
      </c>
      <c r="K51">
        <f t="shared" si="4"/>
        <v>29.87671448238866</v>
      </c>
    </row>
    <row r="52" spans="1:11" x14ac:dyDescent="0.25">
      <c r="A52" s="7">
        <f>'[1]GrE HnD BsC'!B43</f>
        <v>2850</v>
      </c>
      <c r="B52" s="8">
        <f>'[1]GrE HnD BsC'!A43</f>
        <v>123.389</v>
      </c>
      <c r="C52" s="9">
        <f>'[1]GrE HnD BsC'!C43</f>
        <v>0.18310000000000001</v>
      </c>
      <c r="D52" s="9">
        <f>'[1]GrE HnD BsC'!D43</f>
        <v>1.2603599999999999</v>
      </c>
      <c r="E52">
        <f t="shared" si="7"/>
        <v>100.65778486399999</v>
      </c>
      <c r="F52">
        <f t="shared" si="1"/>
        <v>30.041446958259602</v>
      </c>
      <c r="G52">
        <f t="shared" si="2"/>
        <v>30.229621825387362</v>
      </c>
      <c r="H52">
        <f t="shared" si="3"/>
        <v>790.56439363841059</v>
      </c>
      <c r="I52">
        <f t="shared" si="6"/>
        <v>8.2394999999999996</v>
      </c>
      <c r="J52">
        <f t="shared" si="5"/>
        <v>0.27427107660453853</v>
      </c>
      <c r="K52">
        <f t="shared" si="4"/>
        <v>29.83113743931245</v>
      </c>
    </row>
    <row r="53" spans="1:11" x14ac:dyDescent="0.25">
      <c r="A53" s="7">
        <f>'[1]GrE HnD BsC'!B44</f>
        <v>2900</v>
      </c>
      <c r="B53" s="8">
        <f>'[1]GrE HnD BsC'!A44</f>
        <v>122.51900000000001</v>
      </c>
      <c r="C53" s="9">
        <f>'[1]GrE HnD BsC'!C44</f>
        <v>0.18790000000000001</v>
      </c>
      <c r="D53" s="9">
        <f>'[1]GrE HnD BsC'!D44</f>
        <v>1.2531000000000001</v>
      </c>
      <c r="E53">
        <f t="shared" si="7"/>
        <v>99.948059743999991</v>
      </c>
      <c r="F53">
        <f t="shared" si="1"/>
        <v>30.35295538912273</v>
      </c>
      <c r="G53">
        <f t="shared" si="2"/>
        <v>30.543081495738662</v>
      </c>
      <c r="H53">
        <f t="shared" si="3"/>
        <v>784.99022558076013</v>
      </c>
      <c r="I53">
        <f t="shared" si="6"/>
        <v>8.4555000000000007</v>
      </c>
      <c r="J53">
        <f t="shared" si="5"/>
        <v>0.27857254397804404</v>
      </c>
      <c r="K53">
        <f t="shared" si="4"/>
        <v>29.37051177040275</v>
      </c>
    </row>
    <row r="54" spans="1:11" x14ac:dyDescent="0.25">
      <c r="A54" s="7">
        <f>'[1]GrE HnD BsC'!B45</f>
        <v>2950</v>
      </c>
      <c r="B54" s="8">
        <f>'[1]GrE HnD BsC'!A45</f>
        <v>121.837</v>
      </c>
      <c r="C54" s="9">
        <f>'[1]GrE HnD BsC'!C45</f>
        <v>0.19255</v>
      </c>
      <c r="D54" s="9">
        <f>'[1]GrE HnD BsC'!D45</f>
        <v>1.23943</v>
      </c>
      <c r="E54">
        <f t="shared" si="7"/>
        <v>99.391700512</v>
      </c>
      <c r="F54">
        <f t="shared" si="1"/>
        <v>30.70440988870245</v>
      </c>
      <c r="G54">
        <f t="shared" si="2"/>
        <v>30.896737450656129</v>
      </c>
      <c r="H54">
        <f t="shared" si="3"/>
        <v>780.62059039074006</v>
      </c>
      <c r="I54">
        <f t="shared" si="6"/>
        <v>8.6647499999999997</v>
      </c>
      <c r="J54">
        <f t="shared" si="5"/>
        <v>0.28219887734068311</v>
      </c>
      <c r="K54">
        <f t="shared" si="4"/>
        <v>28.993092598099619</v>
      </c>
    </row>
    <row r="55" spans="1:11" x14ac:dyDescent="0.25">
      <c r="A55" s="7">
        <f>'[1]GrE HnD BsC'!B46</f>
        <v>3000</v>
      </c>
      <c r="B55" s="8">
        <f>'[1]GrE HnD BsC'!A46</f>
        <v>121.709</v>
      </c>
      <c r="C55" s="9">
        <f>'[1]GrE HnD BsC'!C46</f>
        <v>0.19900000000000001</v>
      </c>
      <c r="D55" s="9">
        <f>'[1]GrE HnD BsC'!D46</f>
        <v>1.2273499999999999</v>
      </c>
      <c r="E55">
        <f t="shared" si="7"/>
        <v>99.287281183999994</v>
      </c>
      <c r="F55">
        <f t="shared" si="1"/>
        <v>31.192019316255848</v>
      </c>
      <c r="G55">
        <f t="shared" si="2"/>
        <v>31.387401186457982</v>
      </c>
      <c r="H55">
        <f t="shared" si="3"/>
        <v>779.80048290639616</v>
      </c>
      <c r="I55">
        <f t="shared" si="6"/>
        <v>8.9550000000000001</v>
      </c>
      <c r="J55">
        <f t="shared" si="5"/>
        <v>0.28709266653130933</v>
      </c>
      <c r="K55">
        <f t="shared" si="4"/>
        <v>28.498875574468574</v>
      </c>
    </row>
    <row r="56" spans="1:11" x14ac:dyDescent="0.25">
      <c r="A56" s="7">
        <f>'[1]GrE HnD BsC'!B47</f>
        <v>3050</v>
      </c>
      <c r="B56" s="8">
        <f>'[1]GrE HnD BsC'!A47</f>
        <v>121.123</v>
      </c>
      <c r="C56" s="9">
        <f>'[1]GrE HnD BsC'!C47</f>
        <v>0.20605000000000001</v>
      </c>
      <c r="D56" s="9">
        <f>'[1]GrE HnD BsC'!D47</f>
        <v>1.2193000000000001</v>
      </c>
      <c r="E56">
        <f t="shared" si="7"/>
        <v>98.809236447999993</v>
      </c>
      <c r="F56">
        <f t="shared" si="1"/>
        <v>31.559201085405117</v>
      </c>
      <c r="G56">
        <f t="shared" si="2"/>
        <v>31.756882924071398</v>
      </c>
      <c r="H56">
        <f t="shared" si="3"/>
        <v>776.04592832963397</v>
      </c>
      <c r="I56">
        <f t="shared" si="6"/>
        <v>9.2722499999999997</v>
      </c>
      <c r="J56">
        <f t="shared" si="5"/>
        <v>0.29380496594028321</v>
      </c>
      <c r="K56">
        <f t="shared" si="4"/>
        <v>27.84778724087721</v>
      </c>
    </row>
    <row r="57" spans="1:11" x14ac:dyDescent="0.25">
      <c r="A57" s="7">
        <f>'[1]GrE HnD BsC'!B48</f>
        <v>3100</v>
      </c>
      <c r="B57" s="8">
        <f>'[1]GrE HnD BsC'!A48</f>
        <v>121.124</v>
      </c>
      <c r="C57" s="9">
        <f>'[1]GrE HnD BsC'!C48</f>
        <v>0.21004999999999999</v>
      </c>
      <c r="D57" s="9">
        <f>'[1]GrE HnD BsC'!D48</f>
        <v>1.20692</v>
      </c>
      <c r="E57">
        <f t="shared" si="7"/>
        <v>98.810052223999989</v>
      </c>
      <c r="F57">
        <f t="shared" si="1"/>
        <v>32.076829864000025</v>
      </c>
      <c r="G57">
        <f t="shared" si="2"/>
        <v>32.277754047376561</v>
      </c>
      <c r="H57">
        <f t="shared" si="3"/>
        <v>776.05233541935547</v>
      </c>
      <c r="I57">
        <f t="shared" si="6"/>
        <v>9.4522499999999994</v>
      </c>
      <c r="J57">
        <f t="shared" si="5"/>
        <v>0.29467531673409858</v>
      </c>
      <c r="K57">
        <f t="shared" si="4"/>
        <v>27.765536226439615</v>
      </c>
    </row>
    <row r="58" spans="1:11" x14ac:dyDescent="0.25">
      <c r="A58" s="7">
        <f>'[1]GrE HnD BsC'!B49</f>
        <v>3150</v>
      </c>
      <c r="B58" s="8">
        <f>'[1]GrE HnD BsC'!A49</f>
        <v>120.851</v>
      </c>
      <c r="C58" s="9">
        <f>'[1]GrE HnD BsC'!C49</f>
        <v>0.21604999999999999</v>
      </c>
      <c r="D58" s="9">
        <f>'[1]GrE HnD BsC'!D49</f>
        <v>1.1927399999999999</v>
      </c>
      <c r="E58">
        <f t="shared" si="7"/>
        <v>98.587345375999988</v>
      </c>
      <c r="F58">
        <f t="shared" si="1"/>
        <v>32.520734396866928</v>
      </c>
      <c r="G58">
        <f t="shared" si="2"/>
        <v>32.724439127951626</v>
      </c>
      <c r="H58">
        <f t="shared" si="3"/>
        <v>774.30319992540296</v>
      </c>
      <c r="I58">
        <f t="shared" si="6"/>
        <v>9.7222500000000007</v>
      </c>
      <c r="J58">
        <f t="shared" si="5"/>
        <v>0.29895542583246981</v>
      </c>
      <c r="K58">
        <f t="shared" si="4"/>
        <v>27.36802036301944</v>
      </c>
    </row>
    <row r="59" spans="1:11" x14ac:dyDescent="0.25">
      <c r="A59" s="7">
        <f>'[1]GrE HnD BsC'!B50</f>
        <v>3200</v>
      </c>
      <c r="B59" s="8">
        <f>'[1]GrE HnD BsC'!A50</f>
        <v>120.596</v>
      </c>
      <c r="C59" s="9">
        <f>'[1]GrE HnD BsC'!C50</f>
        <v>0.21795</v>
      </c>
      <c r="D59" s="9">
        <f>'[1]GrE HnD BsC'!D50</f>
        <v>1.1848099999999999</v>
      </c>
      <c r="E59">
        <f t="shared" si="7"/>
        <v>98.379322496</v>
      </c>
      <c r="F59">
        <f t="shared" si="1"/>
        <v>32.967227393981297</v>
      </c>
      <c r="G59">
        <f t="shared" si="2"/>
        <v>33.173728886504357</v>
      </c>
      <c r="H59">
        <f t="shared" si="3"/>
        <v>772.66939204643654</v>
      </c>
      <c r="I59">
        <f t="shared" si="6"/>
        <v>9.8077500000000004</v>
      </c>
      <c r="J59">
        <f t="shared" si="5"/>
        <v>0.29749999545884059</v>
      </c>
      <c r="K59">
        <f t="shared" si="4"/>
        <v>27.501910274651227</v>
      </c>
    </row>
    <row r="60" spans="1:11" x14ac:dyDescent="0.25">
      <c r="A60" s="7">
        <f>'[1]GrE HnD BsC'!B51</f>
        <v>3250</v>
      </c>
      <c r="B60" s="8">
        <f>'[1]GrE HnD BsC'!A51</f>
        <v>120.84</v>
      </c>
      <c r="C60" s="9">
        <f>'[1]GrE HnD BsC'!C51</f>
        <v>0.22305</v>
      </c>
      <c r="D60" s="9">
        <f>'[1]GrE HnD BsC'!D51</f>
        <v>1.17378</v>
      </c>
      <c r="E60">
        <f t="shared" si="7"/>
        <v>98.578371840000003</v>
      </c>
      <c r="F60">
        <f t="shared" si="1"/>
        <v>33.550084617333589</v>
      </c>
      <c r="G60">
        <f t="shared" si="2"/>
        <v>33.76023703521691</v>
      </c>
      <c r="H60">
        <f t="shared" si="3"/>
        <v>774.23272193846731</v>
      </c>
      <c r="I60">
        <f t="shared" si="6"/>
        <v>10.03725</v>
      </c>
      <c r="J60">
        <f t="shared" si="5"/>
        <v>0.29917212175418101</v>
      </c>
      <c r="K60">
        <f t="shared" si="4"/>
        <v>27.348197197802033</v>
      </c>
    </row>
    <row r="61" spans="1:11" x14ac:dyDescent="0.25">
      <c r="A61" s="7">
        <f>'[1]GrE HnD BsC'!B52</f>
        <v>3300</v>
      </c>
      <c r="B61" s="8">
        <f>'[1]GrE HnD BsC'!A52</f>
        <v>121.633</v>
      </c>
      <c r="C61" s="9">
        <f>'[1]GrE HnD BsC'!C52</f>
        <v>0.22550000000000001</v>
      </c>
      <c r="D61" s="9">
        <f>'[1]GrE HnD BsC'!D52</f>
        <v>1.1611800000000001</v>
      </c>
      <c r="E61">
        <f t="shared" si="7"/>
        <v>99.225282207999996</v>
      </c>
      <c r="F61">
        <f t="shared" si="1"/>
        <v>34.289795939852951</v>
      </c>
      <c r="G61">
        <f t="shared" si="2"/>
        <v>34.504581792338186</v>
      </c>
      <c r="H61">
        <f t="shared" si="3"/>
        <v>779.31354408756704</v>
      </c>
      <c r="I61">
        <f t="shared" si="6"/>
        <v>10.147499999999999</v>
      </c>
      <c r="J61">
        <f t="shared" si="5"/>
        <v>0.29593351963364051</v>
      </c>
      <c r="K61">
        <f t="shared" si="4"/>
        <v>27.647487151665352</v>
      </c>
    </row>
    <row r="62" spans="1:11" x14ac:dyDescent="0.25">
      <c r="A62" s="7">
        <f>'[1]GrE HnD BsC'!B53</f>
        <v>3350</v>
      </c>
      <c r="B62" s="8">
        <f>'[1]GrE HnD BsC'!A53</f>
        <v>122.181</v>
      </c>
      <c r="C62" s="9">
        <f>'[1]GrE HnD BsC'!C53</f>
        <v>0.22850000000000001</v>
      </c>
      <c r="D62" s="9">
        <f>'[1]GrE HnD BsC'!D53</f>
        <v>1.1510400000000001</v>
      </c>
      <c r="E62">
        <f t="shared" si="7"/>
        <v>99.672327455999991</v>
      </c>
      <c r="F62">
        <f t="shared" si="1"/>
        <v>34.966166773386185</v>
      </c>
      <c r="G62">
        <f t="shared" si="2"/>
        <v>35.185189305679359</v>
      </c>
      <c r="H62">
        <f t="shared" si="3"/>
        <v>782.82462925491438</v>
      </c>
      <c r="I62">
        <f t="shared" si="6"/>
        <v>10.282500000000001</v>
      </c>
      <c r="J62">
        <f t="shared" si="5"/>
        <v>0.29406998103739312</v>
      </c>
      <c r="K62">
        <f t="shared" si="4"/>
        <v>27.822690887914213</v>
      </c>
    </row>
    <row r="63" spans="1:11" x14ac:dyDescent="0.25">
      <c r="A63" s="7">
        <f>'[1]GrE HnD BsC'!B54</f>
        <v>3400</v>
      </c>
      <c r="B63" s="8">
        <f>'[1]GrE HnD BsC'!A54</f>
        <v>122.93300000000001</v>
      </c>
      <c r="C63" s="9">
        <f>'[1]GrE HnD BsC'!C54</f>
        <v>0.23419999999999999</v>
      </c>
      <c r="D63" s="9">
        <f>'[1]GrE HnD BsC'!D54</f>
        <v>1.14117</v>
      </c>
      <c r="E63">
        <f t="shared" si="7"/>
        <v>100.285791008</v>
      </c>
      <c r="F63">
        <f t="shared" si="1"/>
        <v>35.706471819553066</v>
      </c>
      <c r="G63">
        <f t="shared" si="2"/>
        <v>35.930131505439071</v>
      </c>
      <c r="H63">
        <f t="shared" si="3"/>
        <v>787.64276072543532</v>
      </c>
      <c r="I63">
        <f t="shared" si="6"/>
        <v>10.539</v>
      </c>
      <c r="J63">
        <f t="shared" si="5"/>
        <v>0.29515657702783121</v>
      </c>
      <c r="K63">
        <f t="shared" si="4"/>
        <v>27.720263814574231</v>
      </c>
    </row>
    <row r="64" spans="1:11" x14ac:dyDescent="0.25">
      <c r="A64" s="7">
        <f>'[1]GrE HnD BsC'!B55</f>
        <v>3450</v>
      </c>
      <c r="B64" s="8">
        <f>'[1]GrE HnD BsC'!A55</f>
        <v>123.47499999999999</v>
      </c>
      <c r="C64" s="9">
        <f>'[1]GrE HnD BsC'!C55</f>
        <v>0.23605000000000001</v>
      </c>
      <c r="D64" s="9">
        <f>'[1]GrE HnD BsC'!D55</f>
        <v>1.12669</v>
      </c>
      <c r="E64">
        <f t="shared" si="7"/>
        <v>100.72794159999999</v>
      </c>
      <c r="F64">
        <f t="shared" si="1"/>
        <v>36.391308554304892</v>
      </c>
      <c r="G64">
        <f t="shared" si="2"/>
        <v>36.619257949063616</v>
      </c>
      <c r="H64">
        <f t="shared" si="3"/>
        <v>791.1154033544542</v>
      </c>
      <c r="I64">
        <f t="shared" si="6"/>
        <v>10.622250000000001</v>
      </c>
      <c r="J64">
        <f t="shared" si="5"/>
        <v>0.29188975120663657</v>
      </c>
      <c r="K64">
        <f t="shared" si="4"/>
        <v>28.030508601263126</v>
      </c>
    </row>
    <row r="65" spans="1:11" x14ac:dyDescent="0.25">
      <c r="A65" s="7">
        <f>'[1]GrE HnD BsC'!B56</f>
        <v>3500</v>
      </c>
      <c r="B65" s="8">
        <f>'[1]GrE HnD BsC'!A56</f>
        <v>123.428</v>
      </c>
      <c r="C65" s="9">
        <f>'[1]GrE HnD BsC'!C56</f>
        <v>0.24195</v>
      </c>
      <c r="D65" s="9">
        <f>'[1]GrE HnD BsC'!D56</f>
        <v>1.11975</v>
      </c>
      <c r="E65">
        <f t="shared" si="7"/>
        <v>100.689600128</v>
      </c>
      <c r="F65">
        <f t="shared" si="1"/>
        <v>36.904665939752178</v>
      </c>
      <c r="G65">
        <f t="shared" si="2"/>
        <v>37.135830923890794</v>
      </c>
      <c r="H65">
        <f t="shared" si="3"/>
        <v>790.8142701375466</v>
      </c>
      <c r="I65">
        <f t="shared" si="6"/>
        <v>10.88775</v>
      </c>
      <c r="J65">
        <f t="shared" si="5"/>
        <v>0.29502367038830629</v>
      </c>
      <c r="K65">
        <f t="shared" si="4"/>
        <v>27.732751650229893</v>
      </c>
    </row>
    <row r="66" spans="1:11" x14ac:dyDescent="0.25">
      <c r="A66" s="7">
        <f>'[1]GrE HnD BsC'!B57</f>
        <v>3550</v>
      </c>
      <c r="B66" s="8">
        <f>'[1]GrE HnD BsC'!A57</f>
        <v>124.205</v>
      </c>
      <c r="C66" s="9">
        <f>'[1]GrE HnD BsC'!C57</f>
        <v>0.24545</v>
      </c>
      <c r="D66" s="9">
        <f>'[1]GrE HnD BsC'!D57</f>
        <v>1.10622</v>
      </c>
      <c r="E66">
        <f t="shared" si="7"/>
        <v>101.32345807999999</v>
      </c>
      <c r="F66">
        <f t="shared" si="1"/>
        <v>37.667515398952226</v>
      </c>
      <c r="G66">
        <f t="shared" si="2"/>
        <v>37.903458751317345</v>
      </c>
      <c r="H66">
        <f t="shared" si="3"/>
        <v>795.79257885110337</v>
      </c>
      <c r="I66">
        <f t="shared" si="6"/>
        <v>11.045250000000001</v>
      </c>
      <c r="J66">
        <f t="shared" si="5"/>
        <v>0.29323011839286961</v>
      </c>
      <c r="K66">
        <f t="shared" si="4"/>
        <v>27.902379969223301</v>
      </c>
    </row>
    <row r="67" spans="1:11" x14ac:dyDescent="0.25">
      <c r="A67" s="7">
        <f>'[1]GrE HnD BsC'!B58</f>
        <v>3600</v>
      </c>
      <c r="B67" s="8">
        <f>'[1]GrE HnD BsC'!A58</f>
        <v>124.066</v>
      </c>
      <c r="C67" s="9">
        <f>'[1]GrE HnD BsC'!C58</f>
        <v>0.25505</v>
      </c>
      <c r="D67" s="9">
        <f>'[1]GrE HnD BsC'!D58</f>
        <v>1.09697</v>
      </c>
      <c r="E67">
        <f t="shared" si="7"/>
        <v>101.21006521599999</v>
      </c>
      <c r="F67">
        <f t="shared" si="1"/>
        <v>38.155295682231532</v>
      </c>
      <c r="G67">
        <f t="shared" si="2"/>
        <v>38.394294413058319</v>
      </c>
      <c r="H67">
        <f t="shared" si="3"/>
        <v>794.90199337982347</v>
      </c>
      <c r="I67">
        <f t="shared" si="6"/>
        <v>11.47725</v>
      </c>
      <c r="J67">
        <f t="shared" si="5"/>
        <v>0.30080359213006491</v>
      </c>
      <c r="K67">
        <f t="shared" si="4"/>
        <v>27.199868604894959</v>
      </c>
    </row>
    <row r="68" spans="1:11" x14ac:dyDescent="0.25">
      <c r="A68" s="7">
        <f>'[1]GrE HnD BsC'!B59</f>
        <v>3650</v>
      </c>
      <c r="B68" s="8">
        <f>'[1]GrE HnD BsC'!A59</f>
        <v>123.967</v>
      </c>
      <c r="C68" s="9">
        <f>'[1]GrE HnD BsC'!C59</f>
        <v>0.25755</v>
      </c>
      <c r="D68" s="9">
        <f>'[1]GrE HnD BsC'!D59</f>
        <v>1.0940099999999999</v>
      </c>
      <c r="E68">
        <f t="shared" si="7"/>
        <v>101.129303392</v>
      </c>
      <c r="F68">
        <f t="shared" si="1"/>
        <v>38.654360986206868</v>
      </c>
      <c r="G68">
        <f t="shared" si="2"/>
        <v>38.896485783078148</v>
      </c>
      <c r="H68">
        <f t="shared" si="3"/>
        <v>794.2676914974013</v>
      </c>
      <c r="I68">
        <f t="shared" si="6"/>
        <v>11.58975</v>
      </c>
      <c r="J68">
        <f t="shared" si="5"/>
        <v>0.29983033490414185</v>
      </c>
      <c r="K68">
        <f t="shared" si="4"/>
        <v>27.288160100391352</v>
      </c>
    </row>
    <row r="69" spans="1:11" x14ac:dyDescent="0.25">
      <c r="A69" s="7">
        <f>'[1]GrE HnD BsC'!B60</f>
        <v>3700</v>
      </c>
      <c r="B69" s="8">
        <f>'[1]GrE HnD BsC'!A60</f>
        <v>123.815</v>
      </c>
      <c r="C69" s="9">
        <f>'[1]GrE HnD BsC'!C60</f>
        <v>0.26445000000000002</v>
      </c>
      <c r="D69" s="9">
        <f>'[1]GrE HnD BsC'!D60</f>
        <v>1.09659</v>
      </c>
      <c r="E69">
        <f t="shared" si="7"/>
        <v>101.00530543999999</v>
      </c>
      <c r="F69">
        <f t="shared" si="1"/>
        <v>39.135828150413978</v>
      </c>
      <c r="G69">
        <f t="shared" si="2"/>
        <v>39.380968781368644</v>
      </c>
      <c r="H69">
        <f t="shared" si="3"/>
        <v>793.29381385974284</v>
      </c>
      <c r="I69">
        <f t="shared" si="6"/>
        <v>11.90025</v>
      </c>
      <c r="J69">
        <f t="shared" si="5"/>
        <v>0.30407558910629873</v>
      </c>
      <c r="K69">
        <f t="shared" si="4"/>
        <v>26.907185170191294</v>
      </c>
    </row>
    <row r="70" spans="1:11" x14ac:dyDescent="0.25">
      <c r="A70" s="7">
        <f>'[1]GrE HnD BsC'!B61</f>
        <v>3750</v>
      </c>
      <c r="B70" s="8">
        <f>'[1]GrE HnD BsC'!A61</f>
        <v>123.767</v>
      </c>
      <c r="C70" s="9">
        <f>'[1]GrE HnD BsC'!C61</f>
        <v>0.2651</v>
      </c>
      <c r="D70" s="9">
        <f>'[1]GrE HnD BsC'!D61</f>
        <v>1.0980799999999999</v>
      </c>
      <c r="E70">
        <f t="shared" si="7"/>
        <v>100.96614819199999</v>
      </c>
      <c r="F70">
        <f t="shared" si="1"/>
        <v>39.649313677655698</v>
      </c>
      <c r="G70">
        <f t="shared" si="2"/>
        <v>39.897670700650167</v>
      </c>
      <c r="H70">
        <f t="shared" si="3"/>
        <v>792.98627355311385</v>
      </c>
      <c r="I70">
        <f t="shared" si="6"/>
        <v>11.929500000000001</v>
      </c>
      <c r="J70">
        <f t="shared" si="5"/>
        <v>0.30087532149952068</v>
      </c>
      <c r="K70">
        <f t="shared" si="4"/>
        <v>27.193384093587802</v>
      </c>
    </row>
    <row r="71" spans="1:11" x14ac:dyDescent="0.25">
      <c r="A71" s="7">
        <f>'[1]GrE HnD BsC'!B62</f>
        <v>3800</v>
      </c>
      <c r="B71" s="8">
        <f>'[1]GrE HnD BsC'!A62</f>
        <v>123.509</v>
      </c>
      <c r="C71" s="9">
        <f>'[1]GrE HnD BsC'!C62</f>
        <v>0.26929999999999998</v>
      </c>
      <c r="D71" s="9">
        <f>'[1]GrE HnD BsC'!D62</f>
        <v>1.09907</v>
      </c>
      <c r="E71">
        <f t="shared" si="7"/>
        <v>100.75567798399999</v>
      </c>
      <c r="F71">
        <f t="shared" si="1"/>
        <v>40.09421771651914</v>
      </c>
      <c r="G71">
        <f t="shared" si="2"/>
        <v>40.345361547969077</v>
      </c>
      <c r="H71">
        <f t="shared" si="3"/>
        <v>791.33324440498302</v>
      </c>
      <c r="I71">
        <f t="shared" si="6"/>
        <v>12.118499999999999</v>
      </c>
      <c r="J71">
        <f t="shared" si="5"/>
        <v>0.30225056604626255</v>
      </c>
      <c r="K71">
        <f t="shared" si="4"/>
        <v>27.069653793686754</v>
      </c>
    </row>
    <row r="72" spans="1:11" x14ac:dyDescent="0.25">
      <c r="A72" s="7">
        <f>'[1]GrE HnD BsC'!B63</f>
        <v>3850</v>
      </c>
      <c r="B72" s="8">
        <f>'[1]GrE HnD BsC'!A63</f>
        <v>122.672</v>
      </c>
      <c r="C72" s="9">
        <f>'[1]GrE HnD BsC'!C63</f>
        <v>0.27374999999999999</v>
      </c>
      <c r="D72" s="9">
        <f>'[1]GrE HnD BsC'!D63</f>
        <v>1.1053299999999999</v>
      </c>
      <c r="E72">
        <f t="shared" si="7"/>
        <v>100.072873472</v>
      </c>
      <c r="F72">
        <f t="shared" si="1"/>
        <v>40.346486195817867</v>
      </c>
      <c r="G72">
        <f t="shared" si="2"/>
        <v>40.599210197079152</v>
      </c>
      <c r="H72">
        <f t="shared" si="3"/>
        <v>785.97051030814009</v>
      </c>
      <c r="I72">
        <f t="shared" si="6"/>
        <v>12.318750000000001</v>
      </c>
      <c r="J72">
        <f t="shared" si="5"/>
        <v>0.30532398633705321</v>
      </c>
      <c r="K72">
        <f t="shared" si="4"/>
        <v>26.797168083565211</v>
      </c>
    </row>
    <row r="73" spans="1:11" x14ac:dyDescent="0.25">
      <c r="A73" s="7">
        <f>'[1]GrE HnD BsC'!B64</f>
        <v>3900</v>
      </c>
      <c r="B73" s="8">
        <f>'[1]GrE HnD BsC'!A64</f>
        <v>122.157</v>
      </c>
      <c r="C73" s="9">
        <f>'[1]GrE HnD BsC'!C64</f>
        <v>0.27589999999999998</v>
      </c>
      <c r="D73" s="9">
        <f>'[1]GrE HnD BsC'!D64</f>
        <v>1.11704</v>
      </c>
      <c r="E73">
        <f t="shared" si="7"/>
        <v>99.652748831999986</v>
      </c>
      <c r="F73">
        <f t="shared" si="1"/>
        <v>40.698884673283203</v>
      </c>
      <c r="G73">
        <f t="shared" si="2"/>
        <v>40.953816042810246</v>
      </c>
      <c r="H73">
        <f t="shared" si="3"/>
        <v>782.67085910159994</v>
      </c>
      <c r="I73">
        <f t="shared" si="6"/>
        <v>12.415499999999998</v>
      </c>
      <c r="J73">
        <f t="shared" si="5"/>
        <v>0.30505749972431451</v>
      </c>
      <c r="K73">
        <f t="shared" si="4"/>
        <v>26.820577068953316</v>
      </c>
    </row>
    <row r="74" spans="1:11" x14ac:dyDescent="0.25">
      <c r="A74" s="7">
        <f>'[1]GrE HnD BsC'!B65</f>
        <v>3950</v>
      </c>
      <c r="B74" s="8">
        <f>'[1]GrE HnD BsC'!A65</f>
        <v>121.184</v>
      </c>
      <c r="C74" s="9">
        <f>'[1]GrE HnD BsC'!C65</f>
        <v>0.28284999999999999</v>
      </c>
      <c r="D74" s="9">
        <f>'[1]GrE HnD BsC'!D65</f>
        <v>1.12259</v>
      </c>
      <c r="E74">
        <f t="shared" si="7"/>
        <v>98.858998783999994</v>
      </c>
      <c r="F74">
        <f t="shared" si="1"/>
        <v>40.89233606893913</v>
      </c>
      <c r="G74">
        <f t="shared" si="2"/>
        <v>41.148479187378392</v>
      </c>
      <c r="H74">
        <f t="shared" si="3"/>
        <v>776.43676080264163</v>
      </c>
      <c r="I74">
        <f t="shared" si="6"/>
        <v>12.728249999999999</v>
      </c>
      <c r="J74">
        <f t="shared" si="5"/>
        <v>0.3112624815207875</v>
      </c>
      <c r="K74">
        <f t="shared" si="4"/>
        <v>26.285911947507756</v>
      </c>
    </row>
    <row r="75" spans="1:11" x14ac:dyDescent="0.25">
      <c r="A75" s="7">
        <f>'[1]GrE HnD BsC'!B66</f>
        <v>4000</v>
      </c>
      <c r="B75" s="8">
        <f>'[1]GrE HnD BsC'!A66</f>
        <v>120.004</v>
      </c>
      <c r="C75" s="9">
        <f>'[1]GrE HnD BsC'!C66</f>
        <v>0.28455000000000003</v>
      </c>
      <c r="D75" s="9">
        <f>'[1]GrE HnD BsC'!D66</f>
        <v>1.1246100000000001</v>
      </c>
      <c r="E75">
        <f t="shared" si="7"/>
        <v>97.896383103999995</v>
      </c>
      <c r="F75">
        <f t="shared" si="1"/>
        <v>41.006741063005101</v>
      </c>
      <c r="G75">
        <f t="shared" si="2"/>
        <v>41.263600796212856</v>
      </c>
      <c r="H75">
        <f t="shared" si="3"/>
        <v>768.87639493134589</v>
      </c>
      <c r="I75">
        <f t="shared" si="6"/>
        <v>12.80475</v>
      </c>
      <c r="J75">
        <f t="shared" si="5"/>
        <v>0.31225963507624394</v>
      </c>
      <c r="K75">
        <f t="shared" si="4"/>
        <v>26.201971893742975</v>
      </c>
    </row>
    <row r="76" spans="1:11" x14ac:dyDescent="0.25">
      <c r="A76" s="7">
        <f>'[1]GrE HnD BsC'!B67</f>
        <v>4050</v>
      </c>
      <c r="B76" s="8">
        <f>'[1]GrE HnD BsC'!A67</f>
        <v>118.73399999999999</v>
      </c>
      <c r="C76" s="9">
        <f>'[1]GrE HnD BsC'!C67</f>
        <v>0.28710000000000002</v>
      </c>
      <c r="D76" s="9">
        <f>'[1]GrE HnD BsC'!D67</f>
        <v>1.1222000000000001</v>
      </c>
      <c r="E76">
        <f t="shared" si="7"/>
        <v>96.860347583999996</v>
      </c>
      <c r="F76">
        <f t="shared" si="1"/>
        <v>41.079927113196511</v>
      </c>
      <c r="G76">
        <f t="shared" si="2"/>
        <v>41.337245272234732</v>
      </c>
      <c r="H76">
        <f t="shared" si="3"/>
        <v>760.73939098512051</v>
      </c>
      <c r="I76">
        <f t="shared" si="6"/>
        <v>12.919500000000001</v>
      </c>
      <c r="J76">
        <f t="shared" si="5"/>
        <v>0.31449666316106345</v>
      </c>
      <c r="K76">
        <f t="shared" si="4"/>
        <v>26.015596157940852</v>
      </c>
    </row>
    <row r="77" spans="1:11" x14ac:dyDescent="0.25">
      <c r="A77" s="7">
        <f>'[1]GrE HnD BsC'!B68</f>
        <v>4100</v>
      </c>
      <c r="B77" s="8">
        <f>'[1]GrE HnD BsC'!A68</f>
        <v>117.44199999999999</v>
      </c>
      <c r="C77" s="9">
        <f>'[1]GrE HnD BsC'!C68</f>
        <v>0.28894999999999998</v>
      </c>
      <c r="D77" s="9">
        <f>'[1]GrE HnD BsC'!D68</f>
        <v>1.1239399999999999</v>
      </c>
      <c r="E77">
        <f t="shared" si="7"/>
        <v>95.806364991999985</v>
      </c>
      <c r="F77">
        <f t="shared" si="1"/>
        <v>41.134558231554628</v>
      </c>
      <c r="G77">
        <f t="shared" si="2"/>
        <v>41.392218591268218</v>
      </c>
      <c r="H77">
        <f t="shared" si="3"/>
        <v>752.46143106502359</v>
      </c>
      <c r="I77">
        <f t="shared" si="6"/>
        <v>13.002749999999999</v>
      </c>
      <c r="J77">
        <f t="shared" si="5"/>
        <v>0.31610282348979968</v>
      </c>
      <c r="K77">
        <f t="shared" si="4"/>
        <v>25.883407466881426</v>
      </c>
    </row>
    <row r="78" spans="1:11" x14ac:dyDescent="0.25">
      <c r="A78" s="7">
        <f>'[1]GrE HnD BsC'!B69</f>
        <v>4150</v>
      </c>
      <c r="B78" s="8">
        <f>'[1]GrE HnD BsC'!A69</f>
        <v>116.5</v>
      </c>
      <c r="C78" s="9">
        <f>'[1]GrE HnD BsC'!C69</f>
        <v>0.29304999999999998</v>
      </c>
      <c r="D78" s="9">
        <f>'[1]GrE HnD BsC'!D69</f>
        <v>1.12233</v>
      </c>
      <c r="E78">
        <f t="shared" si="7"/>
        <v>95.037903999999997</v>
      </c>
      <c r="F78">
        <f t="shared" si="1"/>
        <v>41.302236040957794</v>
      </c>
      <c r="G78">
        <f t="shared" si="2"/>
        <v>41.560946707920181</v>
      </c>
      <c r="H78">
        <f t="shared" si="3"/>
        <v>746.42595254742992</v>
      </c>
      <c r="I78">
        <f t="shared" si="6"/>
        <v>13.187249999999999</v>
      </c>
      <c r="J78">
        <f t="shared" si="5"/>
        <v>0.31928658746036714</v>
      </c>
      <c r="K78">
        <f t="shared" si="4"/>
        <v>25.625311250613642</v>
      </c>
    </row>
    <row r="79" spans="1:11" x14ac:dyDescent="0.25">
      <c r="A79" s="7">
        <f>'[1]GrE HnD BsC'!B70</f>
        <v>4200</v>
      </c>
      <c r="B79" s="8">
        <f>'[1]GrE HnD BsC'!A70</f>
        <v>115.931</v>
      </c>
      <c r="C79" s="9">
        <f>'[1]GrE HnD BsC'!C70</f>
        <v>0.2949</v>
      </c>
      <c r="D79" s="9">
        <f>'[1]GrE HnD BsC'!D70</f>
        <v>1.1217900000000001</v>
      </c>
      <c r="E79">
        <f t="shared" ref="E79:E105" si="8">B79*$B$4</f>
        <v>94.573727455999986</v>
      </c>
      <c r="F79">
        <f t="shared" ref="F79:F105" si="9">2*PI()*A79*E79/60000</f>
        <v>41.595697835772199</v>
      </c>
      <c r="G79">
        <f t="shared" ref="G79:G105" si="10">F79*$B$11</f>
        <v>41.856246700951971</v>
      </c>
      <c r="H79">
        <f t="shared" ref="H79:H105" si="11">4*PI()*E79/($B$5/1000)/1000</f>
        <v>742.78031849593219</v>
      </c>
      <c r="I79">
        <f t="shared" ref="I79:I105" si="12">C79*$B$6*60</f>
        <v>13.2705</v>
      </c>
      <c r="J79">
        <f t="shared" ref="J79:J105" si="13">IFERROR(I79/F79,"")</f>
        <v>0.31903539766046196</v>
      </c>
      <c r="K79">
        <f t="shared" ref="K79:K105" si="14">IFERROR(F79/((C79*$B$6/60)*$B$7)*100,"")</f>
        <v>25.645487120917533</v>
      </c>
    </row>
    <row r="80" spans="1:11" x14ac:dyDescent="0.25">
      <c r="A80" s="7">
        <f>'[1]GrE HnD BsC'!B71</f>
        <v>4250</v>
      </c>
      <c r="B80" s="8">
        <f>'[1]GrE HnD BsC'!A71</f>
        <v>115.03400000000001</v>
      </c>
      <c r="C80" s="9">
        <f>'[1]GrE HnD BsC'!C71</f>
        <v>0.29715000000000003</v>
      </c>
      <c r="D80" s="9">
        <f>'[1]GrE HnD BsC'!D71</f>
        <v>1.12456</v>
      </c>
      <c r="E80">
        <f t="shared" si="8"/>
        <v>93.841976383999992</v>
      </c>
      <c r="F80">
        <f t="shared" si="9"/>
        <v>41.765212344228843</v>
      </c>
      <c r="G80">
        <f t="shared" si="10"/>
        <v>42.026823021449474</v>
      </c>
      <c r="H80">
        <f t="shared" si="11"/>
        <v>737.03315901580299</v>
      </c>
      <c r="I80">
        <f t="shared" si="12"/>
        <v>13.37175</v>
      </c>
      <c r="J80">
        <f t="shared" si="13"/>
        <v>0.32016477947699751</v>
      </c>
      <c r="K80">
        <f t="shared" si="14"/>
        <v>25.555022620487872</v>
      </c>
    </row>
    <row r="81" spans="1:11" x14ac:dyDescent="0.25">
      <c r="A81" s="7">
        <f>'[1]GrE HnD BsC'!B72</f>
        <v>4300</v>
      </c>
      <c r="B81" s="8">
        <f>'[1]GrE HnD BsC'!A72</f>
        <v>114.39100000000001</v>
      </c>
      <c r="C81" s="9">
        <f>'[1]GrE HnD BsC'!C72</f>
        <v>0.30220000000000002</v>
      </c>
      <c r="D81" s="9">
        <f>'[1]GrE HnD BsC'!D72</f>
        <v>1.1227799999999999</v>
      </c>
      <c r="E81">
        <f t="shared" si="8"/>
        <v>93.317432416000003</v>
      </c>
      <c r="F81">
        <f t="shared" si="9"/>
        <v>42.020368285295362</v>
      </c>
      <c r="G81">
        <f t="shared" si="10"/>
        <v>42.28357721893066</v>
      </c>
      <c r="H81">
        <f t="shared" si="11"/>
        <v>732.91340032491905</v>
      </c>
      <c r="I81">
        <f t="shared" si="12"/>
        <v>13.599</v>
      </c>
      <c r="J81">
        <f t="shared" si="13"/>
        <v>0.32362876754601994</v>
      </c>
      <c r="K81">
        <f t="shared" si="14"/>
        <v>25.281492259969536</v>
      </c>
    </row>
    <row r="82" spans="1:11" x14ac:dyDescent="0.25">
      <c r="A82" s="7">
        <f>'[1]GrE HnD BsC'!B73</f>
        <v>4350</v>
      </c>
      <c r="B82" s="8">
        <f>'[1]GrE HnD BsC'!A73</f>
        <v>114.01600000000001</v>
      </c>
      <c r="C82" s="9">
        <f>'[1]GrE HnD BsC'!C73</f>
        <v>0.30604999999999999</v>
      </c>
      <c r="D82" s="9">
        <f>'[1]GrE HnD BsC'!D73</f>
        <v>1.1194299999999999</v>
      </c>
      <c r="E82">
        <f t="shared" si="8"/>
        <v>93.011516415999992</v>
      </c>
      <c r="F82">
        <f t="shared" si="9"/>
        <v>42.369623017404045</v>
      </c>
      <c r="G82">
        <f t="shared" si="10"/>
        <v>42.635019627381951</v>
      </c>
      <c r="H82">
        <f t="shared" si="11"/>
        <v>730.51074167938009</v>
      </c>
      <c r="I82">
        <f t="shared" si="12"/>
        <v>13.77225</v>
      </c>
      <c r="J82">
        <f t="shared" si="13"/>
        <v>0.32505009530867934</v>
      </c>
      <c r="K82">
        <f t="shared" si="14"/>
        <v>25.17094534012805</v>
      </c>
    </row>
    <row r="83" spans="1:11" x14ac:dyDescent="0.25">
      <c r="A83" s="7">
        <f>'[1]GrE HnD BsC'!B74</f>
        <v>4400</v>
      </c>
      <c r="B83" s="8">
        <f>'[1]GrE HnD BsC'!A74</f>
        <v>113.871</v>
      </c>
      <c r="C83" s="9">
        <f>'[1]GrE HnD BsC'!C74</f>
        <v>0.30919999999999997</v>
      </c>
      <c r="D83" s="9">
        <f>'[1]GrE HnD BsC'!D74</f>
        <v>1.1198600000000001</v>
      </c>
      <c r="E83">
        <f t="shared" si="8"/>
        <v>92.893228895999997</v>
      </c>
      <c r="F83">
        <f t="shared" si="9"/>
        <v>42.802127201959941</v>
      </c>
      <c r="G83">
        <f t="shared" si="10"/>
        <v>43.070232949669268</v>
      </c>
      <c r="H83">
        <f t="shared" si="11"/>
        <v>729.58171366977172</v>
      </c>
      <c r="I83">
        <f t="shared" si="12"/>
        <v>13.914</v>
      </c>
      <c r="J83">
        <f t="shared" si="13"/>
        <v>0.3250773012833546</v>
      </c>
      <c r="K83">
        <f t="shared" si="14"/>
        <v>25.168838763942102</v>
      </c>
    </row>
    <row r="84" spans="1:11" x14ac:dyDescent="0.25">
      <c r="A84" s="7">
        <f>'[1]GrE HnD BsC'!B75</f>
        <v>4450</v>
      </c>
      <c r="B84" s="8">
        <f>'[1]GrE HnD BsC'!A75</f>
        <v>113.985</v>
      </c>
      <c r="C84" s="9">
        <f>'[1]GrE HnD BsC'!C75</f>
        <v>0.30990000000000001</v>
      </c>
      <c r="D84" s="9">
        <f>'[1]GrE HnD BsC'!D75</f>
        <v>1.11873</v>
      </c>
      <c r="E84">
        <f t="shared" si="8"/>
        <v>92.986227359999987</v>
      </c>
      <c r="F84">
        <f t="shared" si="9"/>
        <v>43.331852565948921</v>
      </c>
      <c r="G84">
        <f t="shared" si="10"/>
        <v>43.603276429464096</v>
      </c>
      <c r="H84">
        <f t="shared" si="11"/>
        <v>730.31212189801545</v>
      </c>
      <c r="I84">
        <f t="shared" si="12"/>
        <v>13.945499999999999</v>
      </c>
      <c r="J84">
        <f t="shared" si="13"/>
        <v>0.32183022820858265</v>
      </c>
      <c r="K84">
        <f t="shared" si="14"/>
        <v>25.422777180878832</v>
      </c>
    </row>
    <row r="85" spans="1:11" x14ac:dyDescent="0.25">
      <c r="A85" s="7">
        <f>'[1]GrE HnD BsC'!B76</f>
        <v>4500</v>
      </c>
      <c r="B85" s="8">
        <f>'[1]GrE HnD BsC'!A76</f>
        <v>113.306</v>
      </c>
      <c r="C85" s="9">
        <f>'[1]GrE HnD BsC'!C76</f>
        <v>0.31445000000000001</v>
      </c>
      <c r="D85" s="9">
        <f>'[1]GrE HnD BsC'!D76</f>
        <v>1.1156299999999999</v>
      </c>
      <c r="E85">
        <f t="shared" si="8"/>
        <v>92.432315455999998</v>
      </c>
      <c r="F85">
        <f t="shared" si="9"/>
        <v>43.557702478629587</v>
      </c>
      <c r="G85">
        <f t="shared" si="10"/>
        <v>43.830541030237804</v>
      </c>
      <c r="H85">
        <f t="shared" si="11"/>
        <v>725.96170797715968</v>
      </c>
      <c r="I85">
        <f t="shared" si="12"/>
        <v>14.15025</v>
      </c>
      <c r="J85">
        <f t="shared" si="13"/>
        <v>0.32486217579869919</v>
      </c>
      <c r="K85">
        <f t="shared" si="14"/>
        <v>25.185505704696276</v>
      </c>
    </row>
    <row r="86" spans="1:11" x14ac:dyDescent="0.25">
      <c r="A86" s="7">
        <f>'[1]GrE HnD BsC'!B77</f>
        <v>4550</v>
      </c>
      <c r="B86" s="8">
        <f>'[1]GrE HnD BsC'!A77</f>
        <v>113.074</v>
      </c>
      <c r="C86" s="9">
        <f>'[1]GrE HnD BsC'!C77</f>
        <v>0.31709999999999999</v>
      </c>
      <c r="D86" s="9">
        <f>'[1]GrE HnD BsC'!D77</f>
        <v>1.1095299999999999</v>
      </c>
      <c r="E86">
        <f t="shared" si="8"/>
        <v>92.243055423999991</v>
      </c>
      <c r="F86">
        <f t="shared" si="9"/>
        <v>43.9514992984817</v>
      </c>
      <c r="G86">
        <f t="shared" si="10"/>
        <v>44.226804531017564</v>
      </c>
      <c r="H86">
        <f t="shared" si="11"/>
        <v>724.4752631617863</v>
      </c>
      <c r="I86">
        <f t="shared" si="12"/>
        <v>14.269500000000001</v>
      </c>
      <c r="J86">
        <f t="shared" si="13"/>
        <v>0.3246646923940758</v>
      </c>
      <c r="K86">
        <f t="shared" si="14"/>
        <v>25.200825262166621</v>
      </c>
    </row>
    <row r="87" spans="1:11" x14ac:dyDescent="0.25">
      <c r="A87" s="7">
        <f>'[1]GrE HnD BsC'!B78</f>
        <v>4600</v>
      </c>
      <c r="B87" s="8">
        <f>'[1]GrE HnD BsC'!A78</f>
        <v>112.19499999999999</v>
      </c>
      <c r="C87" s="9">
        <f>'[1]GrE HnD BsC'!C78</f>
        <v>0.31940000000000002</v>
      </c>
      <c r="D87" s="9">
        <f>'[1]GrE HnD BsC'!D78</f>
        <v>1.1056900000000001</v>
      </c>
      <c r="E87">
        <f t="shared" si="8"/>
        <v>91.525988319999982</v>
      </c>
      <c r="F87">
        <f t="shared" si="9"/>
        <v>44.089063786194096</v>
      </c>
      <c r="G87">
        <f t="shared" si="10"/>
        <v>44.365230700899694</v>
      </c>
      <c r="H87">
        <f t="shared" si="11"/>
        <v>718.84343129664285</v>
      </c>
      <c r="I87">
        <f t="shared" si="12"/>
        <v>14.373000000000001</v>
      </c>
      <c r="J87">
        <f t="shared" si="13"/>
        <v>0.32599921081791522</v>
      </c>
      <c r="K87">
        <f t="shared" si="14"/>
        <v>25.097662541238741</v>
      </c>
    </row>
    <row r="88" spans="1:11" x14ac:dyDescent="0.25">
      <c r="A88" s="7">
        <f>'[1]GrE HnD BsC'!B79</f>
        <v>4650</v>
      </c>
      <c r="B88" s="8">
        <f>'[1]GrE HnD BsC'!A79</f>
        <v>111.06100000000001</v>
      </c>
      <c r="C88" s="9">
        <f>'[1]GrE HnD BsC'!C79</f>
        <v>0.32055</v>
      </c>
      <c r="D88" s="9">
        <f>'[1]GrE HnD BsC'!D79</f>
        <v>1.09782</v>
      </c>
      <c r="E88">
        <f t="shared" si="8"/>
        <v>90.600898336</v>
      </c>
      <c r="F88">
        <f t="shared" si="9"/>
        <v>44.117823076257061</v>
      </c>
      <c r="G88">
        <f t="shared" si="10"/>
        <v>44.394170134602</v>
      </c>
      <c r="H88">
        <f t="shared" si="11"/>
        <v>711.5777915525332</v>
      </c>
      <c r="I88">
        <f t="shared" si="12"/>
        <v>14.42475</v>
      </c>
      <c r="J88">
        <f t="shared" si="13"/>
        <v>0.32695969551958659</v>
      </c>
      <c r="K88">
        <f t="shared" si="14"/>
        <v>25.023935041339207</v>
      </c>
    </row>
    <row r="89" spans="1:11" x14ac:dyDescent="0.25">
      <c r="A89" s="7">
        <f>'[1]GrE HnD BsC'!B80</f>
        <v>4700</v>
      </c>
      <c r="B89" s="8">
        <f>'[1]GrE HnD BsC'!A80</f>
        <v>109.973</v>
      </c>
      <c r="C89" s="9">
        <f>'[1]GrE HnD BsC'!C80</f>
        <v>0.32069999999999999</v>
      </c>
      <c r="D89" s="9">
        <f>'[1]GrE HnD BsC'!D80</f>
        <v>1.09558</v>
      </c>
      <c r="E89">
        <f t="shared" si="8"/>
        <v>89.713334047999993</v>
      </c>
      <c r="F89">
        <f t="shared" si="9"/>
        <v>44.15536435063153</v>
      </c>
      <c r="G89">
        <f t="shared" si="10"/>
        <v>44.431946561575046</v>
      </c>
      <c r="H89">
        <f t="shared" si="11"/>
        <v>704.60687793560965</v>
      </c>
      <c r="I89">
        <f t="shared" si="12"/>
        <v>14.4315</v>
      </c>
      <c r="J89">
        <f t="shared" si="13"/>
        <v>0.32683458085412886</v>
      </c>
      <c r="K89">
        <f t="shared" si="14"/>
        <v>25.033514386501981</v>
      </c>
    </row>
    <row r="90" spans="1:11" x14ac:dyDescent="0.25">
      <c r="A90" s="7">
        <f>'[1]GrE HnD BsC'!B81</f>
        <v>4750</v>
      </c>
      <c r="B90" s="8">
        <f>'[1]GrE HnD BsC'!A81</f>
        <v>108.654</v>
      </c>
      <c r="C90" s="9">
        <f>'[1]GrE HnD BsC'!C81</f>
        <v>0.32485000000000003</v>
      </c>
      <c r="D90" s="9">
        <f>'[1]GrE HnD BsC'!D81</f>
        <v>1.0882700000000001</v>
      </c>
      <c r="E90">
        <f t="shared" si="8"/>
        <v>88.637325503999989</v>
      </c>
      <c r="F90">
        <f t="shared" si="9"/>
        <v>44.08987535089215</v>
      </c>
      <c r="G90">
        <f t="shared" si="10"/>
        <v>44.366047349110517</v>
      </c>
      <c r="H90">
        <f t="shared" si="11"/>
        <v>696.15592659303388</v>
      </c>
      <c r="I90">
        <f t="shared" si="12"/>
        <v>14.61825</v>
      </c>
      <c r="J90">
        <f t="shared" si="13"/>
        <v>0.33155571168345799</v>
      </c>
      <c r="K90">
        <f t="shared" si="14"/>
        <v>24.677053941479091</v>
      </c>
    </row>
    <row r="91" spans="1:11" x14ac:dyDescent="0.25">
      <c r="A91" s="7">
        <f>'[1]GrE HnD BsC'!B82</f>
        <v>4800</v>
      </c>
      <c r="B91" s="8">
        <f>'[1]GrE HnD BsC'!A82</f>
        <v>107.07599999999999</v>
      </c>
      <c r="C91" s="9">
        <f>'[1]GrE HnD BsC'!C82</f>
        <v>0.32455000000000001</v>
      </c>
      <c r="D91" s="9">
        <f>'[1]GrE HnD BsC'!D82</f>
        <v>1.08396</v>
      </c>
      <c r="E91">
        <f t="shared" si="8"/>
        <v>87.350030975999985</v>
      </c>
      <c r="F91">
        <f t="shared" si="9"/>
        <v>43.906914496806785</v>
      </c>
      <c r="G91">
        <f t="shared" si="10"/>
        <v>44.181940457204306</v>
      </c>
      <c r="H91">
        <f t="shared" si="11"/>
        <v>686.04553901260601</v>
      </c>
      <c r="I91">
        <f t="shared" si="12"/>
        <v>14.604750000000001</v>
      </c>
      <c r="J91">
        <f t="shared" si="13"/>
        <v>0.33262984127618805</v>
      </c>
      <c r="K91">
        <f t="shared" si="14"/>
        <v>24.597366701758677</v>
      </c>
    </row>
    <row r="92" spans="1:11" x14ac:dyDescent="0.25">
      <c r="A92" s="7">
        <f>'[1]GrE HnD BsC'!B83</f>
        <v>4850</v>
      </c>
      <c r="B92" s="8">
        <f>'[1]GrE HnD BsC'!A83</f>
        <v>105.24</v>
      </c>
      <c r="C92" s="9">
        <f>'[1]GrE HnD BsC'!C83</f>
        <v>0.32569999999999999</v>
      </c>
      <c r="D92" s="9">
        <f>'[1]GrE HnD BsC'!D83</f>
        <v>1.0822099999999999</v>
      </c>
      <c r="E92">
        <f t="shared" si="8"/>
        <v>85.852266239999992</v>
      </c>
      <c r="F92">
        <f t="shared" si="9"/>
        <v>43.603577241035069</v>
      </c>
      <c r="G92">
        <f t="shared" si="10"/>
        <v>43.876703144891401</v>
      </c>
      <c r="H92">
        <f t="shared" si="11"/>
        <v>674.28212228404743</v>
      </c>
      <c r="I92">
        <f t="shared" si="12"/>
        <v>14.656499999999999</v>
      </c>
      <c r="J92">
        <f t="shared" si="13"/>
        <v>0.33613067842990768</v>
      </c>
      <c r="K92">
        <f t="shared" si="14"/>
        <v>24.34118248306309</v>
      </c>
    </row>
    <row r="93" spans="1:11" x14ac:dyDescent="0.25">
      <c r="A93" s="7">
        <f>'[1]GrE HnD BsC'!B84</f>
        <v>4900</v>
      </c>
      <c r="B93" s="8">
        <f>'[1]GrE HnD BsC'!A84</f>
        <v>103.63200000000001</v>
      </c>
      <c r="C93" s="9">
        <f>'[1]GrE HnD BsC'!C84</f>
        <v>0.32769999999999999</v>
      </c>
      <c r="D93" s="9">
        <f>'[1]GrE HnD BsC'!D84</f>
        <v>1.0846</v>
      </c>
      <c r="E93">
        <f t="shared" si="8"/>
        <v>84.540498431999993</v>
      </c>
      <c r="F93">
        <f t="shared" si="9"/>
        <v>43.379995438115799</v>
      </c>
      <c r="G93">
        <f t="shared" si="10"/>
        <v>43.651720860959514</v>
      </c>
      <c r="H93">
        <f t="shared" si="11"/>
        <v>663.97952201197643</v>
      </c>
      <c r="I93">
        <f t="shared" si="12"/>
        <v>14.746499999999999</v>
      </c>
      <c r="J93">
        <f t="shared" si="13"/>
        <v>0.33993779508429822</v>
      </c>
      <c r="K93">
        <f t="shared" si="14"/>
        <v>24.068574604330902</v>
      </c>
    </row>
    <row r="94" spans="1:11" x14ac:dyDescent="0.25">
      <c r="A94" s="7">
        <f>'[1]GrE HnD BsC'!B85</f>
        <v>4950</v>
      </c>
      <c r="B94" s="8">
        <f>'[1]GrE HnD BsC'!A85</f>
        <v>102.33499999999999</v>
      </c>
      <c r="C94" s="9">
        <f>'[1]GrE HnD BsC'!C85</f>
        <v>0.32845000000000002</v>
      </c>
      <c r="D94" s="9">
        <f>'[1]GrE HnD BsC'!D85</f>
        <v>1.08823</v>
      </c>
      <c r="E94">
        <f t="shared" si="8"/>
        <v>83.482436959999987</v>
      </c>
      <c r="F94">
        <f t="shared" si="9"/>
        <v>43.274188758455985</v>
      </c>
      <c r="G94">
        <f>F94*$B$11</f>
        <v>43.545251425011237</v>
      </c>
      <c r="H94">
        <f t="shared" si="11"/>
        <v>655.66952664327232</v>
      </c>
      <c r="I94">
        <f t="shared" si="12"/>
        <v>14.780250000000001</v>
      </c>
      <c r="J94">
        <f t="shared" si="13"/>
        <v>0.34154886374644905</v>
      </c>
      <c r="K94">
        <f t="shared" si="14"/>
        <v>23.955044359017414</v>
      </c>
    </row>
    <row r="95" spans="1:11" x14ac:dyDescent="0.25">
      <c r="A95" s="7">
        <f>'[1]GrE HnD BsC'!B86</f>
        <v>5000</v>
      </c>
      <c r="B95" s="8">
        <f>'[1]GrE HnD BsC'!A86</f>
        <v>101.10599999999999</v>
      </c>
      <c r="C95" s="9">
        <f>'[1]GrE HnD BsC'!C86</f>
        <v>0.32869999999999999</v>
      </c>
      <c r="D95" s="9">
        <f>'[1]GrE HnD BsC'!D86</f>
        <v>1.08687</v>
      </c>
      <c r="E95">
        <f t="shared" si="8"/>
        <v>82.479848255999997</v>
      </c>
      <c r="F95">
        <f t="shared" si="9"/>
        <v>43.186347558375083</v>
      </c>
      <c r="G95">
        <f t="shared" si="10"/>
        <v>43.456860001561381</v>
      </c>
      <c r="H95">
        <f t="shared" si="11"/>
        <v>647.7952133756263</v>
      </c>
      <c r="I95">
        <f t="shared" si="12"/>
        <v>14.791499999999999</v>
      </c>
      <c r="J95">
        <f t="shared" si="13"/>
        <v>0.34250407446488257</v>
      </c>
      <c r="K95">
        <f t="shared" si="14"/>
        <v>23.888236058508774</v>
      </c>
    </row>
    <row r="96" spans="1:11" x14ac:dyDescent="0.25">
      <c r="A96" s="7">
        <f>'[1]GrE HnD BsC'!B87</f>
        <v>5050</v>
      </c>
      <c r="B96" s="8">
        <f>'[1]GrE HnD BsC'!A87</f>
        <v>99.314899999999994</v>
      </c>
      <c r="C96" s="9">
        <f>'[1]GrE HnD BsC'!C87</f>
        <v>0.32984999999999998</v>
      </c>
      <c r="D96" s="9">
        <f>'[1]GrE HnD BsC'!D87</f>
        <v>1.0891</v>
      </c>
      <c r="E96">
        <f t="shared" si="8"/>
        <v>81.018711862399996</v>
      </c>
      <c r="F96">
        <f t="shared" si="9"/>
        <v>42.845511315021049</v>
      </c>
      <c r="G96">
        <f t="shared" si="10"/>
        <v>43.113888813945358</v>
      </c>
      <c r="H96">
        <f t="shared" si="11"/>
        <v>636.31947497556007</v>
      </c>
      <c r="I96">
        <f t="shared" si="12"/>
        <v>14.843249999999999</v>
      </c>
      <c r="J96">
        <f t="shared" si="13"/>
        <v>0.34643652379044337</v>
      </c>
      <c r="K96">
        <f t="shared" si="14"/>
        <v>23.617077357488142</v>
      </c>
    </row>
    <row r="97" spans="1:11" x14ac:dyDescent="0.25">
      <c r="A97" s="7">
        <f>'[1]GrE HnD BsC'!B88</f>
        <v>5100</v>
      </c>
      <c r="B97" s="8">
        <f>'[1]GrE HnD BsC'!A88</f>
        <v>97.581500000000005</v>
      </c>
      <c r="C97" s="9">
        <f>'[1]GrE HnD BsC'!C88</f>
        <v>0.32969999999999999</v>
      </c>
      <c r="D97" s="9">
        <f>'[1]GrE HnD BsC'!D88</f>
        <v>1.09185</v>
      </c>
      <c r="E97">
        <f t="shared" si="8"/>
        <v>79.604645743999995</v>
      </c>
      <c r="F97">
        <f t="shared" si="9"/>
        <v>42.514512944364625</v>
      </c>
      <c r="G97">
        <f t="shared" si="10"/>
        <v>42.780817121903837</v>
      </c>
      <c r="H97">
        <f t="shared" si="11"/>
        <v>625.21342565242094</v>
      </c>
      <c r="I97">
        <f t="shared" si="12"/>
        <v>14.836499999999999</v>
      </c>
      <c r="J97">
        <f t="shared" si="13"/>
        <v>0.34897494931708029</v>
      </c>
      <c r="K97">
        <f t="shared" si="14"/>
        <v>23.44528797218663</v>
      </c>
    </row>
    <row r="98" spans="1:11" x14ac:dyDescent="0.25">
      <c r="A98" s="7">
        <f>'[1]GrE HnD BsC'!B89</f>
        <v>5150</v>
      </c>
      <c r="B98" s="8">
        <f>'[1]GrE HnD BsC'!A89</f>
        <v>95.848600000000005</v>
      </c>
      <c r="C98" s="9">
        <f>'[1]GrE HnD BsC'!C89</f>
        <v>0.33095000000000002</v>
      </c>
      <c r="D98" s="9">
        <f>'[1]GrE HnD BsC'!D89</f>
        <v>1.0940700000000001</v>
      </c>
      <c r="E98">
        <f t="shared" si="8"/>
        <v>78.190987513599993</v>
      </c>
      <c r="F98">
        <f t="shared" si="9"/>
        <v>42.16892648469112</v>
      </c>
      <c r="G98">
        <f t="shared" si="10"/>
        <v>42.433065963365443</v>
      </c>
      <c r="H98">
        <f t="shared" si="11"/>
        <v>614.11057987414245</v>
      </c>
      <c r="I98">
        <f t="shared" si="12"/>
        <v>14.892749999999999</v>
      </c>
      <c r="J98">
        <f t="shared" si="13"/>
        <v>0.35316881982771409</v>
      </c>
      <c r="K98">
        <f t="shared" si="14"/>
        <v>23.166875789911202</v>
      </c>
    </row>
    <row r="99" spans="1:11" x14ac:dyDescent="0.25">
      <c r="A99" s="7">
        <f>'[1]GrE HnD BsC'!B90</f>
        <v>5200</v>
      </c>
      <c r="B99" s="8">
        <f>'[1]GrE HnD BsC'!A90</f>
        <v>94.803299999999993</v>
      </c>
      <c r="C99" s="9">
        <f>'[1]GrE HnD BsC'!C90</f>
        <v>0.33379999999999999</v>
      </c>
      <c r="D99" s="9">
        <f>'[1]GrE HnD BsC'!D90</f>
        <v>1.0934600000000001</v>
      </c>
      <c r="E99">
        <f t="shared" si="8"/>
        <v>77.338256860799987</v>
      </c>
      <c r="F99">
        <f t="shared" si="9"/>
        <v>42.113985263190472</v>
      </c>
      <c r="G99">
        <f t="shared" si="10"/>
        <v>42.377780598752445</v>
      </c>
      <c r="H99">
        <f>4*PI()*E99/($B$5/1000)/1000</f>
        <v>607.4132489883242</v>
      </c>
      <c r="I99">
        <f t="shared" si="12"/>
        <v>15.020999999999997</v>
      </c>
      <c r="J99">
        <f t="shared" si="13"/>
        <v>0.35667486480148036</v>
      </c>
      <c r="K99">
        <f t="shared" si="14"/>
        <v>22.939149879182132</v>
      </c>
    </row>
    <row r="100" spans="1:11" x14ac:dyDescent="0.25">
      <c r="A100" s="7">
        <f>'[1]GrE HnD BsC'!B91</f>
        <v>5250</v>
      </c>
      <c r="B100" s="8">
        <f>'[1]GrE HnD BsC'!A91</f>
        <v>93.0976</v>
      </c>
      <c r="C100" s="9">
        <f>'[1]GrE HnD BsC'!C91</f>
        <v>0.33129999999999998</v>
      </c>
      <c r="D100" s="9">
        <f>'[1]GrE HnD BsC'!D91</f>
        <v>1.0880399999999999</v>
      </c>
      <c r="E100">
        <f t="shared" si="8"/>
        <v>75.94678773759999</v>
      </c>
      <c r="F100">
        <f t="shared" si="9"/>
        <v>41.753927323532814</v>
      </c>
      <c r="G100">
        <f t="shared" si="10"/>
        <v>42.015467313170618</v>
      </c>
      <c r="H100">
        <f t="shared" si="11"/>
        <v>596.48467605046881</v>
      </c>
      <c r="I100">
        <f t="shared" si="12"/>
        <v>14.9085</v>
      </c>
      <c r="J100">
        <f t="shared" si="13"/>
        <v>0.35705623292584171</v>
      </c>
      <c r="K100">
        <f t="shared" si="14"/>
        <v>22.914648806921939</v>
      </c>
    </row>
    <row r="101" spans="1:11" x14ac:dyDescent="0.25">
      <c r="A101" s="7">
        <f>'[1]GrE HnD BsC'!B92</f>
        <v>5300</v>
      </c>
      <c r="B101" s="8">
        <f>'[1]GrE HnD BsC'!A92</f>
        <v>91.788600000000002</v>
      </c>
      <c r="C101" s="9">
        <f>'[1]GrE HnD BsC'!C92</f>
        <v>0.33239999999999997</v>
      </c>
      <c r="D101" s="9">
        <f>'[1]GrE HnD BsC'!D92</f>
        <v>1.0833900000000001</v>
      </c>
      <c r="E101">
        <f t="shared" si="8"/>
        <v>74.878936953600004</v>
      </c>
      <c r="F101">
        <f t="shared" si="9"/>
        <v>41.558910889427615</v>
      </c>
      <c r="G101">
        <f t="shared" si="10"/>
        <v>41.819229327000151</v>
      </c>
      <c r="H101">
        <f t="shared" si="11"/>
        <v>588.09779560510754</v>
      </c>
      <c r="I101">
        <f t="shared" si="12"/>
        <v>14.957999999999998</v>
      </c>
      <c r="J101">
        <f t="shared" si="13"/>
        <v>0.35992281029205797</v>
      </c>
      <c r="K101">
        <f t="shared" si="14"/>
        <v>22.732146859986663</v>
      </c>
    </row>
    <row r="102" spans="1:11" x14ac:dyDescent="0.25">
      <c r="A102" s="7">
        <f>'[1]GrE HnD BsC'!B93</f>
        <v>5350</v>
      </c>
      <c r="B102" s="8">
        <f>'[1]GrE HnD BsC'!A93</f>
        <v>90.593800000000002</v>
      </c>
      <c r="C102" s="9">
        <f>'[1]GrE HnD BsC'!C93</f>
        <v>0.33079999999999998</v>
      </c>
      <c r="D102" s="9">
        <f>'[1]GrE HnD BsC'!D93</f>
        <v>1.0800700000000001</v>
      </c>
      <c r="E102">
        <f t="shared" si="8"/>
        <v>73.904247788799992</v>
      </c>
      <c r="F102">
        <f t="shared" si="9"/>
        <v>41.404905809489989</v>
      </c>
      <c r="G102">
        <f t="shared" si="10"/>
        <v>41.664259583626226</v>
      </c>
      <c r="H102">
        <f t="shared" si="11"/>
        <v>580.44260480593437</v>
      </c>
      <c r="I102">
        <f t="shared" si="12"/>
        <v>14.885999999999999</v>
      </c>
      <c r="J102">
        <f t="shared" si="13"/>
        <v>0.35952261474745667</v>
      </c>
      <c r="K102">
        <f t="shared" si="14"/>
        <v>22.75745070324832</v>
      </c>
    </row>
    <row r="103" spans="1:11" x14ac:dyDescent="0.25">
      <c r="A103" s="7">
        <f>'[1]GrE HnD BsC'!B94</f>
        <v>5400</v>
      </c>
      <c r="B103" s="8">
        <f>'[1]GrE HnD BsC'!A94</f>
        <v>89.6374</v>
      </c>
      <c r="C103" s="9">
        <f>'[1]GrE HnD BsC'!C94</f>
        <v>0.33879999999999999</v>
      </c>
      <c r="D103" s="9">
        <f>'[1]GrE HnD BsC'!D94</f>
        <v>1.0789500000000001</v>
      </c>
      <c r="E103">
        <f t="shared" si="8"/>
        <v>73.124039622399991</v>
      </c>
      <c r="F103">
        <f t="shared" si="9"/>
        <v>41.350670222137339</v>
      </c>
      <c r="G103">
        <f t="shared" si="10"/>
        <v>41.609684273141802</v>
      </c>
      <c r="H103">
        <f t="shared" si="11"/>
        <v>574.31486419635189</v>
      </c>
      <c r="I103">
        <f t="shared" si="12"/>
        <v>15.245999999999999</v>
      </c>
      <c r="J103">
        <f t="shared" si="13"/>
        <v>0.36870019078525013</v>
      </c>
      <c r="K103">
        <f t="shared" si="14"/>
        <v>22.190978975065654</v>
      </c>
    </row>
    <row r="104" spans="1:11" x14ac:dyDescent="0.25">
      <c r="A104" s="7">
        <f>'[1]GrE HnD BsC'!B95</f>
        <v>5450</v>
      </c>
      <c r="B104" s="8">
        <f>'[1]GrE HnD BsC'!A95</f>
        <v>88.925600000000003</v>
      </c>
      <c r="C104" s="9">
        <f>'[1]GrE HnD BsC'!C95</f>
        <v>0.34379999999999999</v>
      </c>
      <c r="D104" s="9">
        <f>'[1]GrE HnD BsC'!D95</f>
        <v>1.0792299999999999</v>
      </c>
      <c r="E104">
        <f t="shared" si="8"/>
        <v>72.543370265600004</v>
      </c>
      <c r="F104">
        <f t="shared" si="9"/>
        <v>41.402145635238</v>
      </c>
      <c r="G104">
        <f t="shared" si="10"/>
        <v>41.661482120079754</v>
      </c>
      <c r="H104">
        <f t="shared" si="11"/>
        <v>569.75429773263295</v>
      </c>
      <c r="I104">
        <f t="shared" si="12"/>
        <v>15.471000000000002</v>
      </c>
      <c r="J104">
        <f t="shared" si="13"/>
        <v>0.37367628567617994</v>
      </c>
      <c r="K104">
        <f t="shared" si="14"/>
        <v>21.895470746860223</v>
      </c>
    </row>
    <row r="105" spans="1:11" x14ac:dyDescent="0.25">
      <c r="A105" s="7">
        <f>'[1]GrE HnD BsC'!B96</f>
        <v>5500</v>
      </c>
      <c r="B105" s="8">
        <f>'[1]GrE HnD BsC'!A96</f>
        <v>88.647400000000005</v>
      </c>
      <c r="C105" s="9">
        <f>'[1]GrE HnD BsC'!C96</f>
        <v>0.3488</v>
      </c>
      <c r="D105" s="9">
        <f>'[1]GrE HnD BsC'!D96</f>
        <v>1.0836600000000001</v>
      </c>
      <c r="E105">
        <f t="shared" si="8"/>
        <v>72.316421382399994</v>
      </c>
      <c r="F105">
        <f t="shared" si="9"/>
        <v>41.651268660622797</v>
      </c>
      <c r="G105">
        <f t="shared" si="10"/>
        <v>41.912165612650611</v>
      </c>
      <c r="H105">
        <f t="shared" si="11"/>
        <v>567.97184537212911</v>
      </c>
      <c r="I105">
        <f t="shared" si="12"/>
        <v>15.696</v>
      </c>
      <c r="J105">
        <f t="shared" si="13"/>
        <v>0.3768432632362777</v>
      </c>
      <c r="K105">
        <f t="shared" si="14"/>
        <v>21.711461979056921</v>
      </c>
    </row>
  </sheetData>
  <mergeCells count="5">
    <mergeCell ref="A1:K1"/>
    <mergeCell ref="M12:N12"/>
    <mergeCell ref="M13:N13"/>
    <mergeCell ref="M14:N14"/>
    <mergeCell ref="M15:N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96134-8BA5-4856-A620-DA6F733367CC}">
  <dimension ref="A1"/>
  <sheetViews>
    <sheetView zoomScale="70" zoomScaleNormal="70" workbookViewId="0">
      <selection activeCell="AD30" sqref="AD30"/>
    </sheetView>
  </sheetViews>
  <sheetFormatPr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88A3138619E1D4F8EE743C5DD485012" ma:contentTypeVersion="8" ma:contentTypeDescription="Create a new document." ma:contentTypeScope="" ma:versionID="b979fcfa3e29b582427235cf4a7accfc">
  <xsd:schema xmlns:xsd="http://www.w3.org/2001/XMLSchema" xmlns:xs="http://www.w3.org/2001/XMLSchema" xmlns:p="http://schemas.microsoft.com/office/2006/metadata/properties" xmlns:ns3="3ef5847a-e696-4fee-a2c0-6c3f87568321" targetNamespace="http://schemas.microsoft.com/office/2006/metadata/properties" ma:root="true" ma:fieldsID="5a7bafcf8b950cd39b43e50ef9073bfe" ns3:_="">
    <xsd:import namespace="3ef5847a-e696-4fee-a2c0-6c3f87568321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f5847a-e696-4fee-a2c0-6c3f87568321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D73DE22-7860-416C-94CB-2FDD8478BD33}">
  <ds:schemaRefs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3ef5847a-e696-4fee-a2c0-6c3f8756832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340B84D-3192-4203-9C89-FD118FC05FC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6460FA6-241E-46DB-A820-1863432D9A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f5847a-e696-4fee-a2c0-6c3f875683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Calculations</vt:lpstr>
      <vt:lpstr>Graphs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Harri Evans (2500728)</dc:creator>
  <cp:lastModifiedBy>Harri Evans (2500728)</cp:lastModifiedBy>
  <dcterms:created xsi:type="dcterms:W3CDTF">2026-03-22T12:09:51Z</dcterms:created>
  <dcterms:modified xsi:type="dcterms:W3CDTF">2026-03-22T21:38:33Z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0x010100388A3138619E1D4F8EE743C5DD485012</vt:lpwstr>
  </property>
</Properties>
</file>