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ah2\Dropbox\Motorcycle Degree\"/>
    </mc:Choice>
  </mc:AlternateContent>
  <bookViews>
    <workbookView xWindow="240" yWindow="45" windowWidth="11310" windowHeight="7995"/>
  </bookViews>
  <sheets>
    <sheet name="FP1" sheetId="1" r:id="rId1"/>
    <sheet name="FP2" sheetId="7" r:id="rId2"/>
    <sheet name="QP" sheetId="11" r:id="rId3"/>
    <sheet name="RACE 1" sheetId="12" r:id="rId4"/>
    <sheet name="WU" sheetId="13" r:id="rId5"/>
    <sheet name="RACE 2" sheetId="6" r:id="rId6"/>
    <sheet name="Fuel Calculation" sheetId="14" r:id="rId7"/>
  </sheets>
  <definedNames>
    <definedName name="_xlnm.Print_Area" localSheetId="0">'FP1'!$A$1:$AI$68</definedName>
    <definedName name="_xlnm.Print_Area" localSheetId="1">'FP2'!$A$1:$AI$68</definedName>
    <definedName name="_xlnm.Print_Area" localSheetId="2">QP!$A$1:$AI$68</definedName>
    <definedName name="_xlnm.Print_Area" localSheetId="3">'RACE 1'!$A$1:$AI$68</definedName>
    <definedName name="_xlnm.Print_Area" localSheetId="5">'RACE 2'!$A$1:$AI$68</definedName>
    <definedName name="_xlnm.Print_Area" localSheetId="4">WU!$A$1:$AI$68</definedName>
  </definedNames>
  <calcPr calcId="171027"/>
</workbook>
</file>

<file path=xl/calcChain.xml><?xml version="1.0" encoding="utf-8"?>
<calcChain xmlns="http://schemas.openxmlformats.org/spreadsheetml/2006/main">
  <c r="T48" i="11" l="1"/>
  <c r="T11" i="1"/>
  <c r="X11" i="1" s="1"/>
  <c r="AB11" i="1" s="1"/>
  <c r="AF11" i="1" s="1"/>
  <c r="T10" i="1"/>
  <c r="X10" i="1" s="1"/>
  <c r="AB10" i="1" s="1"/>
  <c r="AF10" i="1" s="1"/>
  <c r="E67" i="6" l="1"/>
  <c r="E57" i="6" l="1"/>
  <c r="T9" i="7" l="1"/>
  <c r="R2" i="6" l="1"/>
  <c r="R1" i="6"/>
  <c r="AD1" i="6"/>
  <c r="AD2" i="6"/>
  <c r="L25" i="6" l="1"/>
  <c r="O57" i="6" s="1"/>
  <c r="B2" i="14" l="1"/>
  <c r="H48" i="1" l="1"/>
  <c r="Q59" i="1" l="1"/>
  <c r="E51" i="7" l="1"/>
  <c r="E52" i="7"/>
  <c r="E53" i="7"/>
  <c r="E50" i="7"/>
  <c r="L48" i="6" l="1"/>
  <c r="O67" i="6" s="1"/>
  <c r="E51" i="11" l="1"/>
  <c r="E51" i="12" s="1"/>
  <c r="E51" i="13" s="1"/>
  <c r="E52" i="11"/>
  <c r="E52" i="12" s="1"/>
  <c r="E52" i="13" s="1"/>
  <c r="E53" i="11"/>
  <c r="E53" i="12" s="1"/>
  <c r="E53" i="13" s="1"/>
  <c r="E50" i="11"/>
  <c r="E50" i="12" s="1"/>
  <c r="E50" i="13" s="1"/>
  <c r="E68" i="13" l="1"/>
  <c r="E67" i="13"/>
  <c r="E66" i="13"/>
  <c r="E65" i="13"/>
  <c r="E63" i="13"/>
  <c r="E62" i="13"/>
  <c r="E61" i="13"/>
  <c r="E60" i="13"/>
  <c r="E58" i="13"/>
  <c r="E57" i="13"/>
  <c r="E56" i="13"/>
  <c r="E55" i="13"/>
  <c r="E68" i="12"/>
  <c r="E67" i="12"/>
  <c r="E66" i="12"/>
  <c r="E65" i="12"/>
  <c r="E63" i="12"/>
  <c r="E62" i="12"/>
  <c r="E61" i="12"/>
  <c r="E60" i="12"/>
  <c r="E58" i="12"/>
  <c r="E57" i="12"/>
  <c r="E56" i="12"/>
  <c r="E55" i="12"/>
  <c r="E68" i="11"/>
  <c r="E67" i="11"/>
  <c r="E66" i="11"/>
  <c r="E65" i="11"/>
  <c r="E63" i="11"/>
  <c r="E62" i="11"/>
  <c r="E61" i="11"/>
  <c r="E60" i="11"/>
  <c r="E58" i="11"/>
  <c r="E57" i="11"/>
  <c r="E56" i="11"/>
  <c r="E55" i="11"/>
  <c r="E68" i="7"/>
  <c r="E67" i="7"/>
  <c r="E66" i="7"/>
  <c r="E65" i="7"/>
  <c r="E63" i="7"/>
  <c r="E62" i="7"/>
  <c r="E61" i="7"/>
  <c r="E60" i="7"/>
  <c r="E58" i="7"/>
  <c r="E57" i="7"/>
  <c r="E56" i="7"/>
  <c r="E55" i="7"/>
  <c r="E68" i="1"/>
  <c r="E67" i="1"/>
  <c r="E66" i="1"/>
  <c r="E65" i="1"/>
  <c r="E63" i="1"/>
  <c r="E62" i="1"/>
  <c r="E61" i="1"/>
  <c r="E60" i="1"/>
  <c r="E58" i="1"/>
  <c r="E57" i="1"/>
  <c r="E56" i="1"/>
  <c r="E55" i="1"/>
  <c r="M64" i="13" l="1"/>
  <c r="M64" i="12"/>
  <c r="M64" i="11"/>
  <c r="M64" i="7"/>
  <c r="M64" i="1"/>
  <c r="R1" i="12" l="1"/>
  <c r="C48" i="1" l="1"/>
  <c r="H25" i="1"/>
  <c r="C25" i="1"/>
  <c r="H48" i="13"/>
  <c r="H48" i="12"/>
  <c r="H48" i="11"/>
  <c r="H48" i="7"/>
  <c r="C48" i="13"/>
  <c r="C48" i="12"/>
  <c r="C48" i="11"/>
  <c r="C48" i="7"/>
  <c r="H25" i="13"/>
  <c r="H25" i="12"/>
  <c r="H25" i="11"/>
  <c r="H25" i="7"/>
  <c r="C25" i="13"/>
  <c r="S64" i="13" s="1"/>
  <c r="C25" i="12"/>
  <c r="C25" i="11"/>
  <c r="C25" i="7"/>
  <c r="AD3" i="6"/>
  <c r="R3" i="6"/>
  <c r="R3" i="13"/>
  <c r="R3" i="12"/>
  <c r="R3" i="11"/>
  <c r="AD3" i="13"/>
  <c r="AD2" i="13"/>
  <c r="R2" i="13"/>
  <c r="AD1" i="13"/>
  <c r="R1" i="13"/>
  <c r="AD3" i="12"/>
  <c r="Q59" i="12" s="1"/>
  <c r="AD2" i="12"/>
  <c r="R2" i="12"/>
  <c r="AD1" i="12"/>
  <c r="AD3" i="11"/>
  <c r="AD2" i="11"/>
  <c r="R2" i="11"/>
  <c r="AD1" i="11"/>
  <c r="R1" i="11"/>
  <c r="AD3" i="7"/>
  <c r="AD2" i="7"/>
  <c r="AD1" i="7"/>
  <c r="R1" i="7"/>
  <c r="R2" i="7"/>
  <c r="R3" i="7"/>
  <c r="T11" i="7" l="1"/>
  <c r="X11" i="7" s="1"/>
  <c r="AB11" i="7" s="1"/>
  <c r="AF11" i="7" s="1"/>
  <c r="T10" i="7"/>
  <c r="X10" i="7" s="1"/>
  <c r="AB10" i="7" s="1"/>
  <c r="AF10" i="7" s="1"/>
  <c r="T11" i="11"/>
  <c r="T10" i="11"/>
  <c r="X10" i="11"/>
  <c r="AB10" i="11" s="1"/>
  <c r="AF10" i="11" s="1"/>
  <c r="T10" i="12" s="1"/>
  <c r="X10" i="12" s="1"/>
  <c r="AB10" i="12" s="1"/>
  <c r="AF10" i="12" s="1"/>
  <c r="T10" i="13" s="1"/>
  <c r="X10" i="13" s="1"/>
  <c r="AB10" i="13" s="1"/>
  <c r="AF10" i="13" s="1"/>
  <c r="AB10" i="6" s="1"/>
  <c r="AF10" i="6" s="1"/>
  <c r="X11" i="11"/>
  <c r="AB11" i="11" s="1"/>
  <c r="AF11" i="11" s="1"/>
  <c r="T11" i="12" s="1"/>
  <c r="X11" i="12" s="1"/>
  <c r="AB11" i="12" s="1"/>
  <c r="AF11" i="12" s="1"/>
  <c r="T11" i="13" s="1"/>
  <c r="X11" i="13" s="1"/>
  <c r="AB11" i="13" s="1"/>
  <c r="AF11" i="13" s="1"/>
  <c r="AB11" i="6" s="1"/>
  <c r="AF11" i="6" s="1"/>
  <c r="Q59" i="7"/>
  <c r="S64" i="12"/>
  <c r="S64" i="11"/>
  <c r="S64" i="7"/>
  <c r="Q49" i="7"/>
  <c r="S64" i="1"/>
  <c r="O68" i="6"/>
  <c r="O58" i="6"/>
  <c r="Q49" i="13"/>
  <c r="Q49" i="1"/>
  <c r="Q54" i="7" s="1"/>
  <c r="Q49" i="12"/>
  <c r="Q49" i="11"/>
  <c r="Q59" i="11"/>
  <c r="Q59" i="13"/>
  <c r="T9" i="12"/>
  <c r="T9" i="13" s="1"/>
  <c r="AB9" i="6" s="1"/>
  <c r="B3" i="14" l="1"/>
  <c r="B4" i="14" s="1"/>
  <c r="E58" i="6"/>
  <c r="E68" i="6"/>
  <c r="Q54" i="11"/>
  <c r="Q54" i="12" s="1"/>
  <c r="Q54" i="13" s="1"/>
</calcChain>
</file>

<file path=xl/comments1.xml><?xml version="1.0" encoding="utf-8"?>
<comments xmlns="http://schemas.openxmlformats.org/spreadsheetml/2006/main">
  <authors>
    <author>User</author>
  </authors>
  <commentList>
    <comment ref="C1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Red Flag</t>
        </r>
      </text>
    </comment>
  </commentList>
</comments>
</file>

<file path=xl/sharedStrings.xml><?xml version="1.0" encoding="utf-8"?>
<sst xmlns="http://schemas.openxmlformats.org/spreadsheetml/2006/main" count="734" uniqueCount="121">
  <si>
    <t>EVENT:</t>
  </si>
  <si>
    <t>CIRCUIT:</t>
  </si>
  <si>
    <t>RIDER</t>
  </si>
  <si>
    <t>DATE:</t>
  </si>
  <si>
    <t>CIRCUIT KM:</t>
  </si>
  <si>
    <t>LAPS:</t>
  </si>
  <si>
    <t>RUN 1</t>
  </si>
  <si>
    <t>RUN 2</t>
  </si>
  <si>
    <t>SESSION:</t>
  </si>
  <si>
    <t>RUN 3</t>
  </si>
  <si>
    <t>RUN 4</t>
  </si>
  <si>
    <t>TIME</t>
  </si>
  <si>
    <t>CONDITION</t>
  </si>
  <si>
    <t>TRK TEMP</t>
  </si>
  <si>
    <t>AIR TEMP</t>
  </si>
  <si>
    <t>DAMPING</t>
  </si>
  <si>
    <t>FORK HEIGHT</t>
  </si>
  <si>
    <t>OIL HEIGHT</t>
  </si>
  <si>
    <t>SPRINGS</t>
  </si>
  <si>
    <t>PRELOAD</t>
  </si>
  <si>
    <t>COMPRESSION</t>
  </si>
  <si>
    <t>REBOUND</t>
  </si>
  <si>
    <t>STEERING DAMPER</t>
  </si>
  <si>
    <t>FRONT WHEEL SIZE</t>
  </si>
  <si>
    <t>FRONT DISC SIZE</t>
  </si>
  <si>
    <t>FRONT TYRE TYPE/SIZE</t>
  </si>
  <si>
    <t>SWING ARM TYPE</t>
  </si>
  <si>
    <t>SWING ARM PIVOT</t>
  </si>
  <si>
    <t>LINKAGE</t>
  </si>
  <si>
    <t>GEARING</t>
  </si>
  <si>
    <t>SHOCK TYPE</t>
  </si>
  <si>
    <t>SPRING</t>
  </si>
  <si>
    <t>BYPASS</t>
  </si>
  <si>
    <t xml:space="preserve">CLUTCH MAIN/SLIP </t>
  </si>
  <si>
    <t>REAR WHEEL SIZE</t>
  </si>
  <si>
    <t>REAR TYRE TYPE/SIZE</t>
  </si>
  <si>
    <t>FORK TYPE/CARTRIDGE</t>
  </si>
  <si>
    <t>TOP OUT SPRING</t>
  </si>
  <si>
    <t>TOP OUT SPRINGS</t>
  </si>
  <si>
    <t>SWING ARM LENGTH</t>
  </si>
  <si>
    <t>SHOCK LENGTH</t>
  </si>
  <si>
    <t>MAP</t>
  </si>
  <si>
    <t>ENGINE NO.</t>
  </si>
  <si>
    <t>WU</t>
  </si>
  <si>
    <t>CIRCUIT</t>
  </si>
  <si>
    <t>RACE 1</t>
  </si>
  <si>
    <t>±</t>
  </si>
  <si>
    <t>POS</t>
  </si>
  <si>
    <t>LAPS</t>
  </si>
  <si>
    <t>SESSION</t>
  </si>
  <si>
    <t>RACE</t>
  </si>
  <si>
    <t xml:space="preserve">RACE 1 </t>
  </si>
  <si>
    <t>RACE 2</t>
  </si>
  <si>
    <t xml:space="preserve">TRK TEMP </t>
  </si>
  <si>
    <t>FORK TYPE / CARTRIDGE</t>
  </si>
  <si>
    <t>DAMPING SETTING</t>
  </si>
  <si>
    <t>FASTEST LAP</t>
  </si>
  <si>
    <t>Max F</t>
  </si>
  <si>
    <t>Max R</t>
  </si>
  <si>
    <t>Avg F</t>
  </si>
  <si>
    <t>Avg R</t>
  </si>
  <si>
    <t>Best</t>
  </si>
  <si>
    <t>WIND DIRECTION</t>
  </si>
  <si>
    <t>REAR PRESSURE (Out/In)</t>
  </si>
  <si>
    <t>FRONT PRESSURE (Out/In)</t>
  </si>
  <si>
    <t>TRAIL (Real/Ground)</t>
  </si>
  <si>
    <t>Total Mileage</t>
  </si>
  <si>
    <t>Best Lap</t>
  </si>
  <si>
    <t>Fastest lap of weekend</t>
  </si>
  <si>
    <t>Turn</t>
  </si>
  <si>
    <t>F</t>
  </si>
  <si>
    <t>R</t>
  </si>
  <si>
    <t>FUEL (In/Out)</t>
  </si>
  <si>
    <t>Total Fuel Used</t>
  </si>
  <si>
    <t>l/lap</t>
  </si>
  <si>
    <t>Fastest lap of session.</t>
  </si>
  <si>
    <t>Fastest lap before this session.</t>
  </si>
  <si>
    <t>Session Mileage</t>
  </si>
  <si>
    <t>Laps in Race</t>
  </si>
  <si>
    <t>Total Laps</t>
  </si>
  <si>
    <t>Litres for race</t>
  </si>
  <si>
    <t>QP</t>
  </si>
  <si>
    <t>FP3</t>
  </si>
  <si>
    <t>SAG/SWINGARM ANGLE</t>
  </si>
  <si>
    <t>SAG/RAKE</t>
  </si>
  <si>
    <t>FP1</t>
  </si>
  <si>
    <t>FP2</t>
  </si>
  <si>
    <t>Race 1</t>
  </si>
  <si>
    <t>Silverstone</t>
  </si>
  <si>
    <t>ENGINE MILEAGE LOWER</t>
  </si>
  <si>
    <t>ENGINE MILEAGE UPPER</t>
  </si>
  <si>
    <t>K-Tech</t>
  </si>
  <si>
    <t>9.5 / 10.0</t>
  </si>
  <si>
    <t>Std</t>
  </si>
  <si>
    <t>125x1</t>
  </si>
  <si>
    <t>8x80</t>
  </si>
  <si>
    <t>Bar</t>
  </si>
  <si>
    <t>PSI</t>
  </si>
  <si>
    <t>SCR</t>
  </si>
  <si>
    <t>9.5 / 9.5</t>
  </si>
  <si>
    <t>Wet</t>
  </si>
  <si>
    <t>None</t>
  </si>
  <si>
    <t>Jake engine dropped oil, session stopped. Not long enough to get a feeling.</t>
  </si>
  <si>
    <t>Out</t>
  </si>
  <si>
    <t>In</t>
  </si>
  <si>
    <t>Damp Bits</t>
  </si>
  <si>
    <t>Out/In</t>
  </si>
  <si>
    <t>SC1</t>
  </si>
  <si>
    <t>14/39</t>
  </si>
  <si>
    <t>Sighting</t>
  </si>
  <si>
    <t>On grid thought rear wheel was out of balance. After session, complained of chatter.</t>
  </si>
  <si>
    <t>Started from back of grid, missed 1 min pit time.</t>
  </si>
  <si>
    <t>Cancelled start, race aborted.</t>
  </si>
  <si>
    <t>Damp Patches</t>
  </si>
  <si>
    <t>9.0 / 9.5</t>
  </si>
  <si>
    <t>Dry</t>
  </si>
  <si>
    <t>Race 2</t>
  </si>
  <si>
    <t>9.0 / 9.0</t>
  </si>
  <si>
    <t xml:space="preserve">T1 would like more support. T2, T3, T4 better, front still creeping a little. Change of direction feels ok, but on data rear lifts a lot, spins. T16 feels ok </t>
  </si>
  <si>
    <t>300?</t>
  </si>
  <si>
    <t>Ride height from 339mm to 338mm. Clutch slipped, no adjustment. Pulled out lap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</si>
</sst>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#,##0%"/>
    <numFmt numFmtId="165" formatCode="mm:ss.000"/>
    <numFmt numFmtId="166" formatCode="###.##\ &quot;km&quot;"/>
    <numFmt numFmtId="167" formatCode="0.000"/>
    <numFmt numFmtId="168" formatCode="##.#\ &quot;°&quot;"/>
    <numFmt numFmtId="169" formatCode="###.##\ &quot;km/h&quot;"/>
    <numFmt numFmtId="170" formatCode="0.000%"/>
    <numFmt numFmtId="171" formatCode="0.00000"/>
    <numFmt numFmtId="172" formatCode="0.0"/>
  </numFmts>
  <fonts count="14">
    <font>
      <sz val="11"/>
      <color indexed="8"/>
      <name val="Helvetica Neue"/>
    </font>
    <font>
      <sz val="48"/>
      <name val="Helvetica Neue"/>
    </font>
    <font>
      <sz val="11"/>
      <name val="Helvetica Neue"/>
    </font>
    <font>
      <b/>
      <sz val="10"/>
      <name val="Helvetica Neue"/>
    </font>
    <font>
      <sz val="10"/>
      <name val="Helvetica Neue"/>
    </font>
    <font>
      <i/>
      <sz val="8"/>
      <name val="Helvetica Neue"/>
    </font>
    <font>
      <i/>
      <sz val="10"/>
      <name val="Helvetica Neue"/>
    </font>
    <font>
      <b/>
      <i/>
      <sz val="8"/>
      <name val="Helvetica Neue"/>
    </font>
    <font>
      <sz val="8"/>
      <name val="Helvetica Neue"/>
    </font>
    <font>
      <i/>
      <sz val="6"/>
      <name val="Helvetica Neue"/>
    </font>
    <font>
      <sz val="7"/>
      <name val="Helvetica Neue"/>
    </font>
    <font>
      <sz val="6"/>
      <name val="Helvetica Neue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449">
    <xf numFmtId="0" fontId="0" fillId="0" borderId="0" xfId="0">
      <alignment vertical="top"/>
    </xf>
    <xf numFmtId="0" fontId="4" fillId="0" borderId="1" xfId="0" applyNumberFormat="1" applyFont="1" applyBorder="1" applyAlignment="1">
      <alignment vertical="top"/>
    </xf>
    <xf numFmtId="0" fontId="2" fillId="0" borderId="1" xfId="0" applyFont="1" applyBorder="1" applyAlignment="1"/>
    <xf numFmtId="0" fontId="4" fillId="0" borderId="2" xfId="0" applyNumberFormat="1" applyFont="1" applyBorder="1" applyAlignment="1">
      <alignment vertical="top"/>
    </xf>
    <xf numFmtId="0" fontId="4" fillId="0" borderId="3" xfId="0" applyNumberFormat="1" applyFont="1" applyBorder="1" applyAlignment="1">
      <alignment vertical="top"/>
    </xf>
    <xf numFmtId="0" fontId="6" fillId="2" borderId="0" xfId="0" applyNumberFormat="1" applyFont="1" applyFill="1" applyBorder="1" applyAlignment="1" applyProtection="1">
      <alignment vertical="top"/>
      <protection locked="0"/>
    </xf>
    <xf numFmtId="0" fontId="6" fillId="2" borderId="14" xfId="0" applyNumberFormat="1" applyFont="1" applyFill="1" applyBorder="1" applyAlignment="1" applyProtection="1">
      <alignment vertical="top"/>
      <protection locked="0"/>
    </xf>
    <xf numFmtId="0" fontId="6" fillId="2" borderId="15" xfId="0" applyNumberFormat="1" applyFont="1" applyFill="1" applyBorder="1" applyAlignment="1" applyProtection="1">
      <alignment vertical="top"/>
      <protection locked="0"/>
    </xf>
    <xf numFmtId="0" fontId="6" fillId="2" borderId="16" xfId="0" applyNumberFormat="1" applyFont="1" applyFill="1" applyBorder="1" applyAlignment="1" applyProtection="1">
      <alignment vertical="top"/>
      <protection locked="0"/>
    </xf>
    <xf numFmtId="0" fontId="6" fillId="2" borderId="17" xfId="0" applyNumberFormat="1" applyFont="1" applyFill="1" applyBorder="1" applyAlignment="1" applyProtection="1">
      <alignment vertical="top"/>
      <protection locked="0"/>
    </xf>
    <xf numFmtId="0" fontId="5" fillId="2" borderId="0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Border="1" applyAlignment="1">
      <alignment vertical="top"/>
    </xf>
    <xf numFmtId="0" fontId="5" fillId="3" borderId="5" xfId="0" applyNumberFormat="1" applyFont="1" applyFill="1" applyBorder="1" applyAlignment="1" applyProtection="1">
      <alignment vertical="center"/>
    </xf>
    <xf numFmtId="0" fontId="5" fillId="2" borderId="17" xfId="0" applyNumberFormat="1" applyFont="1" applyFill="1" applyBorder="1" applyAlignment="1" applyProtection="1">
      <alignment vertical="center"/>
    </xf>
    <xf numFmtId="0" fontId="6" fillId="2" borderId="14" xfId="0" applyNumberFormat="1" applyFont="1" applyFill="1" applyBorder="1" applyAlignment="1" applyProtection="1">
      <alignment vertical="top"/>
    </xf>
    <xf numFmtId="0" fontId="6" fillId="2" borderId="15" xfId="0" applyNumberFormat="1" applyFont="1" applyFill="1" applyBorder="1" applyAlignment="1" applyProtection="1">
      <alignment vertical="top"/>
    </xf>
    <xf numFmtId="0" fontId="6" fillId="2" borderId="0" xfId="0" applyNumberFormat="1" applyFont="1" applyFill="1" applyBorder="1" applyAlignment="1" applyProtection="1">
      <alignment vertical="top"/>
    </xf>
    <xf numFmtId="0" fontId="6" fillId="2" borderId="17" xfId="0" applyNumberFormat="1" applyFont="1" applyFill="1" applyBorder="1" applyAlignment="1" applyProtection="1">
      <alignment vertical="top"/>
    </xf>
    <xf numFmtId="0" fontId="6" fillId="2" borderId="16" xfId="0" applyNumberFormat="1" applyFont="1" applyFill="1" applyBorder="1" applyAlignment="1" applyProtection="1">
      <alignment vertical="top"/>
    </xf>
    <xf numFmtId="0" fontId="0" fillId="6" borderId="1" xfId="0" applyFill="1" applyBorder="1">
      <alignment vertical="top"/>
    </xf>
    <xf numFmtId="2" fontId="0" fillId="6" borderId="1" xfId="0" applyNumberFormat="1" applyFill="1" applyBorder="1">
      <alignment vertical="top"/>
    </xf>
    <xf numFmtId="0" fontId="0" fillId="7" borderId="1" xfId="0" applyFill="1" applyBorder="1">
      <alignment vertical="top"/>
    </xf>
    <xf numFmtId="2" fontId="4" fillId="0" borderId="1" xfId="0" applyNumberFormat="1" applyFont="1" applyBorder="1" applyAlignment="1">
      <alignment vertical="top"/>
    </xf>
    <xf numFmtId="165" fontId="4" fillId="0" borderId="1" xfId="0" applyNumberFormat="1" applyFont="1" applyBorder="1" applyAlignment="1">
      <alignment vertical="top"/>
    </xf>
    <xf numFmtId="47" fontId="4" fillId="0" borderId="1" xfId="0" applyNumberFormat="1" applyFont="1" applyBorder="1" applyAlignment="1">
      <alignment vertical="top"/>
    </xf>
    <xf numFmtId="0" fontId="7" fillId="5" borderId="5" xfId="0" applyNumberFormat="1" applyFont="1" applyFill="1" applyBorder="1" applyAlignment="1" applyProtection="1">
      <alignment horizontal="center" vertical="top"/>
      <protection locked="0"/>
    </xf>
    <xf numFmtId="0" fontId="7" fillId="5" borderId="1" xfId="0" applyNumberFormat="1" applyFont="1" applyFill="1" applyBorder="1" applyAlignment="1" applyProtection="1">
      <alignment horizontal="center" vertical="top"/>
      <protection locked="0"/>
    </xf>
    <xf numFmtId="0" fontId="8" fillId="2" borderId="1" xfId="0" applyNumberFormat="1" applyFont="1" applyFill="1" applyBorder="1" applyAlignment="1" applyProtection="1">
      <alignment horizontal="center" vertical="top" wrapText="1"/>
      <protection locked="0"/>
    </xf>
    <xf numFmtId="0" fontId="8" fillId="2" borderId="10" xfId="0" applyNumberFormat="1" applyFont="1" applyFill="1" applyBorder="1" applyAlignment="1" applyProtection="1">
      <alignment horizontal="center" vertical="top" wrapText="1"/>
      <protection locked="0"/>
    </xf>
    <xf numFmtId="0" fontId="8" fillId="2" borderId="24" xfId="0" applyNumberFormat="1" applyFont="1" applyFill="1" applyBorder="1" applyAlignment="1" applyProtection="1">
      <alignment horizontal="center" vertical="top" wrapText="1"/>
      <protection locked="0"/>
    </xf>
    <xf numFmtId="0" fontId="7" fillId="5" borderId="5" xfId="0" applyNumberFormat="1" applyFont="1" applyFill="1" applyBorder="1" applyAlignment="1" applyProtection="1">
      <alignment horizontal="center" vertical="top"/>
      <protection locked="0"/>
    </xf>
    <xf numFmtId="0" fontId="7" fillId="5" borderId="1" xfId="0" applyNumberFormat="1" applyFont="1" applyFill="1" applyBorder="1" applyAlignment="1" applyProtection="1">
      <alignment horizontal="center" vertical="top"/>
      <protection locked="0"/>
    </xf>
    <xf numFmtId="0" fontId="8" fillId="2" borderId="1" xfId="0" applyNumberFormat="1" applyFont="1" applyFill="1" applyBorder="1" applyAlignment="1" applyProtection="1">
      <alignment horizontal="center" vertical="top" wrapText="1"/>
      <protection locked="0"/>
    </xf>
    <xf numFmtId="0" fontId="8" fillId="2" borderId="10" xfId="0" applyNumberFormat="1" applyFont="1" applyFill="1" applyBorder="1" applyAlignment="1" applyProtection="1">
      <alignment horizontal="center" vertical="top" wrapText="1"/>
      <protection locked="0"/>
    </xf>
    <xf numFmtId="0" fontId="8" fillId="2" borderId="24" xfId="0" applyNumberFormat="1" applyFont="1" applyFill="1" applyBorder="1" applyAlignment="1" applyProtection="1">
      <alignment horizontal="center" vertical="top" wrapText="1"/>
      <protection locked="0"/>
    </xf>
    <xf numFmtId="0" fontId="6" fillId="2" borderId="34" xfId="0" applyNumberFormat="1" applyFont="1" applyFill="1" applyBorder="1" applyAlignment="1" applyProtection="1">
      <alignment vertical="top"/>
      <protection locked="0"/>
    </xf>
    <xf numFmtId="0" fontId="8" fillId="2" borderId="1" xfId="0" applyNumberFormat="1" applyFont="1" applyFill="1" applyBorder="1" applyAlignment="1" applyProtection="1">
      <alignment horizontal="center" vertical="top" wrapText="1"/>
      <protection locked="0"/>
    </xf>
    <xf numFmtId="0" fontId="8" fillId="2" borderId="24" xfId="0" applyNumberFormat="1" applyFont="1" applyFill="1" applyBorder="1" applyAlignment="1" applyProtection="1">
      <alignment horizontal="center" vertical="top" wrapText="1"/>
      <protection locked="0"/>
    </xf>
    <xf numFmtId="0" fontId="8" fillId="2" borderId="10" xfId="0" applyNumberFormat="1" applyFont="1" applyFill="1" applyBorder="1" applyAlignment="1" applyProtection="1">
      <alignment horizontal="center" vertical="top" wrapText="1"/>
      <protection locked="0"/>
    </xf>
    <xf numFmtId="0" fontId="7" fillId="5" borderId="1" xfId="0" applyNumberFormat="1" applyFont="1" applyFill="1" applyBorder="1" applyAlignment="1" applyProtection="1">
      <alignment horizontal="center" vertical="top"/>
      <protection locked="0"/>
    </xf>
    <xf numFmtId="0" fontId="7" fillId="5" borderId="5" xfId="0" applyNumberFormat="1" applyFont="1" applyFill="1" applyBorder="1" applyAlignment="1" applyProtection="1">
      <alignment horizontal="center" vertical="top"/>
      <protection locked="0"/>
    </xf>
    <xf numFmtId="165" fontId="5" fillId="2" borderId="18" xfId="0" applyNumberFormat="1" applyFont="1" applyFill="1" applyBorder="1" applyAlignment="1" applyProtection="1">
      <alignment horizontal="center" vertical="center"/>
      <protection locked="0"/>
    </xf>
    <xf numFmtId="165" fontId="5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34" xfId="0" applyNumberFormat="1" applyFont="1" applyFill="1" applyBorder="1" applyAlignment="1" applyProtection="1">
      <alignment vertical="top"/>
    </xf>
    <xf numFmtId="10" fontId="4" fillId="0" borderId="1" xfId="0" applyNumberFormat="1" applyFont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169" fontId="4" fillId="0" borderId="1" xfId="0" applyNumberFormat="1" applyFont="1" applyBorder="1" applyAlignment="1">
      <alignment vertical="top"/>
    </xf>
    <xf numFmtId="10" fontId="3" fillId="0" borderId="1" xfId="0" applyNumberFormat="1" applyFont="1" applyBorder="1" applyAlignment="1">
      <alignment vertical="top"/>
    </xf>
    <xf numFmtId="170" fontId="4" fillId="0" borderId="1" xfId="0" applyNumberFormat="1" applyFont="1" applyBorder="1" applyAlignment="1">
      <alignment vertical="top"/>
    </xf>
    <xf numFmtId="171" fontId="4" fillId="0" borderId="1" xfId="0" applyNumberFormat="1" applyFont="1" applyBorder="1" applyAlignment="1">
      <alignment vertical="top"/>
    </xf>
    <xf numFmtId="0" fontId="8" fillId="0" borderId="1" xfId="0" applyNumberFormat="1" applyFont="1" applyBorder="1" applyAlignment="1">
      <alignment horizontal="center" vertical="top"/>
    </xf>
    <xf numFmtId="0" fontId="7" fillId="0" borderId="7" xfId="0" applyNumberFormat="1" applyFont="1" applyBorder="1" applyAlignment="1">
      <alignment vertical="top"/>
    </xf>
    <xf numFmtId="0" fontId="7" fillId="0" borderId="1" xfId="0" applyNumberFormat="1" applyFont="1" applyBorder="1" applyAlignment="1">
      <alignment vertical="top"/>
    </xf>
    <xf numFmtId="0" fontId="8" fillId="2" borderId="1" xfId="0" applyNumberFormat="1" applyFont="1" applyFill="1" applyBorder="1" applyAlignment="1" applyProtection="1">
      <alignment horizontal="center" vertical="top" wrapText="1"/>
      <protection locked="0"/>
    </xf>
    <xf numFmtId="0" fontId="8" fillId="2" borderId="24" xfId="0" applyNumberFormat="1" applyFont="1" applyFill="1" applyBorder="1" applyAlignment="1" applyProtection="1">
      <alignment horizontal="center" vertical="top" wrapText="1"/>
      <protection locked="0"/>
    </xf>
    <xf numFmtId="0" fontId="5" fillId="5" borderId="21" xfId="0" applyNumberFormat="1" applyFont="1" applyFill="1" applyBorder="1" applyAlignment="1" applyProtection="1">
      <alignment horizontal="center" vertical="top" wrapText="1"/>
      <protection locked="0"/>
    </xf>
    <xf numFmtId="0" fontId="5" fillId="5" borderId="19" xfId="0" applyNumberFormat="1" applyFont="1" applyFill="1" applyBorder="1" applyAlignment="1" applyProtection="1">
      <alignment horizontal="center" vertical="top" wrapText="1"/>
      <protection locked="0"/>
    </xf>
    <xf numFmtId="0" fontId="7" fillId="5" borderId="1" xfId="0" applyNumberFormat="1" applyFont="1" applyFill="1" applyBorder="1" applyAlignment="1" applyProtection="1">
      <alignment horizontal="center" vertical="top"/>
      <protection locked="0"/>
    </xf>
    <xf numFmtId="0" fontId="8" fillId="0" borderId="42" xfId="0" applyNumberFormat="1" applyFont="1" applyBorder="1" applyAlignment="1">
      <alignment horizontal="center" vertical="top" wrapText="1"/>
    </xf>
    <xf numFmtId="0" fontId="8" fillId="0" borderId="39" xfId="0" applyNumberFormat="1" applyFont="1" applyBorder="1" applyAlignment="1">
      <alignment horizontal="center" vertical="top" wrapText="1"/>
    </xf>
    <xf numFmtId="0" fontId="8" fillId="0" borderId="40" xfId="0" applyNumberFormat="1" applyFont="1" applyBorder="1" applyAlignment="1">
      <alignment horizontal="center" vertical="top" wrapText="1"/>
    </xf>
    <xf numFmtId="0" fontId="8" fillId="0" borderId="44" xfId="0" applyNumberFormat="1" applyFont="1" applyBorder="1" applyAlignment="1">
      <alignment horizontal="center" vertical="top" wrapText="1"/>
    </xf>
    <xf numFmtId="0" fontId="8" fillId="0" borderId="0" xfId="0" applyNumberFormat="1" applyFont="1" applyBorder="1" applyAlignment="1">
      <alignment horizontal="center" vertical="top" wrapText="1"/>
    </xf>
    <xf numFmtId="0" fontId="8" fillId="0" borderId="17" xfId="0" applyNumberFormat="1" applyFont="1" applyBorder="1" applyAlignment="1">
      <alignment horizontal="center" vertical="top" wrapText="1"/>
    </xf>
    <xf numFmtId="0" fontId="8" fillId="0" borderId="46" xfId="0" applyNumberFormat="1" applyFont="1" applyBorder="1" applyAlignment="1">
      <alignment horizontal="center" vertical="top" wrapText="1"/>
    </xf>
    <xf numFmtId="0" fontId="8" fillId="0" borderId="36" xfId="0" applyNumberFormat="1" applyFont="1" applyBorder="1" applyAlignment="1">
      <alignment horizontal="center" vertical="top" wrapText="1"/>
    </xf>
    <xf numFmtId="0" fontId="8" fillId="0" borderId="37" xfId="0" applyNumberFormat="1" applyFont="1" applyBorder="1" applyAlignment="1">
      <alignment horizontal="center" vertical="top" wrapText="1"/>
    </xf>
    <xf numFmtId="0" fontId="8" fillId="5" borderId="1" xfId="0" applyNumberFormat="1" applyFont="1" applyFill="1" applyBorder="1" applyAlignment="1">
      <alignment horizontal="center" vertical="top"/>
    </xf>
    <xf numFmtId="0" fontId="8" fillId="5" borderId="18" xfId="0" applyNumberFormat="1" applyFont="1" applyFill="1" applyBorder="1" applyAlignment="1">
      <alignment horizontal="center" vertical="top"/>
    </xf>
    <xf numFmtId="0" fontId="8" fillId="5" borderId="19" xfId="0" applyNumberFormat="1" applyFont="1" applyFill="1" applyBorder="1" applyAlignment="1">
      <alignment horizontal="center" vertical="top"/>
    </xf>
    <xf numFmtId="0" fontId="8" fillId="5" borderId="2" xfId="0" applyNumberFormat="1" applyFont="1" applyFill="1" applyBorder="1" applyAlignment="1">
      <alignment horizontal="center" vertical="top"/>
    </xf>
    <xf numFmtId="2" fontId="8" fillId="5" borderId="18" xfId="0" applyNumberFormat="1" applyFont="1" applyFill="1" applyBorder="1" applyAlignment="1">
      <alignment horizontal="center" vertical="top"/>
    </xf>
    <xf numFmtId="2" fontId="8" fillId="5" borderId="20" xfId="0" applyNumberFormat="1" applyFont="1" applyFill="1" applyBorder="1" applyAlignment="1">
      <alignment horizontal="center" vertical="top"/>
    </xf>
    <xf numFmtId="0" fontId="7" fillId="0" borderId="9" xfId="0" applyNumberFormat="1" applyFont="1" applyBorder="1" applyAlignment="1">
      <alignment vertical="top"/>
    </xf>
    <xf numFmtId="0" fontId="7" fillId="0" borderId="10" xfId="0" applyNumberFormat="1" applyFont="1" applyBorder="1" applyAlignment="1">
      <alignment vertical="top"/>
    </xf>
    <xf numFmtId="0" fontId="8" fillId="0" borderId="10" xfId="0" applyNumberFormat="1" applyFont="1" applyBorder="1" applyAlignment="1">
      <alignment horizontal="center" vertical="top"/>
    </xf>
    <xf numFmtId="0" fontId="8" fillId="2" borderId="10" xfId="0" applyNumberFormat="1" applyFont="1" applyFill="1" applyBorder="1" applyAlignment="1" applyProtection="1">
      <alignment horizontal="center" vertical="top" wrapText="1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8" xfId="0" applyNumberFormat="1" applyFont="1" applyFill="1" applyBorder="1" applyAlignment="1" applyProtection="1">
      <alignment horizontal="center" vertical="center"/>
      <protection locked="0"/>
    </xf>
    <xf numFmtId="0" fontId="8" fillId="2" borderId="42" xfId="0" applyNumberFormat="1" applyFont="1" applyFill="1" applyBorder="1" applyAlignment="1" applyProtection="1">
      <alignment horizontal="center" vertical="top" wrapText="1"/>
      <protection locked="0"/>
    </xf>
    <xf numFmtId="0" fontId="8" fillId="2" borderId="39" xfId="0" applyNumberFormat="1" applyFont="1" applyFill="1" applyBorder="1" applyAlignment="1" applyProtection="1">
      <alignment horizontal="center" vertical="top" wrapText="1"/>
      <protection locked="0"/>
    </xf>
    <xf numFmtId="0" fontId="8" fillId="2" borderId="40" xfId="0" applyNumberFormat="1" applyFont="1" applyFill="1" applyBorder="1" applyAlignment="1" applyProtection="1">
      <alignment horizontal="center" vertical="top" wrapText="1"/>
      <protection locked="0"/>
    </xf>
    <xf numFmtId="0" fontId="8" fillId="2" borderId="44" xfId="0" applyNumberFormat="1" applyFont="1" applyFill="1" applyBorder="1" applyAlignment="1" applyProtection="1">
      <alignment horizontal="center" vertical="top" wrapText="1"/>
      <protection locked="0"/>
    </xf>
    <xf numFmtId="0" fontId="8" fillId="2" borderId="0" xfId="0" applyNumberFormat="1" applyFont="1" applyFill="1" applyBorder="1" applyAlignment="1" applyProtection="1">
      <alignment horizontal="center" vertical="top" wrapText="1"/>
      <protection locked="0"/>
    </xf>
    <xf numFmtId="0" fontId="8" fillId="2" borderId="17" xfId="0" applyNumberFormat="1" applyFont="1" applyFill="1" applyBorder="1" applyAlignment="1" applyProtection="1">
      <alignment horizontal="center" vertical="top" wrapText="1"/>
      <protection locked="0"/>
    </xf>
    <xf numFmtId="0" fontId="8" fillId="2" borderId="45" xfId="0" applyNumberFormat="1" applyFont="1" applyFill="1" applyBorder="1" applyAlignment="1" applyProtection="1">
      <alignment horizontal="center" vertical="top" wrapText="1"/>
      <protection locked="0"/>
    </xf>
    <xf numFmtId="0" fontId="8" fillId="2" borderId="26" xfId="0" applyNumberFormat="1" applyFont="1" applyFill="1" applyBorder="1" applyAlignment="1" applyProtection="1">
      <alignment horizontal="center" vertical="top" wrapText="1"/>
      <protection locked="0"/>
    </xf>
    <xf numFmtId="0" fontId="8" fillId="2" borderId="41" xfId="0" applyNumberFormat="1" applyFont="1" applyFill="1" applyBorder="1" applyAlignment="1" applyProtection="1">
      <alignment horizontal="center" vertical="top" wrapText="1"/>
      <protection locked="0"/>
    </xf>
    <xf numFmtId="0" fontId="5" fillId="2" borderId="21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31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2" borderId="7" xfId="0" applyNumberFormat="1" applyFont="1" applyFill="1" applyBorder="1" applyAlignment="1" applyProtection="1">
      <alignment horizontal="left" vertical="center"/>
      <protection locked="0"/>
    </xf>
    <xf numFmtId="0" fontId="5" fillId="2" borderId="1" xfId="0" applyNumberFormat="1" applyFont="1" applyFill="1" applyBorder="1" applyAlignment="1" applyProtection="1">
      <alignment horizontal="left" vertical="center"/>
      <protection locked="0"/>
    </xf>
    <xf numFmtId="165" fontId="8" fillId="2" borderId="1" xfId="0" applyNumberFormat="1" applyFont="1" applyFill="1" applyBorder="1" applyAlignment="1" applyProtection="1">
      <alignment horizontal="center" vertical="center"/>
      <protection locked="0"/>
    </xf>
    <xf numFmtId="165" fontId="8" fillId="2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23" xfId="0" applyNumberFormat="1" applyFont="1" applyFill="1" applyBorder="1" applyAlignment="1" applyProtection="1">
      <alignment horizontal="center" vertical="center"/>
      <protection locked="0"/>
    </xf>
    <xf numFmtId="0" fontId="5" fillId="2" borderId="24" xfId="0" applyNumberFormat="1" applyFont="1" applyFill="1" applyBorder="1" applyAlignment="1" applyProtection="1">
      <alignment horizontal="center" vertical="center"/>
      <protection locked="0"/>
    </xf>
    <xf numFmtId="165" fontId="8" fillId="2" borderId="50" xfId="0" applyNumberFormat="1" applyFont="1" applyFill="1" applyBorder="1" applyAlignment="1" applyProtection="1">
      <alignment horizontal="center" vertical="center"/>
      <protection locked="0"/>
    </xf>
    <xf numFmtId="0" fontId="5" fillId="2" borderId="23" xfId="0" applyNumberFormat="1" applyFont="1" applyFill="1" applyBorder="1" applyAlignment="1" applyProtection="1">
      <alignment horizontal="left" vertical="center"/>
      <protection locked="0"/>
    </xf>
    <xf numFmtId="0" fontId="5" fillId="2" borderId="24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167" fontId="3" fillId="2" borderId="1" xfId="0" applyNumberFormat="1" applyFont="1" applyFill="1" applyBorder="1" applyAlignment="1" applyProtection="1">
      <alignment horizontal="center" vertical="center"/>
      <protection locked="0"/>
    </xf>
    <xf numFmtId="167" fontId="3" fillId="2" borderId="8" xfId="0" applyNumberFormat="1" applyFont="1" applyFill="1" applyBorder="1" applyAlignment="1" applyProtection="1">
      <alignment horizontal="center" vertical="center"/>
      <protection locked="0"/>
    </xf>
    <xf numFmtId="0" fontId="5" fillId="3" borderId="50" xfId="0" applyNumberFormat="1" applyFont="1" applyFill="1" applyBorder="1" applyAlignment="1" applyProtection="1">
      <alignment horizontal="center" vertical="center"/>
      <protection locked="0"/>
    </xf>
    <xf numFmtId="2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/>
    </xf>
    <xf numFmtId="165" fontId="8" fillId="0" borderId="19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5" fillId="3" borderId="51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164" fontId="5" fillId="2" borderId="24" xfId="0" applyNumberFormat="1" applyFont="1" applyFill="1" applyBorder="1" applyAlignment="1" applyProtection="1">
      <alignment horizontal="center" vertical="center"/>
      <protection locked="0"/>
    </xf>
    <xf numFmtId="164" fontId="5" fillId="2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18" xfId="0" applyNumberFormat="1" applyFont="1" applyFill="1" applyBorder="1" applyAlignment="1" applyProtection="1">
      <alignment horizontal="center" vertical="center"/>
      <protection locked="0"/>
    </xf>
    <xf numFmtId="0" fontId="5" fillId="2" borderId="19" xfId="0" applyNumberFormat="1" applyFont="1" applyFill="1" applyBorder="1" applyAlignment="1" applyProtection="1">
      <alignment horizontal="center" vertical="center"/>
      <protection locked="0"/>
    </xf>
    <xf numFmtId="0" fontId="5" fillId="2" borderId="20" xfId="0" applyNumberFormat="1" applyFont="1" applyFill="1" applyBorder="1" applyAlignment="1" applyProtection="1">
      <alignment horizontal="center" vertical="center"/>
      <protection locked="0"/>
    </xf>
    <xf numFmtId="0" fontId="5" fillId="2" borderId="21" xfId="0" applyNumberFormat="1" applyFont="1" applyFill="1" applyBorder="1" applyAlignment="1" applyProtection="1">
      <alignment horizontal="left" vertical="center"/>
      <protection locked="0"/>
    </xf>
    <xf numFmtId="0" fontId="5" fillId="2" borderId="19" xfId="0" applyNumberFormat="1" applyFont="1" applyFill="1" applyBorder="1" applyAlignment="1" applyProtection="1">
      <alignment horizontal="left" vertical="center"/>
      <protection locked="0"/>
    </xf>
    <xf numFmtId="0" fontId="5" fillId="2" borderId="2" xfId="0" applyNumberFormat="1" applyFont="1" applyFill="1" applyBorder="1" applyAlignment="1" applyProtection="1">
      <alignment horizontal="left" vertical="center"/>
      <protection locked="0"/>
    </xf>
    <xf numFmtId="166" fontId="5" fillId="2" borderId="1" xfId="0" applyNumberFormat="1" applyFont="1" applyFill="1" applyBorder="1" applyAlignment="1" applyProtection="1">
      <alignment horizontal="center" vertical="center"/>
      <protection locked="0"/>
    </xf>
    <xf numFmtId="166" fontId="5" fillId="2" borderId="8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8" xfId="0" applyNumberFormat="1" applyFont="1" applyFill="1" applyBorder="1" applyAlignment="1" applyProtection="1">
      <alignment horizontal="center" vertical="center"/>
      <protection locked="0"/>
    </xf>
    <xf numFmtId="0" fontId="8" fillId="2" borderId="19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6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165" fontId="3" fillId="2" borderId="8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49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top"/>
      <protection locked="0"/>
    </xf>
    <xf numFmtId="0" fontId="1" fillId="2" borderId="5" xfId="0" applyNumberFormat="1" applyFont="1" applyFill="1" applyBorder="1" applyAlignment="1" applyProtection="1">
      <alignment horizontal="center" vertical="top"/>
      <protection locked="0"/>
    </xf>
    <xf numFmtId="0" fontId="1" fillId="2" borderId="6" xfId="0" applyNumberFormat="1" applyFont="1" applyFill="1" applyBorder="1" applyAlignment="1" applyProtection="1">
      <alignment horizontal="center" vertical="top"/>
      <protection locked="0"/>
    </xf>
    <xf numFmtId="0" fontId="1" fillId="2" borderId="7" xfId="0" applyNumberFormat="1" applyFont="1" applyFill="1" applyBorder="1" applyAlignment="1" applyProtection="1">
      <alignment horizontal="center" vertical="top"/>
      <protection locked="0"/>
    </xf>
    <xf numFmtId="0" fontId="1" fillId="2" borderId="1" xfId="0" applyNumberFormat="1" applyFont="1" applyFill="1" applyBorder="1" applyAlignment="1" applyProtection="1">
      <alignment horizontal="center" vertical="top"/>
      <protection locked="0"/>
    </xf>
    <xf numFmtId="0" fontId="1" fillId="2" borderId="8" xfId="0" applyNumberFormat="1" applyFont="1" applyFill="1" applyBorder="1" applyAlignment="1" applyProtection="1">
      <alignment horizontal="center" vertical="top"/>
      <protection locked="0"/>
    </xf>
    <xf numFmtId="0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left" vertical="center"/>
      <protection locked="0"/>
    </xf>
    <xf numFmtId="0" fontId="5" fillId="2" borderId="5" xfId="0" applyNumberFormat="1" applyFont="1" applyFill="1" applyBorder="1" applyAlignment="1" applyProtection="1">
      <alignment horizontal="left" vertical="center"/>
      <protection locked="0"/>
    </xf>
    <xf numFmtId="0" fontId="5" fillId="2" borderId="3" xfId="0" applyNumberFormat="1" applyFont="1" applyFill="1" applyBorder="1" applyAlignment="1" applyProtection="1">
      <alignment horizontal="center" vertical="center"/>
      <protection locked="0"/>
    </xf>
    <xf numFmtId="168" fontId="8" fillId="2" borderId="1" xfId="0" applyNumberFormat="1" applyFont="1" applyFill="1" applyBorder="1" applyAlignment="1" applyProtection="1">
      <alignment horizontal="center" vertical="center"/>
      <protection locked="0"/>
    </xf>
    <xf numFmtId="168" fontId="8" fillId="2" borderId="8" xfId="0" applyNumberFormat="1" applyFont="1" applyFill="1" applyBorder="1" applyAlignment="1" applyProtection="1">
      <alignment horizontal="center" vertical="center"/>
      <protection locked="0"/>
    </xf>
    <xf numFmtId="165" fontId="8" fillId="2" borderId="18" xfId="0" applyNumberFormat="1" applyFont="1" applyFill="1" applyBorder="1" applyAlignment="1" applyProtection="1">
      <alignment horizontal="center" vertical="center"/>
      <protection locked="0"/>
    </xf>
    <xf numFmtId="165" fontId="8" fillId="2" borderId="19" xfId="0" applyNumberFormat="1" applyFont="1" applyFill="1" applyBorder="1" applyAlignment="1" applyProtection="1">
      <alignment horizontal="center" vertical="center"/>
      <protection locked="0"/>
    </xf>
    <xf numFmtId="165" fontId="8" fillId="2" borderId="20" xfId="0" applyNumberFormat="1" applyFont="1" applyFill="1" applyBorder="1" applyAlignment="1" applyProtection="1">
      <alignment horizontal="center" vertical="center"/>
      <protection locked="0"/>
    </xf>
    <xf numFmtId="165" fontId="8" fillId="2" borderId="2" xfId="0" applyNumberFormat="1" applyFont="1" applyFill="1" applyBorder="1" applyAlignment="1" applyProtection="1">
      <alignment horizontal="center" vertical="center"/>
      <protection locked="0"/>
    </xf>
    <xf numFmtId="165" fontId="8" fillId="2" borderId="48" xfId="0" applyNumberFormat="1" applyFont="1" applyFill="1" applyBorder="1" applyAlignment="1" applyProtection="1">
      <alignment horizontal="center" vertical="center"/>
      <protection locked="0"/>
    </xf>
    <xf numFmtId="165" fontId="8" fillId="2" borderId="24" xfId="0" applyNumberFormat="1" applyFont="1" applyFill="1" applyBorder="1" applyAlignment="1" applyProtection="1">
      <alignment horizontal="center" vertical="center"/>
      <protection locked="0"/>
    </xf>
    <xf numFmtId="165" fontId="8" fillId="2" borderId="25" xfId="0" applyNumberFormat="1" applyFont="1" applyFill="1" applyBorder="1" applyAlignment="1" applyProtection="1">
      <alignment horizontal="center" vertical="center"/>
      <protection locked="0"/>
    </xf>
    <xf numFmtId="0" fontId="5" fillId="0" borderId="47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172" fontId="5" fillId="2" borderId="18" xfId="0" applyNumberFormat="1" applyFont="1" applyFill="1" applyBorder="1" applyAlignment="1" applyProtection="1">
      <alignment horizontal="center" vertical="center"/>
      <protection locked="0"/>
    </xf>
    <xf numFmtId="172" fontId="5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30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28" xfId="0" applyNumberFormat="1" applyFont="1" applyFill="1" applyBorder="1" applyAlignment="1" applyProtection="1">
      <alignment horizontal="center" vertical="center"/>
      <protection locked="0"/>
    </xf>
    <xf numFmtId="0" fontId="5" fillId="2" borderId="54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>
      <alignment horizontal="center" vertical="top"/>
    </xf>
    <xf numFmtId="0" fontId="5" fillId="5" borderId="18" xfId="0" applyNumberFormat="1" applyFont="1" applyFill="1" applyBorder="1" applyAlignment="1" applyProtection="1">
      <alignment horizontal="center" vertical="top" wrapText="1"/>
      <protection locked="0"/>
    </xf>
    <xf numFmtId="0" fontId="5" fillId="5" borderId="20" xfId="0" applyNumberFormat="1" applyFont="1" applyFill="1" applyBorder="1" applyAlignment="1" applyProtection="1">
      <alignment horizontal="center" vertical="top" wrapText="1"/>
      <protection locked="0"/>
    </xf>
    <xf numFmtId="0" fontId="11" fillId="2" borderId="42" xfId="0" applyNumberFormat="1" applyFont="1" applyFill="1" applyBorder="1" applyAlignment="1" applyProtection="1">
      <alignment horizontal="center" vertical="top" wrapText="1"/>
      <protection locked="0"/>
    </xf>
    <xf numFmtId="0" fontId="11" fillId="2" borderId="39" xfId="0" applyNumberFormat="1" applyFont="1" applyFill="1" applyBorder="1" applyAlignment="1" applyProtection="1">
      <alignment horizontal="center" vertical="top" wrapText="1"/>
      <protection locked="0"/>
    </xf>
    <xf numFmtId="0" fontId="11" fillId="2" borderId="40" xfId="0" applyNumberFormat="1" applyFont="1" applyFill="1" applyBorder="1" applyAlignment="1" applyProtection="1">
      <alignment horizontal="center" vertical="top" wrapText="1"/>
      <protection locked="0"/>
    </xf>
    <xf numFmtId="0" fontId="11" fillId="2" borderId="44" xfId="0" applyNumberFormat="1" applyFont="1" applyFill="1" applyBorder="1" applyAlignment="1" applyProtection="1">
      <alignment horizontal="center" vertical="top" wrapText="1"/>
      <protection locked="0"/>
    </xf>
    <xf numFmtId="0" fontId="11" fillId="2" borderId="0" xfId="0" applyNumberFormat="1" applyFont="1" applyFill="1" applyBorder="1" applyAlignment="1" applyProtection="1">
      <alignment horizontal="center" vertical="top" wrapText="1"/>
      <protection locked="0"/>
    </xf>
    <xf numFmtId="0" fontId="1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11" fillId="2" borderId="45" xfId="0" applyNumberFormat="1" applyFont="1" applyFill="1" applyBorder="1" applyAlignment="1" applyProtection="1">
      <alignment horizontal="center" vertical="top" wrapText="1"/>
      <protection locked="0"/>
    </xf>
    <xf numFmtId="0" fontId="11" fillId="2" borderId="26" xfId="0" applyNumberFormat="1" applyFont="1" applyFill="1" applyBorder="1" applyAlignment="1" applyProtection="1">
      <alignment horizontal="center" vertical="top" wrapText="1"/>
      <protection locked="0"/>
    </xf>
    <xf numFmtId="0" fontId="11" fillId="2" borderId="41" xfId="0" applyNumberFormat="1" applyFont="1" applyFill="1" applyBorder="1" applyAlignment="1" applyProtection="1">
      <alignment horizontal="center" vertical="top" wrapText="1"/>
      <protection locked="0"/>
    </xf>
    <xf numFmtId="0" fontId="5" fillId="5" borderId="2" xfId="0" applyNumberFormat="1" applyFont="1" applyFill="1" applyBorder="1" applyAlignment="1" applyProtection="1">
      <alignment horizontal="center" vertical="top" wrapText="1"/>
      <protection locked="0"/>
    </xf>
    <xf numFmtId="166" fontId="5" fillId="5" borderId="19" xfId="0" applyNumberFormat="1" applyFont="1" applyFill="1" applyBorder="1" applyAlignment="1" applyProtection="1">
      <alignment horizontal="center" vertical="top" wrapText="1"/>
      <protection locked="0"/>
    </xf>
    <xf numFmtId="166" fontId="5" fillId="5" borderId="20" xfId="0" applyNumberFormat="1" applyFont="1" applyFill="1" applyBorder="1" applyAlignment="1" applyProtection="1">
      <alignment horizontal="center" vertical="top" wrapText="1"/>
      <protection locked="0"/>
    </xf>
    <xf numFmtId="0" fontId="8" fillId="2" borderId="8" xfId="0" applyNumberFormat="1" applyFont="1" applyFill="1" applyBorder="1" applyAlignment="1" applyProtection="1">
      <alignment horizontal="center" vertical="center"/>
      <protection locked="0"/>
    </xf>
    <xf numFmtId="0" fontId="5" fillId="5" borderId="4" xfId="0" applyNumberFormat="1" applyFont="1" applyFill="1" applyBorder="1" applyAlignment="1" applyProtection="1">
      <alignment horizontal="center" vertical="top"/>
      <protection locked="0"/>
    </xf>
    <xf numFmtId="0" fontId="5" fillId="5" borderId="5" xfId="0" applyNumberFormat="1" applyFont="1" applyFill="1" applyBorder="1" applyAlignment="1" applyProtection="1">
      <alignment horizontal="center" vertical="top"/>
      <protection locked="0"/>
    </xf>
    <xf numFmtId="0" fontId="7" fillId="5" borderId="5" xfId="0" applyNumberFormat="1" applyFont="1" applyFill="1" applyBorder="1" applyAlignment="1" applyProtection="1">
      <alignment horizontal="center" vertical="top"/>
      <protection locked="0"/>
    </xf>
    <xf numFmtId="0" fontId="5" fillId="5" borderId="7" xfId="0" applyNumberFormat="1" applyFont="1" applyFill="1" applyBorder="1" applyAlignment="1" applyProtection="1">
      <alignment horizontal="center" vertical="top" wrapText="1"/>
      <protection locked="0"/>
    </xf>
    <xf numFmtId="0" fontId="5" fillId="5" borderId="1" xfId="0" applyNumberFormat="1" applyFont="1" applyFill="1" applyBorder="1" applyAlignment="1" applyProtection="1">
      <alignment horizontal="center" vertical="top" wrapText="1"/>
      <protection locked="0"/>
    </xf>
    <xf numFmtId="165" fontId="5" fillId="5" borderId="5" xfId="0" applyNumberFormat="1" applyFont="1" applyFill="1" applyBorder="1" applyAlignment="1" applyProtection="1">
      <alignment horizontal="center" vertical="top"/>
      <protection locked="0"/>
    </xf>
    <xf numFmtId="0" fontId="5" fillId="5" borderId="6" xfId="0" applyNumberFormat="1" applyFont="1" applyFill="1" applyBorder="1" applyAlignment="1" applyProtection="1">
      <alignment horizontal="center" vertical="top"/>
      <protection locked="0"/>
    </xf>
    <xf numFmtId="0" fontId="4" fillId="2" borderId="32" xfId="0" applyNumberFormat="1" applyFont="1" applyFill="1" applyBorder="1" applyAlignment="1" applyProtection="1">
      <alignment horizontal="center" vertical="top" wrapText="1"/>
      <protection locked="0"/>
    </xf>
    <xf numFmtId="0" fontId="4" fillId="2" borderId="33" xfId="0" applyNumberFormat="1" applyFont="1" applyFill="1" applyBorder="1" applyAlignment="1" applyProtection="1">
      <alignment horizontal="center" vertical="top" wrapText="1"/>
      <protection locked="0"/>
    </xf>
    <xf numFmtId="0" fontId="4" fillId="2" borderId="0" xfId="0" applyNumberFormat="1" applyFont="1" applyFill="1" applyBorder="1" applyAlignment="1" applyProtection="1">
      <alignment horizontal="center" vertical="top" wrapText="1"/>
      <protection locked="0"/>
    </xf>
    <xf numFmtId="0" fontId="4" fillId="2" borderId="17" xfId="0" applyNumberFormat="1" applyFont="1" applyFill="1" applyBorder="1" applyAlignment="1" applyProtection="1">
      <alignment horizontal="center" vertical="top" wrapText="1"/>
      <protection locked="0"/>
    </xf>
    <xf numFmtId="0" fontId="4" fillId="2" borderId="36" xfId="0" applyNumberFormat="1" applyFont="1" applyFill="1" applyBorder="1" applyAlignment="1" applyProtection="1">
      <alignment horizontal="center" vertical="top" wrapText="1"/>
      <protection locked="0"/>
    </xf>
    <xf numFmtId="0" fontId="4" fillId="2" borderId="37" xfId="0" applyNumberFormat="1" applyFont="1" applyFill="1" applyBorder="1" applyAlignment="1" applyProtection="1">
      <alignment horizontal="center" vertical="top" wrapText="1"/>
      <protection locked="0"/>
    </xf>
    <xf numFmtId="172" fontId="5" fillId="2" borderId="28" xfId="0" applyNumberFormat="1" applyFont="1" applyFill="1" applyBorder="1" applyAlignment="1" applyProtection="1">
      <alignment horizontal="center" vertical="center"/>
      <protection locked="0"/>
    </xf>
    <xf numFmtId="172" fontId="5" fillId="2" borderId="13" xfId="0" applyNumberFormat="1" applyFont="1" applyFill="1" applyBorder="1" applyAlignment="1" applyProtection="1">
      <alignment horizontal="center" vertical="center"/>
      <protection locked="0"/>
    </xf>
    <xf numFmtId="0" fontId="4" fillId="2" borderId="34" xfId="0" applyNumberFormat="1" applyFont="1" applyFill="1" applyBorder="1" applyAlignment="1" applyProtection="1">
      <alignment horizontal="center" vertical="top" wrapText="1"/>
      <protection locked="0"/>
    </xf>
    <xf numFmtId="0" fontId="4" fillId="2" borderId="35" xfId="0" applyNumberFormat="1" applyFont="1" applyFill="1" applyBorder="1" applyAlignment="1" applyProtection="1">
      <alignment horizontal="center" vertical="top" wrapText="1"/>
      <protection locked="0"/>
    </xf>
    <xf numFmtId="0" fontId="5" fillId="5" borderId="57" xfId="0" applyNumberFormat="1" applyFont="1" applyFill="1" applyBorder="1" applyAlignment="1" applyProtection="1">
      <alignment horizontal="center" vertical="top"/>
      <protection locked="0"/>
    </xf>
    <xf numFmtId="0" fontId="5" fillId="5" borderId="53" xfId="0" applyNumberFormat="1" applyFont="1" applyFill="1" applyBorder="1" applyAlignment="1" applyProtection="1">
      <alignment horizontal="center" vertical="top"/>
      <protection locked="0"/>
    </xf>
    <xf numFmtId="0" fontId="5" fillId="5" borderId="26" xfId="0" applyNumberFormat="1" applyFont="1" applyFill="1" applyBorder="1" applyAlignment="1" applyProtection="1">
      <alignment horizontal="center" vertical="top"/>
      <protection locked="0"/>
    </xf>
    <xf numFmtId="0" fontId="5" fillId="5" borderId="58" xfId="0" applyNumberFormat="1" applyFont="1" applyFill="1" applyBorder="1" applyAlignment="1" applyProtection="1">
      <alignment horizontal="center" vertical="top"/>
      <protection locked="0"/>
    </xf>
    <xf numFmtId="165" fontId="5" fillId="5" borderId="45" xfId="0" applyNumberFormat="1" applyFont="1" applyFill="1" applyBorder="1" applyAlignment="1" applyProtection="1">
      <alignment horizontal="center" vertical="top"/>
      <protection locked="0"/>
    </xf>
    <xf numFmtId="165" fontId="5" fillId="5" borderId="26" xfId="0" applyNumberFormat="1" applyFont="1" applyFill="1" applyBorder="1" applyAlignment="1" applyProtection="1">
      <alignment horizontal="center" vertical="top"/>
      <protection locked="0"/>
    </xf>
    <xf numFmtId="165" fontId="5" fillId="5" borderId="41" xfId="0" applyNumberFormat="1" applyFont="1" applyFill="1" applyBorder="1" applyAlignment="1" applyProtection="1">
      <alignment horizontal="center" vertical="top"/>
      <protection locked="0"/>
    </xf>
    <xf numFmtId="165" fontId="5" fillId="5" borderId="19" xfId="0" applyNumberFormat="1" applyFont="1" applyFill="1" applyBorder="1" applyAlignment="1" applyProtection="1">
      <alignment horizontal="center" vertical="top" wrapText="1"/>
      <protection locked="0"/>
    </xf>
    <xf numFmtId="0" fontId="10" fillId="2" borderId="42" xfId="0" applyNumberFormat="1" applyFont="1" applyFill="1" applyBorder="1" applyAlignment="1" applyProtection="1">
      <alignment horizontal="center" vertical="top" wrapText="1"/>
      <protection locked="0"/>
    </xf>
    <xf numFmtId="0" fontId="10" fillId="2" borderId="39" xfId="0" applyNumberFormat="1" applyFont="1" applyFill="1" applyBorder="1" applyAlignment="1" applyProtection="1">
      <alignment horizontal="center" vertical="top" wrapText="1"/>
      <protection locked="0"/>
    </xf>
    <xf numFmtId="0" fontId="10" fillId="2" borderId="40" xfId="0" applyNumberFormat="1" applyFont="1" applyFill="1" applyBorder="1" applyAlignment="1" applyProtection="1">
      <alignment horizontal="center" vertical="top" wrapText="1"/>
      <protection locked="0"/>
    </xf>
    <xf numFmtId="0" fontId="10" fillId="2" borderId="44" xfId="0" applyNumberFormat="1" applyFont="1" applyFill="1" applyBorder="1" applyAlignment="1" applyProtection="1">
      <alignment horizontal="center" vertical="top" wrapText="1"/>
      <protection locked="0"/>
    </xf>
    <xf numFmtId="0" fontId="10" fillId="2" borderId="0" xfId="0" applyNumberFormat="1" applyFont="1" applyFill="1" applyBorder="1" applyAlignment="1" applyProtection="1">
      <alignment horizontal="center" vertical="top" wrapText="1"/>
      <protection locked="0"/>
    </xf>
    <xf numFmtId="0" fontId="10" fillId="2" borderId="17" xfId="0" applyNumberFormat="1" applyFont="1" applyFill="1" applyBorder="1" applyAlignment="1" applyProtection="1">
      <alignment horizontal="center" vertical="top" wrapText="1"/>
      <protection locked="0"/>
    </xf>
    <xf numFmtId="0" fontId="10" fillId="2" borderId="45" xfId="0" applyNumberFormat="1" applyFont="1" applyFill="1" applyBorder="1" applyAlignment="1" applyProtection="1">
      <alignment horizontal="center" vertical="top" wrapText="1"/>
      <protection locked="0"/>
    </xf>
    <xf numFmtId="0" fontId="10" fillId="2" borderId="26" xfId="0" applyNumberFormat="1" applyFont="1" applyFill="1" applyBorder="1" applyAlignment="1" applyProtection="1">
      <alignment horizontal="center" vertical="top" wrapText="1"/>
      <protection locked="0"/>
    </xf>
    <xf numFmtId="0" fontId="10" fillId="2" borderId="41" xfId="0" applyNumberFormat="1" applyFont="1" applyFill="1" applyBorder="1" applyAlignment="1" applyProtection="1">
      <alignment horizontal="center" vertical="top" wrapText="1"/>
      <protection locked="0"/>
    </xf>
    <xf numFmtId="0" fontId="5" fillId="2" borderId="9" xfId="0" applyNumberFormat="1" applyFont="1" applyFill="1" applyBorder="1" applyAlignment="1" applyProtection="1">
      <alignment horizontal="left" vertical="center"/>
      <protection locked="0"/>
    </xf>
    <xf numFmtId="0" fontId="5" fillId="2" borderId="10" xfId="0" applyNumberFormat="1" applyFont="1" applyFill="1" applyBorder="1" applyAlignment="1" applyProtection="1">
      <alignment horizontal="left" vertical="center"/>
      <protection locked="0"/>
    </xf>
    <xf numFmtId="0" fontId="11" fillId="0" borderId="42" xfId="0" applyNumberFormat="1" applyFont="1" applyBorder="1" applyAlignment="1">
      <alignment horizontal="center" vertical="top" wrapText="1"/>
    </xf>
    <xf numFmtId="0" fontId="11" fillId="0" borderId="39" xfId="0" applyNumberFormat="1" applyFont="1" applyBorder="1" applyAlignment="1">
      <alignment horizontal="center" vertical="top" wrapText="1"/>
    </xf>
    <xf numFmtId="0" fontId="11" fillId="0" borderId="40" xfId="0" applyNumberFormat="1" applyFont="1" applyBorder="1" applyAlignment="1">
      <alignment horizontal="center" vertical="top" wrapText="1"/>
    </xf>
    <xf numFmtId="0" fontId="11" fillId="0" borderId="44" xfId="0" applyNumberFormat="1" applyFont="1" applyBorder="1" applyAlignment="1">
      <alignment horizontal="center" vertical="top" wrapText="1"/>
    </xf>
    <xf numFmtId="0" fontId="11" fillId="0" borderId="0" xfId="0" applyNumberFormat="1" applyFont="1" applyBorder="1" applyAlignment="1">
      <alignment horizontal="center" vertical="top" wrapText="1"/>
    </xf>
    <xf numFmtId="0" fontId="11" fillId="0" borderId="17" xfId="0" applyNumberFormat="1" applyFont="1" applyBorder="1" applyAlignment="1">
      <alignment horizontal="center" vertical="top" wrapText="1"/>
    </xf>
    <xf numFmtId="0" fontId="11" fillId="0" borderId="46" xfId="0" applyNumberFormat="1" applyFont="1" applyBorder="1" applyAlignment="1">
      <alignment horizontal="center" vertical="top" wrapText="1"/>
    </xf>
    <xf numFmtId="0" fontId="11" fillId="0" borderId="36" xfId="0" applyNumberFormat="1" applyFont="1" applyBorder="1" applyAlignment="1">
      <alignment horizontal="center" vertical="top" wrapText="1"/>
    </xf>
    <xf numFmtId="0" fontId="11" fillId="0" borderId="37" xfId="0" applyNumberFormat="1" applyFont="1" applyBorder="1" applyAlignment="1">
      <alignment horizontal="center" vertical="top" wrapText="1"/>
    </xf>
    <xf numFmtId="0" fontId="9" fillId="2" borderId="19" xfId="0" applyNumberFormat="1" applyFont="1" applyFill="1" applyBorder="1" applyAlignment="1" applyProtection="1">
      <alignment horizontal="center" vertical="center"/>
      <protection locked="0"/>
    </xf>
    <xf numFmtId="0" fontId="9" fillId="2" borderId="2" xfId="0" applyNumberFormat="1" applyFont="1" applyFill="1" applyBorder="1" applyAlignment="1" applyProtection="1">
      <alignment horizontal="center" vertical="center"/>
      <protection locked="0"/>
    </xf>
    <xf numFmtId="166" fontId="5" fillId="2" borderId="18" xfId="0" applyNumberFormat="1" applyFont="1" applyFill="1" applyBorder="1" applyAlignment="1" applyProtection="1">
      <alignment horizontal="center" vertical="center"/>
      <protection locked="0"/>
    </xf>
    <xf numFmtId="166" fontId="5" fillId="2" borderId="19" xfId="0" applyNumberFormat="1" applyFont="1" applyFill="1" applyBorder="1" applyAlignment="1" applyProtection="1">
      <alignment horizontal="center" vertical="center"/>
      <protection locked="0"/>
    </xf>
    <xf numFmtId="166" fontId="5" fillId="2" borderId="2" xfId="0" applyNumberFormat="1" applyFont="1" applyFill="1" applyBorder="1" applyAlignment="1" applyProtection="1">
      <alignment horizontal="center" vertical="center"/>
      <protection locked="0"/>
    </xf>
    <xf numFmtId="166" fontId="5" fillId="2" borderId="20" xfId="0" applyNumberFormat="1" applyFont="1" applyFill="1" applyBorder="1" applyAlignment="1" applyProtection="1">
      <alignment horizontal="center" vertical="center"/>
      <protection locked="0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NumberFormat="1" applyFont="1" applyFill="1" applyBorder="1" applyAlignment="1" applyProtection="1">
      <alignment horizontal="center" vertical="top"/>
      <protection locked="0"/>
    </xf>
    <xf numFmtId="165" fontId="5" fillId="5" borderId="57" xfId="0" applyNumberFormat="1" applyFont="1" applyFill="1" applyBorder="1" applyAlignment="1" applyProtection="1">
      <alignment horizontal="center" vertical="top"/>
      <protection locked="0"/>
    </xf>
    <xf numFmtId="165" fontId="5" fillId="5" borderId="53" xfId="0" applyNumberFormat="1" applyFont="1" applyFill="1" applyBorder="1" applyAlignment="1" applyProtection="1">
      <alignment horizontal="center" vertical="top"/>
      <protection locked="0"/>
    </xf>
    <xf numFmtId="165" fontId="5" fillId="5" borderId="56" xfId="0" applyNumberFormat="1" applyFont="1" applyFill="1" applyBorder="1" applyAlignment="1" applyProtection="1">
      <alignment horizontal="center" vertical="top"/>
      <protection locked="0"/>
    </xf>
    <xf numFmtId="165" fontId="5" fillId="5" borderId="1" xfId="0" applyNumberFormat="1" applyFont="1" applyFill="1" applyBorder="1" applyAlignment="1" applyProtection="1">
      <alignment horizontal="center" vertical="top" wrapText="1"/>
      <protection locked="0"/>
    </xf>
    <xf numFmtId="165" fontId="5" fillId="5" borderId="8" xfId="0" applyNumberFormat="1" applyFont="1" applyFill="1" applyBorder="1" applyAlignment="1" applyProtection="1">
      <alignment horizontal="center" vertical="top" wrapText="1"/>
      <protection locked="0"/>
    </xf>
    <xf numFmtId="0" fontId="10" fillId="0" borderId="42" xfId="0" applyNumberFormat="1" applyFont="1" applyBorder="1" applyAlignment="1">
      <alignment horizontal="center" vertical="top" wrapText="1"/>
    </xf>
    <xf numFmtId="0" fontId="10" fillId="0" borderId="39" xfId="0" applyNumberFormat="1" applyFont="1" applyBorder="1" applyAlignment="1">
      <alignment horizontal="center" vertical="top" wrapText="1"/>
    </xf>
    <xf numFmtId="0" fontId="10" fillId="0" borderId="40" xfId="0" applyNumberFormat="1" applyFont="1" applyBorder="1" applyAlignment="1">
      <alignment horizontal="center" vertical="top" wrapText="1"/>
    </xf>
    <xf numFmtId="0" fontId="10" fillId="0" borderId="44" xfId="0" applyNumberFormat="1" applyFont="1" applyBorder="1" applyAlignment="1">
      <alignment horizontal="center" vertical="top" wrapText="1"/>
    </xf>
    <xf numFmtId="0" fontId="10" fillId="0" borderId="0" xfId="0" applyNumberFormat="1" applyFont="1" applyBorder="1" applyAlignment="1">
      <alignment horizontal="center" vertical="top" wrapText="1"/>
    </xf>
    <xf numFmtId="0" fontId="10" fillId="0" borderId="17" xfId="0" applyNumberFormat="1" applyFont="1" applyBorder="1" applyAlignment="1">
      <alignment horizontal="center" vertical="top" wrapText="1"/>
    </xf>
    <xf numFmtId="0" fontId="10" fillId="0" borderId="46" xfId="0" applyNumberFormat="1" applyFont="1" applyBorder="1" applyAlignment="1">
      <alignment horizontal="center" vertical="top" wrapText="1"/>
    </xf>
    <xf numFmtId="0" fontId="10" fillId="0" borderId="36" xfId="0" applyNumberFormat="1" applyFont="1" applyBorder="1" applyAlignment="1">
      <alignment horizontal="center" vertical="top" wrapText="1"/>
    </xf>
    <xf numFmtId="0" fontId="10" fillId="0" borderId="37" xfId="0" applyNumberFormat="1" applyFont="1" applyBorder="1" applyAlignment="1">
      <alignment horizontal="center" vertical="top" wrapText="1"/>
    </xf>
    <xf numFmtId="165" fontId="8" fillId="0" borderId="18" xfId="0" applyNumberFormat="1" applyFont="1" applyBorder="1" applyAlignment="1">
      <alignment horizontal="center" vertical="top"/>
    </xf>
    <xf numFmtId="165" fontId="8" fillId="0" borderId="19" xfId="0" applyNumberFormat="1" applyFont="1" applyBorder="1" applyAlignment="1">
      <alignment horizontal="center" vertical="top"/>
    </xf>
    <xf numFmtId="165" fontId="8" fillId="0" borderId="2" xfId="0" applyNumberFormat="1" applyFont="1" applyBorder="1" applyAlignment="1">
      <alignment horizontal="center" vertical="top"/>
    </xf>
    <xf numFmtId="0" fontId="9" fillId="2" borderId="18" xfId="0" applyNumberFormat="1" applyFont="1" applyFill="1" applyBorder="1" applyAlignment="1" applyProtection="1">
      <alignment horizontal="center" vertical="center"/>
      <protection locked="0"/>
    </xf>
    <xf numFmtId="0" fontId="4" fillId="2" borderId="32" xfId="0" applyNumberFormat="1" applyFont="1" applyFill="1" applyBorder="1" applyAlignment="1" applyProtection="1">
      <alignment horizontal="center" vertical="top" wrapText="1"/>
    </xf>
    <xf numFmtId="0" fontId="4" fillId="2" borderId="33" xfId="0" applyNumberFormat="1" applyFont="1" applyFill="1" applyBorder="1" applyAlignment="1" applyProtection="1">
      <alignment horizontal="center" vertical="top" wrapText="1"/>
    </xf>
    <xf numFmtId="0" fontId="4" fillId="2" borderId="0" xfId="0" applyNumberFormat="1" applyFont="1" applyFill="1" applyBorder="1" applyAlignment="1" applyProtection="1">
      <alignment horizontal="center" vertical="top" wrapText="1"/>
    </xf>
    <xf numFmtId="0" fontId="4" fillId="2" borderId="17" xfId="0" applyNumberFormat="1" applyFont="1" applyFill="1" applyBorder="1" applyAlignment="1" applyProtection="1">
      <alignment horizontal="center" vertical="top" wrapText="1"/>
    </xf>
    <xf numFmtId="0" fontId="4" fillId="2" borderId="36" xfId="0" applyNumberFormat="1" applyFont="1" applyFill="1" applyBorder="1" applyAlignment="1" applyProtection="1">
      <alignment horizontal="center" vertical="top" wrapText="1"/>
    </xf>
    <xf numFmtId="0" fontId="4" fillId="2" borderId="37" xfId="0" applyNumberFormat="1" applyFont="1" applyFill="1" applyBorder="1" applyAlignment="1" applyProtection="1">
      <alignment horizontal="center" vertical="top" wrapText="1"/>
    </xf>
    <xf numFmtId="0" fontId="8" fillId="5" borderId="1" xfId="0" applyNumberFormat="1" applyFont="1" applyFill="1" applyBorder="1" applyAlignment="1" applyProtection="1">
      <alignment horizontal="center" vertical="top"/>
    </xf>
    <xf numFmtId="165" fontId="5" fillId="5" borderId="57" xfId="0" applyNumberFormat="1" applyFont="1" applyFill="1" applyBorder="1" applyAlignment="1" applyProtection="1">
      <alignment horizontal="center" vertical="top"/>
    </xf>
    <xf numFmtId="165" fontId="5" fillId="5" borderId="53" xfId="0" applyNumberFormat="1" applyFont="1" applyFill="1" applyBorder="1" applyAlignment="1" applyProtection="1">
      <alignment horizontal="center" vertical="top"/>
    </xf>
    <xf numFmtId="165" fontId="5" fillId="5" borderId="56" xfId="0" applyNumberFormat="1" applyFont="1" applyFill="1" applyBorder="1" applyAlignment="1" applyProtection="1">
      <alignment horizontal="center" vertical="top"/>
    </xf>
    <xf numFmtId="0" fontId="5" fillId="5" borderId="1" xfId="0" applyNumberFormat="1" applyFont="1" applyFill="1" applyBorder="1" applyAlignment="1" applyProtection="1">
      <alignment horizontal="center" vertical="top" wrapText="1"/>
    </xf>
    <xf numFmtId="165" fontId="5" fillId="5" borderId="1" xfId="0" applyNumberFormat="1" applyFont="1" applyFill="1" applyBorder="1" applyAlignment="1" applyProtection="1">
      <alignment horizontal="center" vertical="top" wrapText="1"/>
    </xf>
    <xf numFmtId="165" fontId="5" fillId="5" borderId="8" xfId="0" applyNumberFormat="1" applyFont="1" applyFill="1" applyBorder="1" applyAlignment="1" applyProtection="1">
      <alignment horizontal="center" vertical="top" wrapText="1"/>
    </xf>
    <xf numFmtId="0" fontId="5" fillId="2" borderId="23" xfId="0" applyNumberFormat="1" applyFont="1" applyFill="1" applyBorder="1" applyAlignment="1" applyProtection="1">
      <alignment horizontal="center" vertical="center"/>
    </xf>
    <xf numFmtId="0" fontId="5" fillId="2" borderId="24" xfId="0" applyNumberFormat="1" applyFont="1" applyFill="1" applyBorder="1" applyAlignment="1" applyProtection="1">
      <alignment horizontal="center" vertical="center"/>
    </xf>
    <xf numFmtId="0" fontId="5" fillId="2" borderId="7" xfId="0" applyNumberFormat="1" applyFont="1" applyFill="1" applyBorder="1" applyAlignment="1" applyProtection="1">
      <alignment horizontal="left" vertical="center"/>
    </xf>
    <xf numFmtId="0" fontId="5" fillId="2" borderId="1" xfId="0" applyNumberFormat="1" applyFont="1" applyFill="1" applyBorder="1" applyAlignment="1" applyProtection="1">
      <alignment horizontal="left" vertical="center"/>
    </xf>
    <xf numFmtId="2" fontId="8" fillId="5" borderId="18" xfId="0" applyNumberFormat="1" applyFont="1" applyFill="1" applyBorder="1" applyAlignment="1" applyProtection="1">
      <alignment horizontal="center" vertical="top"/>
    </xf>
    <xf numFmtId="2" fontId="8" fillId="5" borderId="20" xfId="0" applyNumberFormat="1" applyFont="1" applyFill="1" applyBorder="1" applyAlignment="1" applyProtection="1">
      <alignment horizontal="center" vertical="top"/>
    </xf>
    <xf numFmtId="0" fontId="8" fillId="5" borderId="18" xfId="0" applyNumberFormat="1" applyFont="1" applyFill="1" applyBorder="1" applyAlignment="1" applyProtection="1">
      <alignment horizontal="center" vertical="top"/>
    </xf>
    <xf numFmtId="0" fontId="8" fillId="5" borderId="19" xfId="0" applyNumberFormat="1" applyFont="1" applyFill="1" applyBorder="1" applyAlignment="1" applyProtection="1">
      <alignment horizontal="center" vertical="top"/>
    </xf>
    <xf numFmtId="0" fontId="8" fillId="5" borderId="2" xfId="0" applyNumberFormat="1" applyFont="1" applyFill="1" applyBorder="1" applyAlignment="1" applyProtection="1">
      <alignment horizontal="center" vertical="top"/>
    </xf>
    <xf numFmtId="0" fontId="5" fillId="0" borderId="47" xfId="0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/>
    </xf>
    <xf numFmtId="165" fontId="8" fillId="2" borderId="48" xfId="0" applyNumberFormat="1" applyFont="1" applyFill="1" applyBorder="1" applyAlignment="1" applyProtection="1">
      <alignment horizontal="center" vertical="center"/>
    </xf>
    <xf numFmtId="0" fontId="5" fillId="2" borderId="9" xfId="0" applyNumberFormat="1" applyFont="1" applyFill="1" applyBorder="1" applyAlignment="1" applyProtection="1">
      <alignment horizontal="left" vertical="center"/>
    </xf>
    <xf numFmtId="0" fontId="5" fillId="2" borderId="10" xfId="0" applyNumberFormat="1" applyFont="1" applyFill="1" applyBorder="1" applyAlignment="1" applyProtection="1">
      <alignment horizontal="left" vertical="center"/>
    </xf>
    <xf numFmtId="0" fontId="5" fillId="0" borderId="42" xfId="0" applyNumberFormat="1" applyFont="1" applyBorder="1" applyAlignment="1" applyProtection="1">
      <alignment horizontal="center" vertical="top" wrapText="1"/>
      <protection locked="0"/>
    </xf>
    <xf numFmtId="0" fontId="5" fillId="0" borderId="39" xfId="0" applyNumberFormat="1" applyFont="1" applyBorder="1" applyAlignment="1" applyProtection="1">
      <alignment horizontal="center" vertical="top" wrapText="1"/>
      <protection locked="0"/>
    </xf>
    <xf numFmtId="0" fontId="5" fillId="0" borderId="40" xfId="0" applyNumberFormat="1" applyFont="1" applyBorder="1" applyAlignment="1" applyProtection="1">
      <alignment horizontal="center" vertical="top" wrapText="1"/>
      <protection locked="0"/>
    </xf>
    <xf numFmtId="0" fontId="5" fillId="0" borderId="44" xfId="0" applyNumberFormat="1" applyFont="1" applyBorder="1" applyAlignment="1" applyProtection="1">
      <alignment horizontal="center" vertical="top" wrapText="1"/>
      <protection locked="0"/>
    </xf>
    <xf numFmtId="0" fontId="5" fillId="0" borderId="0" xfId="0" applyNumberFormat="1" applyFont="1" applyBorder="1" applyAlignment="1" applyProtection="1">
      <alignment horizontal="center" vertical="top" wrapText="1"/>
      <protection locked="0"/>
    </xf>
    <xf numFmtId="0" fontId="5" fillId="0" borderId="17" xfId="0" applyNumberFormat="1" applyFont="1" applyBorder="1" applyAlignment="1" applyProtection="1">
      <alignment horizontal="center" vertical="top" wrapText="1"/>
      <protection locked="0"/>
    </xf>
    <xf numFmtId="0" fontId="5" fillId="0" borderId="46" xfId="0" applyNumberFormat="1" applyFont="1" applyBorder="1" applyAlignment="1" applyProtection="1">
      <alignment horizontal="center" vertical="top" wrapText="1"/>
      <protection locked="0"/>
    </xf>
    <xf numFmtId="0" fontId="5" fillId="0" borderId="36" xfId="0" applyNumberFormat="1" applyFont="1" applyBorder="1" applyAlignment="1" applyProtection="1">
      <alignment horizontal="center" vertical="top" wrapText="1"/>
      <protection locked="0"/>
    </xf>
    <xf numFmtId="0" fontId="5" fillId="0" borderId="37" xfId="0" applyNumberFormat="1" applyFont="1" applyBorder="1" applyAlignment="1" applyProtection="1">
      <alignment horizontal="center" vertical="top" wrapText="1"/>
      <protection locked="0"/>
    </xf>
    <xf numFmtId="0" fontId="5" fillId="2" borderId="21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/>
    </xf>
    <xf numFmtId="166" fontId="5" fillId="5" borderId="19" xfId="0" applyNumberFormat="1" applyFont="1" applyFill="1" applyBorder="1" applyAlignment="1" applyProtection="1">
      <alignment horizontal="center" vertical="top" wrapText="1"/>
    </xf>
    <xf numFmtId="166" fontId="5" fillId="5" borderId="20" xfId="0" applyNumberFormat="1" applyFont="1" applyFill="1" applyBorder="1" applyAlignment="1" applyProtection="1">
      <alignment horizontal="center" vertical="top" wrapText="1"/>
    </xf>
    <xf numFmtId="0" fontId="5" fillId="2" borderId="7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27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/>
    </xf>
    <xf numFmtId="0" fontId="5" fillId="3" borderId="5" xfId="0" applyNumberFormat="1" applyFont="1" applyFill="1" applyBorder="1" applyAlignment="1" applyProtection="1">
      <alignment horizontal="center" vertical="center"/>
    </xf>
    <xf numFmtId="0" fontId="5" fillId="3" borderId="6" xfId="0" applyNumberFormat="1" applyFont="1" applyFill="1" applyBorder="1" applyAlignment="1" applyProtection="1">
      <alignment horizontal="center" vertical="center"/>
    </xf>
    <xf numFmtId="0" fontId="5" fillId="2" borderId="21" xfId="0" applyNumberFormat="1" applyFont="1" applyFill="1" applyBorder="1" applyAlignment="1" applyProtection="1">
      <alignment horizontal="left" vertical="center"/>
    </xf>
    <xf numFmtId="0" fontId="5" fillId="2" borderId="19" xfId="0" applyNumberFormat="1" applyFont="1" applyFill="1" applyBorder="1" applyAlignment="1" applyProtection="1">
      <alignment horizontal="left" vertical="center"/>
    </xf>
    <xf numFmtId="0" fontId="5" fillId="2" borderId="2" xfId="0" applyNumberFormat="1" applyFont="1" applyFill="1" applyBorder="1" applyAlignment="1" applyProtection="1">
      <alignment horizontal="left" vertical="center"/>
    </xf>
    <xf numFmtId="166" fontId="5" fillId="2" borderId="1" xfId="0" applyNumberFormat="1" applyFont="1" applyFill="1" applyBorder="1" applyAlignment="1" applyProtection="1">
      <alignment horizontal="center" vertical="center"/>
    </xf>
    <xf numFmtId="166" fontId="5" fillId="2" borderId="8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 applyProtection="1">
      <alignment horizontal="center" vertical="top"/>
    </xf>
    <xf numFmtId="0" fontId="1" fillId="2" borderId="5" xfId="0" applyNumberFormat="1" applyFont="1" applyFill="1" applyBorder="1" applyAlignment="1" applyProtection="1">
      <alignment horizontal="center" vertical="top"/>
    </xf>
    <xf numFmtId="0" fontId="1" fillId="2" borderId="6" xfId="0" applyNumberFormat="1" applyFont="1" applyFill="1" applyBorder="1" applyAlignment="1" applyProtection="1">
      <alignment horizontal="center" vertical="top"/>
    </xf>
    <xf numFmtId="0" fontId="1" fillId="2" borderId="7" xfId="0" applyNumberFormat="1" applyFont="1" applyFill="1" applyBorder="1" applyAlignment="1" applyProtection="1">
      <alignment horizontal="center" vertical="top"/>
    </xf>
    <xf numFmtId="0" fontId="1" fillId="2" borderId="1" xfId="0" applyNumberFormat="1" applyFont="1" applyFill="1" applyBorder="1" applyAlignment="1" applyProtection="1">
      <alignment horizontal="center" vertical="top"/>
    </xf>
    <xf numFmtId="0" fontId="1" fillId="2" borderId="8" xfId="0" applyNumberFormat="1" applyFont="1" applyFill="1" applyBorder="1" applyAlignment="1" applyProtection="1">
      <alignment horizontal="center" vertical="top"/>
    </xf>
    <xf numFmtId="0" fontId="3" fillId="3" borderId="12" xfId="0" applyNumberFormat="1" applyFont="1" applyFill="1" applyBorder="1" applyAlignment="1" applyProtection="1">
      <alignment horizontal="center" vertical="center"/>
    </xf>
    <xf numFmtId="0" fontId="3" fillId="3" borderId="5" xfId="0" applyNumberFormat="1" applyFont="1" applyFill="1" applyBorder="1" applyAlignment="1" applyProtection="1">
      <alignment horizontal="center" vertical="center"/>
    </xf>
    <xf numFmtId="0" fontId="3" fillId="2" borderId="5" xfId="0" applyNumberFormat="1" applyFont="1" applyFill="1" applyBorder="1" applyAlignment="1" applyProtection="1">
      <alignment horizontal="center" vertical="center"/>
    </xf>
    <xf numFmtId="0" fontId="5" fillId="3" borderId="50" xfId="0" applyNumberFormat="1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2" borderId="8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</xf>
    <xf numFmtId="165" fontId="3" fillId="2" borderId="1" xfId="0" applyNumberFormat="1" applyFont="1" applyFill="1" applyBorder="1" applyAlignment="1" applyProtection="1">
      <alignment horizontal="center" vertical="center"/>
    </xf>
    <xf numFmtId="165" fontId="3" fillId="2" borderId="8" xfId="0" applyNumberFormat="1" applyFont="1" applyFill="1" applyBorder="1" applyAlignment="1" applyProtection="1">
      <alignment horizontal="center" vertical="center"/>
    </xf>
    <xf numFmtId="0" fontId="5" fillId="3" borderId="51" xfId="0" applyNumberFormat="1" applyFont="1" applyFill="1" applyBorder="1" applyAlignment="1" applyProtection="1">
      <alignment horizontal="center" vertical="center"/>
    </xf>
    <xf numFmtId="0" fontId="5" fillId="3" borderId="49" xfId="0" applyNumberFormat="1" applyFont="1" applyFill="1" applyBorder="1" applyAlignment="1" applyProtection="1">
      <alignment horizontal="center" vertical="center"/>
    </xf>
    <xf numFmtId="0" fontId="5" fillId="2" borderId="4" xfId="0" applyNumberFormat="1" applyFont="1" applyFill="1" applyBorder="1" applyAlignment="1" applyProtection="1">
      <alignment horizontal="left" vertical="center"/>
    </xf>
    <xf numFmtId="0" fontId="5" fillId="2" borderId="5" xfId="0" applyNumberFormat="1" applyFont="1" applyFill="1" applyBorder="1" applyAlignment="1" applyProtection="1">
      <alignment horizontal="left" vertical="center"/>
    </xf>
    <xf numFmtId="0" fontId="5" fillId="2" borderId="3" xfId="0" applyNumberFormat="1" applyFont="1" applyFill="1" applyBorder="1" applyAlignment="1" applyProtection="1">
      <alignment horizontal="center" vertical="center"/>
    </xf>
    <xf numFmtId="0" fontId="5" fillId="2" borderId="8" xfId="0" applyNumberFormat="1" applyFont="1" applyFill="1" applyBorder="1" applyAlignment="1" applyProtection="1">
      <alignment horizontal="center" vertical="center"/>
    </xf>
    <xf numFmtId="0" fontId="5" fillId="3" borderId="7" xfId="0" applyNumberFormat="1" applyFont="1" applyFill="1" applyBorder="1" applyAlignment="1" applyProtection="1">
      <alignment horizontal="left" vertical="top" wrapText="1"/>
    </xf>
    <xf numFmtId="0" fontId="5" fillId="3" borderId="1" xfId="0" applyNumberFormat="1" applyFont="1" applyFill="1" applyBorder="1" applyAlignment="1" applyProtection="1">
      <alignment horizontal="left" vertical="top" wrapText="1"/>
    </xf>
    <xf numFmtId="0" fontId="5" fillId="3" borderId="18" xfId="0" applyNumberFormat="1" applyFont="1" applyFill="1" applyBorder="1" applyAlignment="1" applyProtection="1">
      <alignment horizontal="left" vertical="top" wrapText="1"/>
    </xf>
    <xf numFmtId="0" fontId="4" fillId="2" borderId="31" xfId="0" applyNumberFormat="1" applyFont="1" applyFill="1" applyBorder="1" applyAlignment="1" applyProtection="1">
      <alignment horizontal="center" vertical="top" wrapText="1"/>
      <protection locked="0"/>
    </xf>
    <xf numFmtId="0" fontId="5" fillId="4" borderId="7" xfId="0" applyNumberFormat="1" applyFont="1" applyFill="1" applyBorder="1" applyAlignment="1" applyProtection="1">
      <alignment horizontal="center" vertic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165" fontId="5" fillId="2" borderId="1" xfId="0" applyNumberFormat="1" applyFont="1" applyFill="1" applyBorder="1" applyAlignment="1" applyProtection="1">
      <alignment horizontal="center" vertical="center"/>
      <protection locked="0"/>
    </xf>
    <xf numFmtId="165" fontId="5" fillId="2" borderId="18" xfId="0" applyNumberFormat="1" applyFont="1" applyFill="1" applyBorder="1" applyAlignment="1" applyProtection="1">
      <alignment horizontal="center" vertical="center"/>
      <protection locked="0"/>
    </xf>
    <xf numFmtId="165" fontId="5" fillId="2" borderId="2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NumberFormat="1" applyFont="1" applyFill="1" applyBorder="1" applyAlignment="1" applyProtection="1">
      <alignment horizontal="center" vertical="center"/>
      <protection locked="0"/>
    </xf>
    <xf numFmtId="165" fontId="5" fillId="0" borderId="18" xfId="0" applyNumberFormat="1" applyFont="1" applyBorder="1" applyAlignment="1">
      <alignment horizontal="center" vertical="center"/>
    </xf>
    <xf numFmtId="165" fontId="5" fillId="0" borderId="19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 applyProtection="1">
      <alignment horizontal="center" vertical="top"/>
      <protection locked="0"/>
    </xf>
    <xf numFmtId="14" fontId="3" fillId="2" borderId="24" xfId="0" applyNumberFormat="1" applyFont="1" applyFill="1" applyBorder="1" applyAlignment="1" applyProtection="1">
      <alignment horizontal="center" vertical="center"/>
    </xf>
    <xf numFmtId="0" fontId="3" fillId="2" borderId="10" xfId="0" applyNumberFormat="1" applyFont="1" applyFill="1" applyBorder="1" applyAlignment="1" applyProtection="1">
      <alignment horizontal="center" vertical="center"/>
    </xf>
    <xf numFmtId="0" fontId="3" fillId="3" borderId="10" xfId="0" applyNumberFormat="1" applyFont="1" applyFill="1" applyBorder="1" applyAlignment="1" applyProtection="1">
      <alignment horizontal="center" vertical="center"/>
    </xf>
    <xf numFmtId="0" fontId="3" fillId="2" borderId="11" xfId="0" applyNumberFormat="1" applyFont="1" applyFill="1" applyBorder="1" applyAlignment="1" applyProtection="1">
      <alignment horizontal="center" vertical="center"/>
    </xf>
    <xf numFmtId="0" fontId="5" fillId="3" borderId="5" xfId="0" applyNumberFormat="1" applyFont="1" applyFill="1" applyBorder="1" applyAlignment="1" applyProtection="1">
      <alignment horizontal="center" vertical="top"/>
    </xf>
    <xf numFmtId="0" fontId="1" fillId="2" borderId="23" xfId="0" applyNumberFormat="1" applyFont="1" applyFill="1" applyBorder="1" applyAlignment="1" applyProtection="1">
      <alignment horizontal="center" vertical="top"/>
    </xf>
    <xf numFmtId="0" fontId="1" fillId="2" borderId="24" xfId="0" applyNumberFormat="1" applyFont="1" applyFill="1" applyBorder="1" applyAlignment="1" applyProtection="1">
      <alignment horizontal="center" vertical="top"/>
    </xf>
    <xf numFmtId="0" fontId="1" fillId="2" borderId="25" xfId="0" applyNumberFormat="1" applyFont="1" applyFill="1" applyBorder="1" applyAlignment="1" applyProtection="1">
      <alignment horizontal="center" vertical="top"/>
    </xf>
    <xf numFmtId="0" fontId="3" fillId="3" borderId="4" xfId="0" applyNumberFormat="1" applyFont="1" applyFill="1" applyBorder="1" applyAlignment="1" applyProtection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0" fontId="4" fillId="2" borderId="6" xfId="0" applyNumberFormat="1" applyFont="1" applyFill="1" applyBorder="1" applyAlignment="1" applyProtection="1">
      <alignment horizontal="center" vertical="center"/>
    </xf>
    <xf numFmtId="0" fontId="3" fillId="3" borderId="7" xfId="0" applyNumberFormat="1" applyFont="1" applyFill="1" applyBorder="1" applyAlignment="1" applyProtection="1">
      <alignment horizontal="center" vertical="center"/>
    </xf>
    <xf numFmtId="165" fontId="4" fillId="2" borderId="1" xfId="0" applyNumberFormat="1" applyFont="1" applyFill="1" applyBorder="1" applyAlignment="1" applyProtection="1">
      <alignment horizontal="center" vertical="center"/>
    </xf>
    <xf numFmtId="165" fontId="4" fillId="2" borderId="8" xfId="0" applyNumberFormat="1" applyFont="1" applyFill="1" applyBorder="1" applyAlignment="1" applyProtection="1">
      <alignment horizontal="center" vertical="center"/>
    </xf>
    <xf numFmtId="0" fontId="3" fillId="3" borderId="23" xfId="0" applyNumberFormat="1" applyFont="1" applyFill="1" applyBorder="1" applyAlignment="1" applyProtection="1">
      <alignment horizontal="center" vertical="center"/>
    </xf>
    <xf numFmtId="0" fontId="3" fillId="3" borderId="24" xfId="0" applyNumberFormat="1" applyFont="1" applyFill="1" applyBorder="1" applyAlignment="1" applyProtection="1">
      <alignment horizontal="center" vertical="center"/>
    </xf>
    <xf numFmtId="0" fontId="8" fillId="3" borderId="52" xfId="0" applyNumberFormat="1" applyFont="1" applyFill="1" applyBorder="1" applyAlignment="1" applyProtection="1">
      <alignment horizontal="center" vertical="top"/>
    </xf>
    <xf numFmtId="0" fontId="8" fillId="3" borderId="53" xfId="0" applyNumberFormat="1" applyFont="1" applyFill="1" applyBorder="1" applyAlignment="1" applyProtection="1">
      <alignment horizontal="center" vertical="top"/>
    </xf>
    <xf numFmtId="0" fontId="8" fillId="3" borderId="12" xfId="0" applyNumberFormat="1" applyFont="1" applyFill="1" applyBorder="1" applyAlignment="1" applyProtection="1">
      <alignment horizontal="center" vertical="top"/>
    </xf>
    <xf numFmtId="20" fontId="5" fillId="2" borderId="1" xfId="0" applyNumberFormat="1" applyFont="1" applyFill="1" applyBorder="1" applyAlignment="1" applyProtection="1">
      <alignment horizontal="center" vertical="center"/>
      <protection locked="0"/>
    </xf>
    <xf numFmtId="165" fontId="5" fillId="2" borderId="19" xfId="0" applyNumberFormat="1" applyFont="1" applyFill="1" applyBorder="1" applyAlignment="1" applyProtection="1">
      <alignment horizontal="center" vertical="center"/>
      <protection locked="0"/>
    </xf>
    <xf numFmtId="165" fontId="7" fillId="2" borderId="1" xfId="0" applyNumberFormat="1" applyFont="1" applyFill="1" applyBorder="1" applyAlignment="1" applyProtection="1">
      <alignment horizontal="center" vertical="center"/>
      <protection locked="0"/>
    </xf>
    <xf numFmtId="164" fontId="5" fillId="2" borderId="25" xfId="0" applyNumberFormat="1" applyFont="1" applyFill="1" applyBorder="1" applyAlignment="1" applyProtection="1">
      <alignment horizontal="center" vertical="center"/>
      <protection locked="0"/>
    </xf>
    <xf numFmtId="0" fontId="5" fillId="2" borderId="18" xfId="0" applyNumberFormat="1" applyFont="1" applyFill="1" applyBorder="1" applyAlignment="1" applyProtection="1">
      <alignment horizontal="left" vertical="center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19" xfId="0" applyBorder="1">
      <alignment vertical="top"/>
    </xf>
    <xf numFmtId="0" fontId="0" fillId="0" borderId="2" xfId="0" applyBorder="1">
      <alignment vertical="top"/>
    </xf>
    <xf numFmtId="0" fontId="4" fillId="0" borderId="1" xfId="0" applyNumberFormat="1" applyFont="1" applyBorder="1" applyAlignment="1">
      <alignment horizontal="center" vertical="top"/>
    </xf>
    <xf numFmtId="0" fontId="4" fillId="0" borderId="8" xfId="0" applyNumberFormat="1" applyFont="1" applyBorder="1" applyAlignment="1">
      <alignment horizontal="center" vertical="top"/>
    </xf>
    <xf numFmtId="0" fontId="5" fillId="4" borderId="21" xfId="0" applyNumberFormat="1" applyFont="1" applyFill="1" applyBorder="1" applyAlignment="1" applyProtection="1">
      <alignment horizontal="center" vertical="center"/>
    </xf>
    <xf numFmtId="0" fontId="5" fillId="4" borderId="2" xfId="0" applyNumberFormat="1" applyFont="1" applyFill="1" applyBorder="1" applyAlignment="1" applyProtection="1">
      <alignment horizontal="center" vertical="center"/>
    </xf>
    <xf numFmtId="0" fontId="5" fillId="4" borderId="18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Border="1" applyAlignment="1">
      <alignment horizontal="center" vertical="top"/>
    </xf>
    <xf numFmtId="0" fontId="4" fillId="0" borderId="20" xfId="0" applyNumberFormat="1" applyFont="1" applyBorder="1" applyAlignment="1">
      <alignment horizontal="center" vertical="top"/>
    </xf>
    <xf numFmtId="0" fontId="7" fillId="2" borderId="18" xfId="0" applyNumberFormat="1" applyFont="1" applyFill="1" applyBorder="1" applyAlignment="1" applyProtection="1">
      <alignment horizontal="center" vertical="center"/>
      <protection locked="0"/>
    </xf>
    <xf numFmtId="0" fontId="7" fillId="2" borderId="2" xfId="0" applyNumberFormat="1" applyFont="1" applyFill="1" applyBorder="1" applyAlignment="1" applyProtection="1">
      <alignment horizontal="center" vertical="center"/>
      <protection locked="0"/>
    </xf>
    <xf numFmtId="165" fontId="6" fillId="2" borderId="18" xfId="0" applyNumberFormat="1" applyFont="1" applyFill="1" applyBorder="1" applyAlignment="1" applyProtection="1">
      <alignment horizontal="center" vertical="top"/>
      <protection locked="0"/>
    </xf>
    <xf numFmtId="165" fontId="6" fillId="2" borderId="2" xfId="0" applyNumberFormat="1" applyFont="1" applyFill="1" applyBorder="1" applyAlignment="1" applyProtection="1">
      <alignment horizontal="center" vertical="top"/>
      <protection locked="0"/>
    </xf>
    <xf numFmtId="0" fontId="2" fillId="0" borderId="29" xfId="0" applyFont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0" fontId="5" fillId="2" borderId="28" xfId="0" applyNumberFormat="1" applyFont="1" applyFill="1" applyBorder="1" applyAlignment="1" applyProtection="1">
      <alignment horizontal="center" vertical="center"/>
    </xf>
    <xf numFmtId="0" fontId="5" fillId="2" borderId="13" xfId="0" applyNumberFormat="1" applyFont="1" applyFill="1" applyBorder="1" applyAlignment="1" applyProtection="1">
      <alignment horizontal="center" vertical="center"/>
    </xf>
    <xf numFmtId="0" fontId="5" fillId="4" borderId="23" xfId="0" applyNumberFormat="1" applyFont="1" applyFill="1" applyBorder="1" applyAlignment="1" applyProtection="1">
      <alignment horizontal="center" vertical="center"/>
    </xf>
    <xf numFmtId="0" fontId="5" fillId="4" borderId="24" xfId="0" applyNumberFormat="1" applyFont="1" applyFill="1" applyBorder="1" applyAlignment="1" applyProtection="1">
      <alignment horizontal="center" vertical="center"/>
    </xf>
    <xf numFmtId="0" fontId="5" fillId="4" borderId="42" xfId="0" applyNumberFormat="1" applyFont="1" applyFill="1" applyBorder="1" applyAlignment="1" applyProtection="1">
      <alignment horizontal="center" vertical="center"/>
    </xf>
    <xf numFmtId="0" fontId="5" fillId="4" borderId="43" xfId="0" applyNumberFormat="1" applyFont="1" applyFill="1" applyBorder="1" applyAlignment="1" applyProtection="1">
      <alignment horizontal="center" vertical="center"/>
    </xf>
    <xf numFmtId="165" fontId="5" fillId="2" borderId="10" xfId="0" applyNumberFormat="1" applyFont="1" applyFill="1" applyBorder="1" applyAlignment="1" applyProtection="1">
      <alignment horizontal="center" vertical="center"/>
    </xf>
    <xf numFmtId="1" fontId="5" fillId="2" borderId="18" xfId="0" applyNumberFormat="1" applyFont="1" applyFill="1" applyBorder="1" applyAlignment="1" applyProtection="1">
      <alignment horizontal="center" vertical="top"/>
      <protection locked="0"/>
    </xf>
    <xf numFmtId="1" fontId="5" fillId="2" borderId="19" xfId="0" applyNumberFormat="1" applyFont="1" applyFill="1" applyBorder="1" applyAlignment="1" applyProtection="1">
      <alignment horizontal="center" vertical="top"/>
      <protection locked="0"/>
    </xf>
    <xf numFmtId="1" fontId="5" fillId="2" borderId="20" xfId="0" applyNumberFormat="1" applyFont="1" applyFill="1" applyBorder="1" applyAlignment="1" applyProtection="1">
      <alignment horizontal="center" vertical="top"/>
      <protection locked="0"/>
    </xf>
    <xf numFmtId="0" fontId="6" fillId="2" borderId="10" xfId="0" applyNumberFormat="1" applyFont="1" applyFill="1" applyBorder="1" applyAlignment="1" applyProtection="1">
      <alignment horizontal="center" vertical="top"/>
    </xf>
    <xf numFmtId="0" fontId="4" fillId="0" borderId="10" xfId="0" applyNumberFormat="1" applyFont="1" applyBorder="1" applyAlignment="1" applyProtection="1">
      <alignment horizontal="center" vertical="top"/>
    </xf>
    <xf numFmtId="0" fontId="4" fillId="0" borderId="11" xfId="0" applyNumberFormat="1" applyFont="1" applyBorder="1" applyAlignment="1" applyProtection="1">
      <alignment horizontal="center" vertical="top"/>
    </xf>
    <xf numFmtId="165" fontId="5" fillId="2" borderId="24" xfId="0" applyNumberFormat="1" applyFont="1" applyFill="1" applyBorder="1" applyAlignment="1" applyProtection="1">
      <alignment horizontal="center" vertical="center"/>
      <protection locked="0"/>
    </xf>
    <xf numFmtId="165" fontId="5" fillId="2" borderId="42" xfId="0" applyNumberFormat="1" applyFont="1" applyFill="1" applyBorder="1" applyAlignment="1" applyProtection="1">
      <alignment horizontal="center" vertical="center"/>
      <protection locked="0"/>
    </xf>
    <xf numFmtId="165" fontId="5" fillId="2" borderId="43" xfId="0" applyNumberFormat="1" applyFont="1" applyFill="1" applyBorder="1" applyAlignment="1" applyProtection="1">
      <alignment horizontal="center" vertical="center"/>
      <protection locked="0"/>
    </xf>
    <xf numFmtId="0" fontId="7" fillId="2" borderId="24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top"/>
    </xf>
    <xf numFmtId="0" fontId="5" fillId="0" borderId="10" xfId="0" applyNumberFormat="1" applyFont="1" applyFill="1" applyBorder="1" applyAlignment="1" applyProtection="1">
      <alignment horizontal="center" vertical="top"/>
    </xf>
    <xf numFmtId="166" fontId="5" fillId="2" borderId="10" xfId="0" applyNumberFormat="1" applyFont="1" applyFill="1" applyBorder="1" applyAlignment="1" applyProtection="1">
      <alignment horizontal="center" vertical="top" wrapText="1"/>
      <protection locked="0"/>
    </xf>
    <xf numFmtId="0" fontId="5" fillId="0" borderId="28" xfId="0" applyNumberFormat="1" applyFont="1" applyFill="1" applyBorder="1" applyAlignment="1" applyProtection="1">
      <alignment horizontal="center" vertical="top"/>
    </xf>
    <xf numFmtId="0" fontId="5" fillId="0" borderId="30" xfId="0" applyNumberFormat="1" applyFont="1" applyFill="1" applyBorder="1" applyAlignment="1" applyProtection="1">
      <alignment horizontal="center" vertical="top"/>
    </xf>
    <xf numFmtId="0" fontId="5" fillId="0" borderId="13" xfId="0" applyNumberFormat="1" applyFont="1" applyFill="1" applyBorder="1" applyAlignment="1" applyProtection="1">
      <alignment horizontal="center" vertical="top"/>
    </xf>
    <xf numFmtId="165" fontId="5" fillId="2" borderId="10" xfId="0" applyNumberFormat="1" applyFont="1" applyFill="1" applyBorder="1" applyAlignment="1" applyProtection="1">
      <alignment horizontal="center" vertical="top" wrapText="1"/>
      <protection locked="0"/>
    </xf>
    <xf numFmtId="0" fontId="5" fillId="2" borderId="10" xfId="0" applyNumberFormat="1" applyFont="1" applyFill="1" applyBorder="1" applyAlignment="1" applyProtection="1">
      <alignment horizontal="center" vertical="top" wrapText="1"/>
      <protection locked="0"/>
    </xf>
    <xf numFmtId="0" fontId="5" fillId="2" borderId="28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applyNumberFormat="1" applyFont="1" applyFill="1" applyBorder="1" applyAlignment="1" applyProtection="1">
      <alignment horizontal="center" vertical="top"/>
    </xf>
    <xf numFmtId="166" fontId="5" fillId="0" borderId="1" xfId="0" applyNumberFormat="1" applyFont="1" applyFill="1" applyBorder="1" applyAlignment="1" applyProtection="1">
      <alignment horizontal="center" vertical="top"/>
    </xf>
    <xf numFmtId="0" fontId="7" fillId="2" borderId="28" xfId="0" applyNumberFormat="1" applyFont="1" applyFill="1" applyBorder="1" applyAlignment="1" applyProtection="1">
      <alignment horizontal="center" vertical="center"/>
    </xf>
    <xf numFmtId="0" fontId="7" fillId="2" borderId="30" xfId="0" applyNumberFormat="1" applyFont="1" applyFill="1" applyBorder="1" applyAlignment="1" applyProtection="1">
      <alignment horizontal="center" vertical="center"/>
    </xf>
    <xf numFmtId="0" fontId="7" fillId="2" borderId="13" xfId="0" applyNumberFormat="1" applyFont="1" applyFill="1" applyBorder="1" applyAlignment="1" applyProtection="1">
      <alignment horizontal="center" vertical="center"/>
    </xf>
    <xf numFmtId="165" fontId="5" fillId="0" borderId="1" xfId="0" applyNumberFormat="1" applyFont="1" applyFill="1" applyBorder="1" applyAlignment="1" applyProtection="1">
      <alignment horizontal="center" vertical="top"/>
    </xf>
    <xf numFmtId="0" fontId="5" fillId="0" borderId="18" xfId="0" applyNumberFormat="1" applyFont="1" applyFill="1" applyBorder="1" applyAlignment="1" applyProtection="1">
      <alignment horizontal="center" vertical="top"/>
    </xf>
    <xf numFmtId="0" fontId="6" fillId="2" borderId="24" xfId="0" applyNumberFormat="1" applyFont="1" applyFill="1" applyBorder="1" applyAlignment="1" applyProtection="1">
      <alignment horizontal="center" vertical="top"/>
      <protection locked="0"/>
    </xf>
    <xf numFmtId="0" fontId="8" fillId="0" borderId="24" xfId="0" applyNumberFormat="1" applyFont="1" applyBorder="1" applyAlignment="1">
      <alignment horizontal="center" vertical="top"/>
    </xf>
    <xf numFmtId="0" fontId="8" fillId="0" borderId="25" xfId="0" applyNumberFormat="1" applyFont="1" applyBorder="1" applyAlignment="1">
      <alignment horizontal="center" vertical="top"/>
    </xf>
    <xf numFmtId="0" fontId="5" fillId="2" borderId="29" xfId="0" applyNumberFormat="1" applyFont="1" applyFill="1" applyBorder="1" applyAlignment="1" applyProtection="1">
      <alignment horizontal="left" vertical="center"/>
    </xf>
    <xf numFmtId="0" fontId="5" fillId="2" borderId="30" xfId="0" applyNumberFormat="1" applyFont="1" applyFill="1" applyBorder="1" applyAlignment="1" applyProtection="1">
      <alignment horizontal="left" vertical="center"/>
    </xf>
    <xf numFmtId="0" fontId="5" fillId="2" borderId="13" xfId="0" applyNumberFormat="1" applyFont="1" applyFill="1" applyBorder="1" applyAlignment="1" applyProtection="1">
      <alignment horizontal="left" vertical="center"/>
    </xf>
    <xf numFmtId="0" fontId="5" fillId="3" borderId="52" xfId="0" applyNumberFormat="1" applyFont="1" applyFill="1" applyBorder="1" applyAlignment="1" applyProtection="1">
      <alignment vertical="top"/>
    </xf>
    <xf numFmtId="0" fontId="0" fillId="0" borderId="53" xfId="0" applyBorder="1">
      <alignment vertical="top"/>
    </xf>
    <xf numFmtId="0" fontId="2" fillId="0" borderId="38" xfId="0" applyFont="1" applyBorder="1" applyAlignment="1" applyProtection="1">
      <alignment horizontal="center"/>
    </xf>
    <xf numFmtId="0" fontId="2" fillId="0" borderId="43" xfId="0" applyFont="1" applyBorder="1" applyAlignment="1" applyProtection="1">
      <alignment horizontal="center"/>
    </xf>
    <xf numFmtId="0" fontId="5" fillId="2" borderId="42" xfId="0" applyNumberFormat="1" applyFont="1" applyFill="1" applyBorder="1" applyAlignment="1" applyProtection="1">
      <alignment horizontal="center" vertical="center"/>
    </xf>
    <xf numFmtId="0" fontId="5" fillId="2" borderId="43" xfId="0" applyNumberFormat="1" applyFont="1" applyFill="1" applyBorder="1" applyAlignment="1" applyProtection="1">
      <alignment horizontal="center" vertical="center"/>
    </xf>
    <xf numFmtId="165" fontId="5" fillId="2" borderId="24" xfId="0" applyNumberFormat="1" applyFont="1" applyFill="1" applyBorder="1" applyAlignment="1" applyProtection="1">
      <alignment horizontal="center" vertical="center"/>
    </xf>
    <xf numFmtId="2" fontId="5" fillId="0" borderId="1" xfId="0" applyNumberFormat="1" applyFont="1" applyFill="1" applyBorder="1" applyAlignment="1" applyProtection="1">
      <alignment horizontal="center" vertical="top"/>
    </xf>
    <xf numFmtId="2" fontId="5" fillId="0" borderId="18" xfId="0" applyNumberFormat="1" applyFont="1" applyFill="1" applyBorder="1" applyAlignment="1" applyProtection="1">
      <alignment horizontal="center" vertical="top"/>
    </xf>
    <xf numFmtId="0" fontId="5" fillId="0" borderId="38" xfId="0" applyNumberFormat="1" applyFont="1" applyFill="1" applyBorder="1" applyAlignment="1" applyProtection="1">
      <alignment horizontal="center" vertical="top" wrapText="1"/>
      <protection locked="0"/>
    </xf>
    <xf numFmtId="0" fontId="5" fillId="0" borderId="39" xfId="0" applyNumberFormat="1" applyFont="1" applyFill="1" applyBorder="1" applyAlignment="1" applyProtection="1">
      <alignment horizontal="center" vertical="top" wrapText="1"/>
      <protection locked="0"/>
    </xf>
    <xf numFmtId="0" fontId="5" fillId="0" borderId="40" xfId="0" applyNumberFormat="1" applyFont="1" applyFill="1" applyBorder="1" applyAlignment="1" applyProtection="1">
      <alignment horizontal="center" vertical="top" wrapText="1"/>
      <protection locked="0"/>
    </xf>
    <xf numFmtId="0" fontId="5" fillId="0" borderId="34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5" fillId="0" borderId="17" xfId="0" applyNumberFormat="1" applyFont="1" applyFill="1" applyBorder="1" applyAlignment="1" applyProtection="1">
      <alignment horizontal="center" vertical="top" wrapText="1"/>
      <protection locked="0"/>
    </xf>
    <xf numFmtId="0" fontId="5" fillId="0" borderId="55" xfId="0" applyNumberFormat="1" applyFont="1" applyFill="1" applyBorder="1" applyAlignment="1" applyProtection="1">
      <alignment horizontal="center" vertical="top" wrapText="1"/>
      <protection locked="0"/>
    </xf>
    <xf numFmtId="0" fontId="5" fillId="0" borderId="26" xfId="0" applyNumberFormat="1" applyFont="1" applyFill="1" applyBorder="1" applyAlignment="1" applyProtection="1">
      <alignment horizontal="center" vertical="top" wrapText="1"/>
      <protection locked="0"/>
    </xf>
    <xf numFmtId="0" fontId="5" fillId="0" borderId="41" xfId="0" applyNumberFormat="1" applyFont="1" applyFill="1" applyBorder="1" applyAlignment="1" applyProtection="1">
      <alignment horizontal="center" vertical="top" wrapText="1"/>
      <protection locked="0"/>
    </xf>
    <xf numFmtId="0" fontId="5" fillId="2" borderId="38" xfId="0" applyNumberFormat="1" applyFont="1" applyFill="1" applyBorder="1" applyAlignment="1" applyProtection="1">
      <alignment horizontal="center" vertical="top" wrapText="1"/>
      <protection locked="0"/>
    </xf>
    <xf numFmtId="0" fontId="5" fillId="2" borderId="39" xfId="0" applyNumberFormat="1" applyFont="1" applyFill="1" applyBorder="1" applyAlignment="1" applyProtection="1">
      <alignment horizontal="center" vertical="top" wrapText="1"/>
      <protection locked="0"/>
    </xf>
    <xf numFmtId="0" fontId="5" fillId="2" borderId="40" xfId="0" applyNumberFormat="1" applyFont="1" applyFill="1" applyBorder="1" applyAlignment="1" applyProtection="1">
      <alignment horizontal="center" vertical="top" wrapText="1"/>
      <protection locked="0"/>
    </xf>
    <xf numFmtId="0" fontId="5" fillId="2" borderId="34" xfId="0" applyNumberFormat="1" applyFont="1" applyFill="1" applyBorder="1" applyAlignment="1" applyProtection="1">
      <alignment horizontal="center" vertical="top" wrapText="1"/>
      <protection locked="0"/>
    </xf>
    <xf numFmtId="0" fontId="5" fillId="2" borderId="0" xfId="0" applyNumberFormat="1" applyFont="1" applyFill="1" applyBorder="1" applyAlignment="1" applyProtection="1">
      <alignment horizontal="center" vertical="top" wrapText="1"/>
      <protection locked="0"/>
    </xf>
    <xf numFmtId="0" fontId="5" fillId="2" borderId="17" xfId="0" applyNumberFormat="1" applyFont="1" applyFill="1" applyBorder="1" applyAlignment="1" applyProtection="1">
      <alignment horizontal="center" vertical="top" wrapText="1"/>
      <protection locked="0"/>
    </xf>
    <xf numFmtId="0" fontId="5" fillId="2" borderId="55" xfId="0" applyNumberFormat="1" applyFont="1" applyFill="1" applyBorder="1" applyAlignment="1" applyProtection="1">
      <alignment horizontal="center" vertical="top" wrapText="1"/>
      <protection locked="0"/>
    </xf>
    <xf numFmtId="0" fontId="5" fillId="2" borderId="26" xfId="0" applyNumberFormat="1" applyFont="1" applyFill="1" applyBorder="1" applyAlignment="1" applyProtection="1">
      <alignment horizontal="center" vertical="top" wrapText="1"/>
      <protection locked="0"/>
    </xf>
    <xf numFmtId="0" fontId="5" fillId="2" borderId="4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16566</xdr:rowOff>
    </xdr:from>
    <xdr:to>
      <xdr:col>10</xdr:col>
      <xdr:colOff>140805</xdr:colOff>
      <xdr:row>2</xdr:row>
      <xdr:rowOff>190499</xdr:rowOff>
    </xdr:to>
    <xdr:pic>
      <xdr:nvPicPr>
        <xdr:cNvPr id="7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849" y="16566"/>
          <a:ext cx="2029239" cy="637759"/>
        </a:xfrm>
        <a:prstGeom prst="rect">
          <a:avLst/>
        </a:prstGeom>
      </xdr:spPr>
    </xdr:pic>
    <xdr:clientData/>
  </xdr:twoCellAnchor>
  <xdr:twoCellAnchor editAs="oneCell">
    <xdr:from>
      <xdr:col>20</xdr:col>
      <xdr:colOff>33854</xdr:colOff>
      <xdr:row>50</xdr:row>
      <xdr:rowOff>41413</xdr:rowOff>
    </xdr:from>
    <xdr:to>
      <xdr:col>34</xdr:col>
      <xdr:colOff>146782</xdr:colOff>
      <xdr:row>65</xdr:row>
      <xdr:rowOff>24847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50919" y="7321826"/>
          <a:ext cx="2663972" cy="1847021"/>
        </a:xfrm>
        <a:prstGeom prst="rect">
          <a:avLst/>
        </a:prstGeom>
      </xdr:spPr>
    </xdr:pic>
    <xdr:clientData/>
  </xdr:twoCellAnchor>
  <xdr:twoCellAnchor editAs="oneCell">
    <xdr:from>
      <xdr:col>20</xdr:col>
      <xdr:colOff>33854</xdr:colOff>
      <xdr:row>50</xdr:row>
      <xdr:rowOff>41413</xdr:rowOff>
    </xdr:from>
    <xdr:to>
      <xdr:col>34</xdr:col>
      <xdr:colOff>148302</xdr:colOff>
      <xdr:row>65</xdr:row>
      <xdr:rowOff>66260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50919" y="7321826"/>
          <a:ext cx="2665492" cy="1888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16566</xdr:rowOff>
    </xdr:from>
    <xdr:to>
      <xdr:col>10</xdr:col>
      <xdr:colOff>140805</xdr:colOff>
      <xdr:row>2</xdr:row>
      <xdr:rowOff>190499</xdr:rowOff>
    </xdr:to>
    <xdr:pic>
      <xdr:nvPicPr>
        <xdr:cNvPr id="6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849" y="16566"/>
          <a:ext cx="2029239" cy="637759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66276</xdr:rowOff>
    </xdr:from>
    <xdr:to>
      <xdr:col>34</xdr:col>
      <xdr:colOff>137777</xdr:colOff>
      <xdr:row>65</xdr:row>
      <xdr:rowOff>49710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1914" y="7346689"/>
          <a:ext cx="2663972" cy="1847021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66276</xdr:rowOff>
    </xdr:from>
    <xdr:to>
      <xdr:col>34</xdr:col>
      <xdr:colOff>139297</xdr:colOff>
      <xdr:row>65</xdr:row>
      <xdr:rowOff>91123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41914" y="7346689"/>
          <a:ext cx="2665492" cy="18884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16566</xdr:rowOff>
    </xdr:from>
    <xdr:to>
      <xdr:col>10</xdr:col>
      <xdr:colOff>140805</xdr:colOff>
      <xdr:row>2</xdr:row>
      <xdr:rowOff>190499</xdr:rowOff>
    </xdr:to>
    <xdr:pic>
      <xdr:nvPicPr>
        <xdr:cNvPr id="6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849" y="16566"/>
          <a:ext cx="2029239" cy="637759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66276</xdr:rowOff>
    </xdr:from>
    <xdr:to>
      <xdr:col>34</xdr:col>
      <xdr:colOff>137777</xdr:colOff>
      <xdr:row>65</xdr:row>
      <xdr:rowOff>49710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1914" y="7346689"/>
          <a:ext cx="2663972" cy="1847021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66276</xdr:rowOff>
    </xdr:from>
    <xdr:to>
      <xdr:col>34</xdr:col>
      <xdr:colOff>139297</xdr:colOff>
      <xdr:row>65</xdr:row>
      <xdr:rowOff>91123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41914" y="7346689"/>
          <a:ext cx="2665492" cy="18884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16566</xdr:rowOff>
    </xdr:from>
    <xdr:to>
      <xdr:col>10</xdr:col>
      <xdr:colOff>140805</xdr:colOff>
      <xdr:row>2</xdr:row>
      <xdr:rowOff>190499</xdr:rowOff>
    </xdr:to>
    <xdr:pic>
      <xdr:nvPicPr>
        <xdr:cNvPr id="6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849" y="16566"/>
          <a:ext cx="2029239" cy="637759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57993</xdr:rowOff>
    </xdr:from>
    <xdr:to>
      <xdr:col>34</xdr:col>
      <xdr:colOff>137777</xdr:colOff>
      <xdr:row>65</xdr:row>
      <xdr:rowOff>41427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1914" y="7338406"/>
          <a:ext cx="2663972" cy="1847021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57993</xdr:rowOff>
    </xdr:from>
    <xdr:to>
      <xdr:col>34</xdr:col>
      <xdr:colOff>139297</xdr:colOff>
      <xdr:row>65</xdr:row>
      <xdr:rowOff>82840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41914" y="7338406"/>
          <a:ext cx="2665492" cy="18884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16566</xdr:rowOff>
    </xdr:from>
    <xdr:to>
      <xdr:col>10</xdr:col>
      <xdr:colOff>140805</xdr:colOff>
      <xdr:row>2</xdr:row>
      <xdr:rowOff>190499</xdr:rowOff>
    </xdr:to>
    <xdr:pic>
      <xdr:nvPicPr>
        <xdr:cNvPr id="6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849" y="16566"/>
          <a:ext cx="2029239" cy="637759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57993</xdr:rowOff>
    </xdr:from>
    <xdr:to>
      <xdr:col>34</xdr:col>
      <xdr:colOff>137777</xdr:colOff>
      <xdr:row>65</xdr:row>
      <xdr:rowOff>41427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41914" y="7338406"/>
          <a:ext cx="2663972" cy="1847021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57993</xdr:rowOff>
    </xdr:from>
    <xdr:to>
      <xdr:col>34</xdr:col>
      <xdr:colOff>139297</xdr:colOff>
      <xdr:row>65</xdr:row>
      <xdr:rowOff>82840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41914" y="7338406"/>
          <a:ext cx="2665492" cy="188843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24849</xdr:colOff>
      <xdr:row>0</xdr:row>
      <xdr:rowOff>16566</xdr:rowOff>
    </xdr:from>
    <xdr:to>
      <xdr:col>10</xdr:col>
      <xdr:colOff>140805</xdr:colOff>
      <xdr:row>2</xdr:row>
      <xdr:rowOff>190499</xdr:rowOff>
    </xdr:to>
    <xdr:pic>
      <xdr:nvPicPr>
        <xdr:cNvPr id="7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849" y="16566"/>
          <a:ext cx="1938130" cy="637759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66276</xdr:rowOff>
    </xdr:from>
    <xdr:to>
      <xdr:col>34</xdr:col>
      <xdr:colOff>137777</xdr:colOff>
      <xdr:row>65</xdr:row>
      <xdr:rowOff>41427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6066" y="7346689"/>
          <a:ext cx="2663972" cy="1847021"/>
        </a:xfrm>
        <a:prstGeom prst="rect">
          <a:avLst/>
        </a:prstGeom>
      </xdr:spPr>
    </xdr:pic>
    <xdr:clientData/>
  </xdr:twoCellAnchor>
  <xdr:twoCellAnchor editAs="oneCell">
    <xdr:from>
      <xdr:col>20</xdr:col>
      <xdr:colOff>24849</xdr:colOff>
      <xdr:row>50</xdr:row>
      <xdr:rowOff>66276</xdr:rowOff>
    </xdr:from>
    <xdr:to>
      <xdr:col>34</xdr:col>
      <xdr:colOff>139297</xdr:colOff>
      <xdr:row>65</xdr:row>
      <xdr:rowOff>82840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636066" y="7346689"/>
          <a:ext cx="2665492" cy="1888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9"/>
  <sheetViews>
    <sheetView showGridLines="0" tabSelected="1" zoomScale="115" zoomScaleNormal="115" workbookViewId="0">
      <selection activeCell="Q49" sqref="Q49:T49"/>
    </sheetView>
  </sheetViews>
  <sheetFormatPr defaultColWidth="11" defaultRowHeight="20.100000000000001" customHeight="1"/>
  <cols>
    <col min="1" max="6" width="2.375" style="1" customWidth="1"/>
    <col min="7" max="7" width="3.625" style="1" customWidth="1"/>
    <col min="8" max="10" width="2.375" style="1" customWidth="1"/>
    <col min="11" max="11" width="2.5" style="1" customWidth="1"/>
    <col min="12" max="12" width="3.625" style="1" customWidth="1"/>
    <col min="13" max="14" width="2.375" style="1" customWidth="1"/>
    <col min="15" max="15" width="3.625" style="1" customWidth="1"/>
    <col min="16" max="18" width="2.375" style="1" customWidth="1"/>
    <col min="19" max="19" width="3.625" style="1" customWidth="1"/>
    <col min="20" max="35" width="2.375" style="1" customWidth="1"/>
    <col min="36" max="256" width="10.25" style="1" customWidth="1"/>
    <col min="257" max="16384" width="11" style="2"/>
  </cols>
  <sheetData>
    <row r="1" spans="1:37" ht="18.600000000000001" customHeight="1">
      <c r="A1" s="137"/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3" t="s">
        <v>0</v>
      </c>
      <c r="M1" s="144"/>
      <c r="N1" s="144"/>
      <c r="O1" s="144"/>
      <c r="P1" s="144"/>
      <c r="Q1" s="144"/>
      <c r="R1" s="128" t="s">
        <v>87</v>
      </c>
      <c r="S1" s="128"/>
      <c r="T1" s="128"/>
      <c r="U1" s="128"/>
      <c r="V1" s="128"/>
      <c r="W1" s="128"/>
      <c r="X1" s="144" t="s">
        <v>1</v>
      </c>
      <c r="Y1" s="144"/>
      <c r="Z1" s="144"/>
      <c r="AA1" s="144"/>
      <c r="AB1" s="144"/>
      <c r="AC1" s="144"/>
      <c r="AD1" s="128" t="s">
        <v>88</v>
      </c>
      <c r="AE1" s="128"/>
      <c r="AF1" s="128"/>
      <c r="AG1" s="128"/>
      <c r="AH1" s="128"/>
      <c r="AI1" s="129"/>
      <c r="AJ1" s="3"/>
    </row>
    <row r="2" spans="1:37" ht="18.600000000000001" customHeight="1">
      <c r="A2" s="140"/>
      <c r="B2" s="141"/>
      <c r="C2" s="141"/>
      <c r="D2" s="141"/>
      <c r="E2" s="141"/>
      <c r="F2" s="141"/>
      <c r="G2" s="141"/>
      <c r="H2" s="141"/>
      <c r="I2" s="141"/>
      <c r="J2" s="141"/>
      <c r="K2" s="142"/>
      <c r="L2" s="130" t="s">
        <v>2</v>
      </c>
      <c r="M2" s="103"/>
      <c r="N2" s="103"/>
      <c r="O2" s="103"/>
      <c r="P2" s="103"/>
      <c r="Q2" s="103"/>
      <c r="R2" s="102"/>
      <c r="S2" s="102"/>
      <c r="T2" s="102"/>
      <c r="U2" s="102"/>
      <c r="V2" s="102"/>
      <c r="W2" s="102"/>
      <c r="X2" s="103" t="s">
        <v>56</v>
      </c>
      <c r="Y2" s="103"/>
      <c r="Z2" s="103"/>
      <c r="AA2" s="103"/>
      <c r="AB2" s="103"/>
      <c r="AC2" s="103"/>
      <c r="AD2" s="131"/>
      <c r="AE2" s="131"/>
      <c r="AF2" s="131"/>
      <c r="AG2" s="131"/>
      <c r="AH2" s="131"/>
      <c r="AI2" s="132"/>
      <c r="AJ2" s="3"/>
    </row>
    <row r="3" spans="1:37" ht="18.600000000000001" customHeight="1" thickBot="1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30" t="s">
        <v>3</v>
      </c>
      <c r="M3" s="103"/>
      <c r="N3" s="103"/>
      <c r="O3" s="103"/>
      <c r="P3" s="103"/>
      <c r="Q3" s="103"/>
      <c r="R3" s="101"/>
      <c r="S3" s="102"/>
      <c r="T3" s="102"/>
      <c r="U3" s="102"/>
      <c r="V3" s="102"/>
      <c r="W3" s="102"/>
      <c r="X3" s="103" t="s">
        <v>4</v>
      </c>
      <c r="Y3" s="103"/>
      <c r="Z3" s="103"/>
      <c r="AA3" s="103"/>
      <c r="AB3" s="103"/>
      <c r="AC3" s="103"/>
      <c r="AD3" s="104">
        <v>5.89</v>
      </c>
      <c r="AE3" s="104"/>
      <c r="AF3" s="104"/>
      <c r="AG3" s="104"/>
      <c r="AH3" s="104"/>
      <c r="AI3" s="105"/>
      <c r="AJ3" s="3"/>
    </row>
    <row r="4" spans="1:37" ht="11.25" customHeight="1" thickBot="1">
      <c r="A4" s="133" t="s">
        <v>5</v>
      </c>
      <c r="B4" s="134"/>
      <c r="C4" s="134" t="s">
        <v>6</v>
      </c>
      <c r="D4" s="134"/>
      <c r="E4" s="134"/>
      <c r="F4" s="134"/>
      <c r="G4" s="134"/>
      <c r="H4" s="134" t="s">
        <v>7</v>
      </c>
      <c r="I4" s="134"/>
      <c r="J4" s="134"/>
      <c r="K4" s="134"/>
      <c r="L4" s="135"/>
      <c r="M4" s="6"/>
      <c r="N4" s="136" t="s">
        <v>8</v>
      </c>
      <c r="O4" s="106"/>
      <c r="P4" s="106"/>
      <c r="Q4" s="106"/>
      <c r="R4" s="106" t="s">
        <v>85</v>
      </c>
      <c r="S4" s="106"/>
      <c r="T4" s="106" t="s">
        <v>6</v>
      </c>
      <c r="U4" s="106"/>
      <c r="V4" s="106"/>
      <c r="W4" s="106"/>
      <c r="X4" s="106" t="s">
        <v>7</v>
      </c>
      <c r="Y4" s="106"/>
      <c r="Z4" s="106"/>
      <c r="AA4" s="106"/>
      <c r="AB4" s="106" t="s">
        <v>9</v>
      </c>
      <c r="AC4" s="106"/>
      <c r="AD4" s="106"/>
      <c r="AE4" s="106"/>
      <c r="AF4" s="106" t="s">
        <v>10</v>
      </c>
      <c r="AG4" s="106"/>
      <c r="AH4" s="106"/>
      <c r="AI4" s="113"/>
      <c r="AJ4" s="3"/>
    </row>
    <row r="5" spans="1:37" ht="11.25" customHeight="1">
      <c r="A5" s="109">
        <v>1</v>
      </c>
      <c r="B5" s="77"/>
      <c r="C5" s="110" t="s">
        <v>103</v>
      </c>
      <c r="D5" s="111"/>
      <c r="E5" s="111"/>
      <c r="F5" s="111"/>
      <c r="G5" s="112"/>
      <c r="H5" s="94"/>
      <c r="I5" s="94"/>
      <c r="J5" s="94"/>
      <c r="K5" s="94"/>
      <c r="L5" s="95"/>
      <c r="M5" s="7"/>
      <c r="N5" s="145" t="s">
        <v>11</v>
      </c>
      <c r="O5" s="146"/>
      <c r="P5" s="146"/>
      <c r="Q5" s="146"/>
      <c r="R5" s="146"/>
      <c r="S5" s="146"/>
      <c r="T5" s="107">
        <v>0.39930555555555558</v>
      </c>
      <c r="U5" s="108"/>
      <c r="V5" s="108"/>
      <c r="W5" s="108"/>
      <c r="X5" s="107"/>
      <c r="Y5" s="108"/>
      <c r="Z5" s="108"/>
      <c r="AA5" s="108"/>
      <c r="AB5" s="107"/>
      <c r="AC5" s="108"/>
      <c r="AD5" s="108"/>
      <c r="AE5" s="108"/>
      <c r="AF5" s="107"/>
      <c r="AG5" s="108"/>
      <c r="AH5" s="108"/>
      <c r="AI5" s="114"/>
      <c r="AJ5" s="3"/>
      <c r="AK5" s="23"/>
    </row>
    <row r="6" spans="1:37" ht="11.25" customHeight="1">
      <c r="A6" s="109">
        <v>2</v>
      </c>
      <c r="B6" s="77"/>
      <c r="C6" s="110">
        <v>2.0060763888888888E-3</v>
      </c>
      <c r="D6" s="111"/>
      <c r="E6" s="111"/>
      <c r="F6" s="111"/>
      <c r="G6" s="112"/>
      <c r="H6" s="94"/>
      <c r="I6" s="94"/>
      <c r="J6" s="94"/>
      <c r="K6" s="94"/>
      <c r="L6" s="95"/>
      <c r="M6" s="7"/>
      <c r="N6" s="92" t="s">
        <v>12</v>
      </c>
      <c r="O6" s="93"/>
      <c r="P6" s="93"/>
      <c r="Q6" s="93"/>
      <c r="R6" s="93"/>
      <c r="S6" s="93"/>
      <c r="T6" s="77" t="s">
        <v>100</v>
      </c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8"/>
      <c r="AJ6" s="3"/>
      <c r="AK6" s="23"/>
    </row>
    <row r="7" spans="1:37" ht="11.25" customHeight="1">
      <c r="A7" s="109">
        <v>3</v>
      </c>
      <c r="B7" s="77"/>
      <c r="C7" s="110" t="s">
        <v>104</v>
      </c>
      <c r="D7" s="111"/>
      <c r="E7" s="111"/>
      <c r="F7" s="111"/>
      <c r="G7" s="112"/>
      <c r="H7" s="94"/>
      <c r="I7" s="94"/>
      <c r="J7" s="94"/>
      <c r="K7" s="94"/>
      <c r="L7" s="95"/>
      <c r="M7" s="7"/>
      <c r="N7" s="92" t="s">
        <v>13</v>
      </c>
      <c r="O7" s="93"/>
      <c r="P7" s="93"/>
      <c r="Q7" s="93" t="s">
        <v>14</v>
      </c>
      <c r="R7" s="93"/>
      <c r="S7" s="93"/>
      <c r="T7" s="77"/>
      <c r="U7" s="77"/>
      <c r="V7" s="77"/>
      <c r="W7" s="77"/>
      <c r="X7" s="97"/>
      <c r="Y7" s="97"/>
      <c r="Z7" s="115"/>
      <c r="AA7" s="115"/>
      <c r="AB7" s="97"/>
      <c r="AC7" s="97"/>
      <c r="AD7" s="115"/>
      <c r="AE7" s="115"/>
      <c r="AF7" s="97"/>
      <c r="AG7" s="97"/>
      <c r="AH7" s="115"/>
      <c r="AI7" s="116"/>
      <c r="AJ7" s="3"/>
      <c r="AK7" s="23"/>
    </row>
    <row r="8" spans="1:37" ht="11.25" customHeight="1">
      <c r="A8" s="109">
        <v>4</v>
      </c>
      <c r="B8" s="77"/>
      <c r="C8" s="110"/>
      <c r="D8" s="111"/>
      <c r="E8" s="111"/>
      <c r="F8" s="111"/>
      <c r="G8" s="112"/>
      <c r="H8" s="94"/>
      <c r="I8" s="94"/>
      <c r="J8" s="94"/>
      <c r="K8" s="94"/>
      <c r="L8" s="95"/>
      <c r="M8" s="7"/>
      <c r="N8" s="120" t="s">
        <v>62</v>
      </c>
      <c r="O8" s="121"/>
      <c r="P8" s="121"/>
      <c r="Q8" s="121"/>
      <c r="R8" s="121"/>
      <c r="S8" s="122"/>
      <c r="T8" s="117" t="s">
        <v>101</v>
      </c>
      <c r="U8" s="118"/>
      <c r="V8" s="118"/>
      <c r="W8" s="118"/>
      <c r="X8" s="117"/>
      <c r="Y8" s="118"/>
      <c r="Z8" s="118"/>
      <c r="AA8" s="89"/>
      <c r="AB8" s="117"/>
      <c r="AC8" s="118"/>
      <c r="AD8" s="118"/>
      <c r="AE8" s="89"/>
      <c r="AF8" s="117"/>
      <c r="AG8" s="118"/>
      <c r="AH8" s="118"/>
      <c r="AI8" s="119"/>
      <c r="AJ8" s="3"/>
      <c r="AK8" s="23"/>
    </row>
    <row r="9" spans="1:37" ht="11.25" customHeight="1">
      <c r="A9" s="109">
        <v>5</v>
      </c>
      <c r="B9" s="77"/>
      <c r="C9" s="110"/>
      <c r="D9" s="111"/>
      <c r="E9" s="111"/>
      <c r="F9" s="111"/>
      <c r="G9" s="112"/>
      <c r="H9" s="94"/>
      <c r="I9" s="94"/>
      <c r="J9" s="94"/>
      <c r="K9" s="94"/>
      <c r="L9" s="95"/>
      <c r="M9" s="7"/>
      <c r="N9" s="92" t="s">
        <v>42</v>
      </c>
      <c r="O9" s="93"/>
      <c r="P9" s="93"/>
      <c r="Q9" s="93"/>
      <c r="R9" s="93"/>
      <c r="S9" s="93"/>
      <c r="T9" s="77">
        <v>198</v>
      </c>
      <c r="U9" s="77"/>
      <c r="V9" s="77"/>
      <c r="W9" s="7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78"/>
      <c r="AJ9" s="3"/>
      <c r="AK9" s="23"/>
    </row>
    <row r="10" spans="1:37" ht="11.25" customHeight="1">
      <c r="A10" s="109">
        <v>6</v>
      </c>
      <c r="B10" s="77"/>
      <c r="C10" s="110"/>
      <c r="D10" s="111"/>
      <c r="E10" s="111"/>
      <c r="F10" s="111"/>
      <c r="G10" s="112"/>
      <c r="H10" s="94"/>
      <c r="I10" s="94"/>
      <c r="J10" s="94"/>
      <c r="K10" s="94"/>
      <c r="L10" s="95"/>
      <c r="M10" s="7"/>
      <c r="N10" s="92" t="s">
        <v>89</v>
      </c>
      <c r="O10" s="93"/>
      <c r="P10" s="93"/>
      <c r="Q10" s="93"/>
      <c r="R10" s="93"/>
      <c r="S10" s="93"/>
      <c r="T10" s="123">
        <f>(AD3*COUNTA(C5:G24))+1000</f>
        <v>1017.67</v>
      </c>
      <c r="U10" s="123"/>
      <c r="V10" s="123"/>
      <c r="W10" s="123"/>
      <c r="X10" s="123">
        <f>(AD$3*COUNTA(H$5:L$24))+T10</f>
        <v>1017.67</v>
      </c>
      <c r="Y10" s="123"/>
      <c r="Z10" s="123"/>
      <c r="AA10" s="123"/>
      <c r="AB10" s="123">
        <f>(AD$3*COUNTA(C$28:G$47))+X10</f>
        <v>1017.67</v>
      </c>
      <c r="AC10" s="123"/>
      <c r="AD10" s="123"/>
      <c r="AE10" s="123"/>
      <c r="AF10" s="123">
        <f>(AD$3*COUNTA(H$28:L$47))+AB10</f>
        <v>1017.67</v>
      </c>
      <c r="AG10" s="123"/>
      <c r="AH10" s="123"/>
      <c r="AI10" s="124"/>
      <c r="AJ10" s="3"/>
      <c r="AK10" s="23"/>
    </row>
    <row r="11" spans="1:37" ht="11.25" customHeight="1">
      <c r="A11" s="109">
        <v>7</v>
      </c>
      <c r="B11" s="77"/>
      <c r="C11" s="110"/>
      <c r="D11" s="111"/>
      <c r="E11" s="111"/>
      <c r="F11" s="111"/>
      <c r="G11" s="112"/>
      <c r="H11" s="94"/>
      <c r="I11" s="94"/>
      <c r="J11" s="94"/>
      <c r="K11" s="94"/>
      <c r="L11" s="95"/>
      <c r="M11" s="7"/>
      <c r="N11" s="92" t="s">
        <v>90</v>
      </c>
      <c r="O11" s="93"/>
      <c r="P11" s="93"/>
      <c r="Q11" s="93"/>
      <c r="R11" s="93"/>
      <c r="S11" s="93"/>
      <c r="T11" s="123">
        <f>(AD3*COUNTA(C5:G24))+0</f>
        <v>17.669999999999998</v>
      </c>
      <c r="U11" s="123"/>
      <c r="V11" s="123"/>
      <c r="W11" s="123"/>
      <c r="X11" s="123">
        <f>(AD$3*COUNTA(H$5:L$24))+T11</f>
        <v>17.669999999999998</v>
      </c>
      <c r="Y11" s="123"/>
      <c r="Z11" s="123"/>
      <c r="AA11" s="123"/>
      <c r="AB11" s="123">
        <f>(AD$3*COUNTA(C$28:G$47))+X11</f>
        <v>17.669999999999998</v>
      </c>
      <c r="AC11" s="123"/>
      <c r="AD11" s="123"/>
      <c r="AE11" s="123"/>
      <c r="AF11" s="123">
        <f>(AD$3*COUNTA(H$28:L$47))+AB11</f>
        <v>17.669999999999998</v>
      </c>
      <c r="AG11" s="123"/>
      <c r="AH11" s="123"/>
      <c r="AI11" s="124"/>
      <c r="AJ11" s="3"/>
      <c r="AK11" s="23"/>
    </row>
    <row r="12" spans="1:37" ht="11.25" customHeight="1">
      <c r="A12" s="109">
        <v>8</v>
      </c>
      <c r="B12" s="77"/>
      <c r="C12" s="110"/>
      <c r="D12" s="111"/>
      <c r="E12" s="111"/>
      <c r="F12" s="111"/>
      <c r="G12" s="112"/>
      <c r="H12" s="94"/>
      <c r="I12" s="94"/>
      <c r="J12" s="94"/>
      <c r="K12" s="94"/>
      <c r="L12" s="95"/>
      <c r="M12" s="7"/>
      <c r="N12" s="120" t="s">
        <v>41</v>
      </c>
      <c r="O12" s="121"/>
      <c r="P12" s="121"/>
      <c r="Q12" s="121"/>
      <c r="R12" s="121"/>
      <c r="S12" s="122"/>
      <c r="T12" s="77" t="s">
        <v>85</v>
      </c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8"/>
      <c r="AJ12" s="3"/>
      <c r="AK12" s="23"/>
    </row>
    <row r="13" spans="1:37" ht="11.25" customHeight="1">
      <c r="A13" s="109">
        <v>9</v>
      </c>
      <c r="B13" s="77"/>
      <c r="C13" s="110"/>
      <c r="D13" s="111"/>
      <c r="E13" s="111"/>
      <c r="F13" s="111"/>
      <c r="G13" s="112"/>
      <c r="H13" s="94"/>
      <c r="I13" s="94"/>
      <c r="J13" s="94"/>
      <c r="K13" s="94"/>
      <c r="L13" s="95"/>
      <c r="M13" s="7"/>
      <c r="N13" s="92" t="s">
        <v>72</v>
      </c>
      <c r="O13" s="93"/>
      <c r="P13" s="93"/>
      <c r="Q13" s="93"/>
      <c r="R13" s="93"/>
      <c r="S13" s="93"/>
      <c r="T13" s="117">
        <v>14</v>
      </c>
      <c r="U13" s="118"/>
      <c r="V13" s="117">
        <v>10.5</v>
      </c>
      <c r="W13" s="89"/>
      <c r="X13" s="117"/>
      <c r="Y13" s="89"/>
      <c r="Z13" s="118"/>
      <c r="AA13" s="89"/>
      <c r="AB13" s="117"/>
      <c r="AC13" s="89"/>
      <c r="AD13" s="118"/>
      <c r="AE13" s="89"/>
      <c r="AF13" s="117"/>
      <c r="AG13" s="89"/>
      <c r="AH13" s="118"/>
      <c r="AI13" s="119"/>
      <c r="AJ13" s="3"/>
      <c r="AK13" s="23"/>
    </row>
    <row r="14" spans="1:37" ht="11.25" customHeight="1">
      <c r="A14" s="109">
        <v>10</v>
      </c>
      <c r="B14" s="77"/>
      <c r="C14" s="110"/>
      <c r="D14" s="111"/>
      <c r="E14" s="111"/>
      <c r="F14" s="111"/>
      <c r="G14" s="112"/>
      <c r="H14" s="94"/>
      <c r="I14" s="94"/>
      <c r="J14" s="94"/>
      <c r="K14" s="94"/>
      <c r="L14" s="95"/>
      <c r="M14" s="7"/>
      <c r="N14" s="92" t="s">
        <v>65</v>
      </c>
      <c r="O14" s="93"/>
      <c r="P14" s="93"/>
      <c r="Q14" s="93"/>
      <c r="R14" s="93"/>
      <c r="S14" s="93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80"/>
      <c r="AJ14" s="3"/>
      <c r="AK14" s="23"/>
    </row>
    <row r="15" spans="1:37" ht="11.25" customHeight="1">
      <c r="A15" s="109">
        <v>11</v>
      </c>
      <c r="B15" s="77"/>
      <c r="C15" s="110"/>
      <c r="D15" s="111"/>
      <c r="E15" s="111"/>
      <c r="F15" s="111"/>
      <c r="G15" s="112"/>
      <c r="H15" s="94"/>
      <c r="I15" s="94"/>
      <c r="J15" s="94"/>
      <c r="K15" s="94"/>
      <c r="L15" s="95"/>
      <c r="M15" s="7"/>
      <c r="N15" s="92" t="s">
        <v>84</v>
      </c>
      <c r="O15" s="93"/>
      <c r="P15" s="93"/>
      <c r="Q15" s="93"/>
      <c r="R15" s="93"/>
      <c r="S15" s="93"/>
      <c r="T15" s="126"/>
      <c r="U15" s="127"/>
      <c r="V15" s="148"/>
      <c r="W15" s="148"/>
      <c r="X15" s="126"/>
      <c r="Y15" s="127"/>
      <c r="Z15" s="148"/>
      <c r="AA15" s="148"/>
      <c r="AB15" s="126"/>
      <c r="AC15" s="127"/>
      <c r="AD15" s="148"/>
      <c r="AE15" s="148"/>
      <c r="AF15" s="126"/>
      <c r="AG15" s="127"/>
      <c r="AH15" s="148"/>
      <c r="AI15" s="149"/>
      <c r="AJ15" s="3"/>
    </row>
    <row r="16" spans="1:37" ht="11.25" customHeight="1">
      <c r="A16" s="109">
        <v>12</v>
      </c>
      <c r="B16" s="77"/>
      <c r="C16" s="94"/>
      <c r="D16" s="94"/>
      <c r="E16" s="94"/>
      <c r="F16" s="94"/>
      <c r="G16" s="94"/>
      <c r="H16" s="94"/>
      <c r="I16" s="94"/>
      <c r="J16" s="94"/>
      <c r="K16" s="94"/>
      <c r="L16" s="95"/>
      <c r="M16" s="7"/>
      <c r="N16" s="92" t="s">
        <v>36</v>
      </c>
      <c r="O16" s="93"/>
      <c r="P16" s="93"/>
      <c r="Q16" s="93"/>
      <c r="R16" s="93"/>
      <c r="S16" s="93"/>
      <c r="T16" s="117" t="s">
        <v>91</v>
      </c>
      <c r="U16" s="118"/>
      <c r="V16" s="118"/>
      <c r="W16" s="89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8"/>
      <c r="AJ16" s="3"/>
    </row>
    <row r="17" spans="1:36" ht="11.25" customHeight="1">
      <c r="A17" s="109">
        <v>13</v>
      </c>
      <c r="B17" s="77"/>
      <c r="C17" s="94"/>
      <c r="D17" s="94"/>
      <c r="E17" s="94"/>
      <c r="F17" s="94"/>
      <c r="G17" s="94"/>
      <c r="H17" s="94"/>
      <c r="I17" s="94"/>
      <c r="J17" s="94"/>
      <c r="K17" s="94"/>
      <c r="L17" s="95"/>
      <c r="M17" s="7"/>
      <c r="N17" s="92" t="s">
        <v>15</v>
      </c>
      <c r="O17" s="93"/>
      <c r="P17" s="93"/>
      <c r="Q17" s="93"/>
      <c r="R17" s="93"/>
      <c r="S17" s="93"/>
      <c r="T17" s="117"/>
      <c r="U17" s="118"/>
      <c r="V17" s="118"/>
      <c r="W17" s="89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8"/>
      <c r="AJ17" s="3"/>
    </row>
    <row r="18" spans="1:36" ht="11.25" customHeight="1">
      <c r="A18" s="109">
        <v>14</v>
      </c>
      <c r="B18" s="77"/>
      <c r="C18" s="94"/>
      <c r="D18" s="94"/>
      <c r="E18" s="94"/>
      <c r="F18" s="94"/>
      <c r="G18" s="94"/>
      <c r="H18" s="94"/>
      <c r="I18" s="94"/>
      <c r="J18" s="94"/>
      <c r="K18" s="94"/>
      <c r="L18" s="95"/>
      <c r="M18" s="7"/>
      <c r="N18" s="92" t="s">
        <v>16</v>
      </c>
      <c r="O18" s="93"/>
      <c r="P18" s="93"/>
      <c r="Q18" s="93"/>
      <c r="R18" s="93"/>
      <c r="S18" s="93"/>
      <c r="T18" s="117">
        <v>12</v>
      </c>
      <c r="U18" s="118"/>
      <c r="V18" s="118"/>
      <c r="W18" s="89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8"/>
      <c r="AJ18" s="3"/>
    </row>
    <row r="19" spans="1:36" ht="11.25" customHeight="1">
      <c r="A19" s="88">
        <v>15</v>
      </c>
      <c r="B19" s="89"/>
      <c r="C19" s="150"/>
      <c r="D19" s="151"/>
      <c r="E19" s="151"/>
      <c r="F19" s="151"/>
      <c r="G19" s="153"/>
      <c r="H19" s="150"/>
      <c r="I19" s="151"/>
      <c r="J19" s="151"/>
      <c r="K19" s="151"/>
      <c r="L19" s="152"/>
      <c r="M19" s="7"/>
      <c r="N19" s="120" t="s">
        <v>38</v>
      </c>
      <c r="O19" s="121"/>
      <c r="P19" s="121"/>
      <c r="Q19" s="121"/>
      <c r="R19" s="121"/>
      <c r="S19" s="122"/>
      <c r="T19" s="117" t="s">
        <v>94</v>
      </c>
      <c r="U19" s="118"/>
      <c r="V19" s="118"/>
      <c r="W19" s="89"/>
      <c r="X19" s="117"/>
      <c r="Y19" s="118"/>
      <c r="Z19" s="118"/>
      <c r="AA19" s="89"/>
      <c r="AB19" s="117"/>
      <c r="AC19" s="118"/>
      <c r="AD19" s="118"/>
      <c r="AE19" s="89"/>
      <c r="AF19" s="117"/>
      <c r="AG19" s="118"/>
      <c r="AH19" s="118"/>
      <c r="AI19" s="119"/>
      <c r="AJ19" s="3"/>
    </row>
    <row r="20" spans="1:36" ht="11.25" customHeight="1">
      <c r="A20" s="88">
        <v>16</v>
      </c>
      <c r="B20" s="89"/>
      <c r="C20" s="94"/>
      <c r="D20" s="94"/>
      <c r="E20" s="94"/>
      <c r="F20" s="94"/>
      <c r="G20" s="94"/>
      <c r="H20" s="94"/>
      <c r="I20" s="94"/>
      <c r="J20" s="94"/>
      <c r="K20" s="94"/>
      <c r="L20" s="95"/>
      <c r="M20" s="7"/>
      <c r="N20" s="92" t="s">
        <v>17</v>
      </c>
      <c r="O20" s="93"/>
      <c r="P20" s="93"/>
      <c r="Q20" s="93"/>
      <c r="R20" s="93"/>
      <c r="S20" s="93"/>
      <c r="T20" s="117">
        <v>215</v>
      </c>
      <c r="U20" s="118"/>
      <c r="V20" s="118"/>
      <c r="W20" s="89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8"/>
      <c r="AJ20" s="3"/>
    </row>
    <row r="21" spans="1:36" ht="11.25" customHeight="1">
      <c r="A21" s="88">
        <v>17</v>
      </c>
      <c r="B21" s="89"/>
      <c r="C21" s="94"/>
      <c r="D21" s="94"/>
      <c r="E21" s="94"/>
      <c r="F21" s="94"/>
      <c r="G21" s="94"/>
      <c r="H21" s="94"/>
      <c r="I21" s="94"/>
      <c r="J21" s="94"/>
      <c r="K21" s="94"/>
      <c r="L21" s="95"/>
      <c r="M21" s="7"/>
      <c r="N21" s="92" t="s">
        <v>18</v>
      </c>
      <c r="O21" s="93"/>
      <c r="P21" s="93"/>
      <c r="Q21" s="93"/>
      <c r="R21" s="93"/>
      <c r="S21" s="93"/>
      <c r="T21" s="77" t="s">
        <v>99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  <c r="AJ21" s="3"/>
    </row>
    <row r="22" spans="1:36" ht="11.25" customHeight="1">
      <c r="A22" s="88">
        <v>18</v>
      </c>
      <c r="B22" s="89"/>
      <c r="C22" s="94"/>
      <c r="D22" s="94"/>
      <c r="E22" s="94"/>
      <c r="F22" s="94"/>
      <c r="G22" s="94"/>
      <c r="H22" s="94"/>
      <c r="I22" s="94"/>
      <c r="J22" s="94"/>
      <c r="K22" s="94"/>
      <c r="L22" s="95"/>
      <c r="M22" s="7"/>
      <c r="N22" s="92" t="s">
        <v>19</v>
      </c>
      <c r="O22" s="93"/>
      <c r="P22" s="93"/>
      <c r="Q22" s="93"/>
      <c r="R22" s="93"/>
      <c r="S22" s="93"/>
      <c r="T22" s="77">
        <v>4</v>
      </c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8"/>
      <c r="AJ22" s="3"/>
    </row>
    <row r="23" spans="1:36" ht="11.25" customHeight="1">
      <c r="A23" s="88">
        <v>19</v>
      </c>
      <c r="B23" s="89"/>
      <c r="C23" s="94"/>
      <c r="D23" s="94"/>
      <c r="E23" s="94"/>
      <c r="F23" s="94"/>
      <c r="G23" s="94"/>
      <c r="H23" s="94"/>
      <c r="I23" s="94"/>
      <c r="J23" s="94"/>
      <c r="K23" s="94"/>
      <c r="L23" s="95"/>
      <c r="M23" s="7"/>
      <c r="N23" s="92" t="s">
        <v>20</v>
      </c>
      <c r="O23" s="93"/>
      <c r="P23" s="93"/>
      <c r="Q23" s="93"/>
      <c r="R23" s="93"/>
      <c r="S23" s="93"/>
      <c r="T23" s="77">
        <v>18</v>
      </c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8"/>
      <c r="AJ23" s="3"/>
    </row>
    <row r="24" spans="1:36" ht="11.25" customHeight="1" thickBot="1">
      <c r="A24" s="96">
        <v>20</v>
      </c>
      <c r="B24" s="97"/>
      <c r="C24" s="155"/>
      <c r="D24" s="155"/>
      <c r="E24" s="155"/>
      <c r="F24" s="155"/>
      <c r="G24" s="155"/>
      <c r="H24" s="155"/>
      <c r="I24" s="155"/>
      <c r="J24" s="155"/>
      <c r="K24" s="155"/>
      <c r="L24" s="156"/>
      <c r="M24" s="7"/>
      <c r="N24" s="92" t="s">
        <v>21</v>
      </c>
      <c r="O24" s="93"/>
      <c r="P24" s="93"/>
      <c r="Q24" s="93"/>
      <c r="R24" s="93"/>
      <c r="S24" s="93"/>
      <c r="T24" s="77">
        <v>18</v>
      </c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8"/>
      <c r="AJ24" s="3"/>
    </row>
    <row r="25" spans="1:36" ht="11.25" customHeight="1" thickBot="1">
      <c r="A25" s="157" t="s">
        <v>61</v>
      </c>
      <c r="B25" s="158"/>
      <c r="C25" s="154">
        <f>IF(OR(C5 = "Out/In", C6 = "In", C5 = 0), "no time", MIN(C5:G24))</f>
        <v>2.0060763888888888E-3</v>
      </c>
      <c r="D25" s="154"/>
      <c r="E25" s="154"/>
      <c r="F25" s="154"/>
      <c r="G25" s="154"/>
      <c r="H25" s="154" t="str">
        <f>IF(OR(H5 = "Out/In", H6 = "In", H5 = 0), "no time", MIN(H5:L24))</f>
        <v>no time</v>
      </c>
      <c r="I25" s="154"/>
      <c r="J25" s="154"/>
      <c r="K25" s="154"/>
      <c r="L25" s="154"/>
      <c r="M25" s="7"/>
      <c r="N25" s="92" t="s">
        <v>22</v>
      </c>
      <c r="O25" s="93"/>
      <c r="P25" s="93"/>
      <c r="Q25" s="93"/>
      <c r="R25" s="93"/>
      <c r="S25" s="93"/>
      <c r="T25" s="117"/>
      <c r="U25" s="118"/>
      <c r="V25" s="118"/>
      <c r="W25" s="89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8"/>
      <c r="AJ25" s="3"/>
    </row>
    <row r="26" spans="1:36" ht="11.25" customHeight="1" thickBot="1">
      <c r="A26" s="3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9"/>
      <c r="N26" s="92" t="s">
        <v>23</v>
      </c>
      <c r="O26" s="93"/>
      <c r="P26" s="93"/>
      <c r="Q26" s="93"/>
      <c r="R26" s="93"/>
      <c r="S26" s="93"/>
      <c r="T26" s="117" t="s">
        <v>93</v>
      </c>
      <c r="U26" s="118"/>
      <c r="V26" s="118"/>
      <c r="W26" s="89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8"/>
      <c r="AJ26" s="3"/>
    </row>
    <row r="27" spans="1:36" ht="11.25" customHeight="1">
      <c r="A27" s="133" t="s">
        <v>5</v>
      </c>
      <c r="B27" s="134"/>
      <c r="C27" s="134" t="s">
        <v>9</v>
      </c>
      <c r="D27" s="134"/>
      <c r="E27" s="134"/>
      <c r="F27" s="134"/>
      <c r="G27" s="134"/>
      <c r="H27" s="134" t="s">
        <v>10</v>
      </c>
      <c r="I27" s="134"/>
      <c r="J27" s="134"/>
      <c r="K27" s="134"/>
      <c r="L27" s="135"/>
      <c r="M27" s="7"/>
      <c r="N27" s="92" t="s">
        <v>24</v>
      </c>
      <c r="O27" s="93"/>
      <c r="P27" s="93"/>
      <c r="Q27" s="93"/>
      <c r="R27" s="93"/>
      <c r="S27" s="93"/>
      <c r="T27" s="117" t="s">
        <v>93</v>
      </c>
      <c r="U27" s="118"/>
      <c r="V27" s="118"/>
      <c r="W27" s="89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8"/>
      <c r="AJ27" s="3"/>
    </row>
    <row r="28" spans="1:36" ht="11.25" customHeight="1">
      <c r="A28" s="109">
        <v>1</v>
      </c>
      <c r="B28" s="77"/>
      <c r="C28" s="94"/>
      <c r="D28" s="94"/>
      <c r="E28" s="94"/>
      <c r="F28" s="94"/>
      <c r="G28" s="94"/>
      <c r="H28" s="94"/>
      <c r="I28" s="94"/>
      <c r="J28" s="94"/>
      <c r="K28" s="94"/>
      <c r="L28" s="95"/>
      <c r="M28" s="7"/>
      <c r="N28" s="92" t="s">
        <v>25</v>
      </c>
      <c r="O28" s="93"/>
      <c r="P28" s="93"/>
      <c r="Q28" s="93"/>
      <c r="R28" s="93"/>
      <c r="S28" s="93"/>
      <c r="T28" s="77" t="s">
        <v>98</v>
      </c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8"/>
      <c r="AJ28" s="3"/>
    </row>
    <row r="29" spans="1:36" ht="11.25" customHeight="1">
      <c r="A29" s="109">
        <v>2</v>
      </c>
      <c r="B29" s="77"/>
      <c r="C29" s="110"/>
      <c r="D29" s="111"/>
      <c r="E29" s="111"/>
      <c r="F29" s="111"/>
      <c r="G29" s="112"/>
      <c r="H29" s="94"/>
      <c r="I29" s="94"/>
      <c r="J29" s="94"/>
      <c r="K29" s="94"/>
      <c r="L29" s="95"/>
      <c r="M29" s="7"/>
      <c r="N29" s="92" t="s">
        <v>64</v>
      </c>
      <c r="O29" s="93"/>
      <c r="P29" s="93"/>
      <c r="Q29" s="93"/>
      <c r="R29" s="93"/>
      <c r="S29" s="93"/>
      <c r="T29" s="159">
        <v>2.2000000000000002</v>
      </c>
      <c r="U29" s="160"/>
      <c r="V29" s="118"/>
      <c r="W29" s="89"/>
      <c r="X29" s="117"/>
      <c r="Y29" s="89"/>
      <c r="Z29" s="118"/>
      <c r="AA29" s="89"/>
      <c r="AB29" s="117"/>
      <c r="AC29" s="89"/>
      <c r="AD29" s="118"/>
      <c r="AE29" s="89"/>
      <c r="AF29" s="117"/>
      <c r="AG29" s="89"/>
      <c r="AH29" s="118"/>
      <c r="AI29" s="119"/>
      <c r="AJ29" s="3"/>
    </row>
    <row r="30" spans="1:36" ht="11.25" customHeight="1">
      <c r="A30" s="109">
        <v>3</v>
      </c>
      <c r="B30" s="77"/>
      <c r="C30" s="110"/>
      <c r="D30" s="111"/>
      <c r="E30" s="111"/>
      <c r="F30" s="111"/>
      <c r="G30" s="112"/>
      <c r="H30" s="94"/>
      <c r="I30" s="94"/>
      <c r="J30" s="94"/>
      <c r="K30" s="94"/>
      <c r="L30" s="95"/>
      <c r="M30" s="7"/>
      <c r="N30" s="92" t="s">
        <v>26</v>
      </c>
      <c r="O30" s="93"/>
      <c r="P30" s="93"/>
      <c r="Q30" s="93"/>
      <c r="R30" s="93"/>
      <c r="S30" s="93"/>
      <c r="T30" s="117" t="s">
        <v>93</v>
      </c>
      <c r="U30" s="118"/>
      <c r="V30" s="118"/>
      <c r="W30" s="89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8"/>
      <c r="AJ30" s="3"/>
    </row>
    <row r="31" spans="1:36" ht="11.25" customHeight="1">
      <c r="A31" s="109">
        <v>4</v>
      </c>
      <c r="B31" s="77"/>
      <c r="C31" s="110"/>
      <c r="D31" s="111"/>
      <c r="E31" s="111"/>
      <c r="F31" s="111"/>
      <c r="G31" s="112"/>
      <c r="H31" s="94"/>
      <c r="I31" s="94"/>
      <c r="J31" s="94"/>
      <c r="K31" s="94"/>
      <c r="L31" s="95"/>
      <c r="M31" s="7"/>
      <c r="N31" s="92" t="s">
        <v>27</v>
      </c>
      <c r="O31" s="93"/>
      <c r="P31" s="93"/>
      <c r="Q31" s="93"/>
      <c r="R31" s="93"/>
      <c r="S31" s="93"/>
      <c r="T31" s="117" t="s">
        <v>93</v>
      </c>
      <c r="U31" s="118"/>
      <c r="V31" s="118"/>
      <c r="W31" s="89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8"/>
      <c r="AJ31" s="3"/>
    </row>
    <row r="32" spans="1:36" ht="11.25" customHeight="1">
      <c r="A32" s="109">
        <v>5</v>
      </c>
      <c r="B32" s="77"/>
      <c r="C32" s="94"/>
      <c r="D32" s="94"/>
      <c r="E32" s="94"/>
      <c r="F32" s="94"/>
      <c r="G32" s="94"/>
      <c r="H32" s="94"/>
      <c r="I32" s="94"/>
      <c r="J32" s="94"/>
      <c r="K32" s="94"/>
      <c r="L32" s="95"/>
      <c r="M32" s="7"/>
      <c r="N32" s="92" t="s">
        <v>39</v>
      </c>
      <c r="O32" s="93"/>
      <c r="P32" s="93"/>
      <c r="Q32" s="93"/>
      <c r="R32" s="93"/>
      <c r="S32" s="93"/>
      <c r="T32" s="117">
        <v>559</v>
      </c>
      <c r="U32" s="118"/>
      <c r="V32" s="118"/>
      <c r="W32" s="89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8"/>
      <c r="AJ32" s="3"/>
    </row>
    <row r="33" spans="1:36" ht="11.25" customHeight="1">
      <c r="A33" s="109">
        <v>6</v>
      </c>
      <c r="B33" s="77"/>
      <c r="C33" s="94"/>
      <c r="D33" s="94"/>
      <c r="E33" s="94"/>
      <c r="F33" s="94"/>
      <c r="G33" s="94"/>
      <c r="H33" s="94"/>
      <c r="I33" s="94"/>
      <c r="J33" s="94"/>
      <c r="K33" s="94"/>
      <c r="L33" s="95"/>
      <c r="M33" s="7"/>
      <c r="N33" s="92" t="s">
        <v>28</v>
      </c>
      <c r="O33" s="93"/>
      <c r="P33" s="93"/>
      <c r="Q33" s="93"/>
      <c r="R33" s="93"/>
      <c r="S33" s="93"/>
      <c r="T33" s="117" t="s">
        <v>93</v>
      </c>
      <c r="U33" s="118"/>
      <c r="V33" s="118"/>
      <c r="W33" s="89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8"/>
      <c r="AJ33" s="3"/>
    </row>
    <row r="34" spans="1:36" ht="11.25" customHeight="1">
      <c r="A34" s="109">
        <v>7</v>
      </c>
      <c r="B34" s="77"/>
      <c r="C34" s="94"/>
      <c r="D34" s="94"/>
      <c r="E34" s="94"/>
      <c r="F34" s="94"/>
      <c r="G34" s="94"/>
      <c r="H34" s="94"/>
      <c r="I34" s="94"/>
      <c r="J34" s="94"/>
      <c r="K34" s="94"/>
      <c r="L34" s="95"/>
      <c r="M34" s="7"/>
      <c r="N34" s="92" t="s">
        <v>29</v>
      </c>
      <c r="O34" s="93"/>
      <c r="P34" s="93"/>
      <c r="Q34" s="93"/>
      <c r="R34" s="93"/>
      <c r="S34" s="93"/>
      <c r="T34" s="117" t="s">
        <v>108</v>
      </c>
      <c r="U34" s="118"/>
      <c r="V34" s="118"/>
      <c r="W34" s="89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8"/>
      <c r="AJ34" s="3"/>
    </row>
    <row r="35" spans="1:36" ht="11.25" customHeight="1">
      <c r="A35" s="109">
        <v>8</v>
      </c>
      <c r="B35" s="77"/>
      <c r="C35" s="94"/>
      <c r="D35" s="94"/>
      <c r="E35" s="94"/>
      <c r="F35" s="94"/>
      <c r="G35" s="94"/>
      <c r="H35" s="94"/>
      <c r="I35" s="94"/>
      <c r="J35" s="94"/>
      <c r="K35" s="94"/>
      <c r="L35" s="95"/>
      <c r="M35" s="7"/>
      <c r="N35" s="92" t="s">
        <v>30</v>
      </c>
      <c r="O35" s="93"/>
      <c r="P35" s="93"/>
      <c r="Q35" s="93"/>
      <c r="R35" s="93"/>
      <c r="S35" s="93"/>
      <c r="T35" s="117" t="s">
        <v>91</v>
      </c>
      <c r="U35" s="118"/>
      <c r="V35" s="118"/>
      <c r="W35" s="89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8"/>
      <c r="AJ35" s="3"/>
    </row>
    <row r="36" spans="1:36" ht="11.25" customHeight="1">
      <c r="A36" s="109">
        <v>9</v>
      </c>
      <c r="B36" s="77"/>
      <c r="C36" s="94"/>
      <c r="D36" s="94"/>
      <c r="E36" s="94"/>
      <c r="F36" s="94"/>
      <c r="G36" s="94"/>
      <c r="H36" s="94"/>
      <c r="I36" s="94"/>
      <c r="J36" s="94"/>
      <c r="K36" s="94"/>
      <c r="L36" s="95"/>
      <c r="M36" s="7"/>
      <c r="N36" s="92" t="s">
        <v>40</v>
      </c>
      <c r="O36" s="93"/>
      <c r="P36" s="93"/>
      <c r="Q36" s="93"/>
      <c r="R36" s="93"/>
      <c r="S36" s="93"/>
      <c r="T36" s="117">
        <v>300</v>
      </c>
      <c r="U36" s="118"/>
      <c r="V36" s="118"/>
      <c r="W36" s="89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8"/>
      <c r="AJ36" s="3"/>
    </row>
    <row r="37" spans="1:36" ht="11.25" customHeight="1">
      <c r="A37" s="109">
        <v>10</v>
      </c>
      <c r="B37" s="77"/>
      <c r="C37" s="94"/>
      <c r="D37" s="94"/>
      <c r="E37" s="94"/>
      <c r="F37" s="94"/>
      <c r="G37" s="94"/>
      <c r="H37" s="94"/>
      <c r="I37" s="94"/>
      <c r="J37" s="94"/>
      <c r="K37" s="94"/>
      <c r="L37" s="95"/>
      <c r="M37" s="7"/>
      <c r="N37" s="92" t="s">
        <v>83</v>
      </c>
      <c r="O37" s="93"/>
      <c r="P37" s="93"/>
      <c r="Q37" s="93"/>
      <c r="R37" s="93"/>
      <c r="S37" s="93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8"/>
      <c r="AJ37" s="3"/>
    </row>
    <row r="38" spans="1:36" ht="11.25" customHeight="1">
      <c r="A38" s="88">
        <v>11</v>
      </c>
      <c r="B38" s="89"/>
      <c r="C38" s="94"/>
      <c r="D38" s="94"/>
      <c r="E38" s="94"/>
      <c r="F38" s="94"/>
      <c r="G38" s="94"/>
      <c r="H38" s="94"/>
      <c r="I38" s="94"/>
      <c r="J38" s="94"/>
      <c r="K38" s="94"/>
      <c r="L38" s="95"/>
      <c r="M38" s="7"/>
      <c r="N38" s="92" t="s">
        <v>15</v>
      </c>
      <c r="O38" s="93"/>
      <c r="P38" s="93"/>
      <c r="Q38" s="93"/>
      <c r="R38" s="93"/>
      <c r="S38" s="93"/>
      <c r="T38" s="77"/>
      <c r="U38" s="77"/>
      <c r="V38" s="77"/>
      <c r="W38" s="77"/>
      <c r="X38" s="118"/>
      <c r="Y38" s="118"/>
      <c r="Z38" s="118"/>
      <c r="AA38" s="89"/>
      <c r="AB38" s="117"/>
      <c r="AC38" s="118"/>
      <c r="AD38" s="118"/>
      <c r="AE38" s="89"/>
      <c r="AF38" s="117"/>
      <c r="AG38" s="118"/>
      <c r="AH38" s="118"/>
      <c r="AI38" s="119"/>
      <c r="AJ38" s="3"/>
    </row>
    <row r="39" spans="1:36" ht="11.25" customHeight="1">
      <c r="A39" s="88">
        <v>12</v>
      </c>
      <c r="B39" s="89"/>
      <c r="C39" s="94"/>
      <c r="D39" s="94"/>
      <c r="E39" s="94"/>
      <c r="F39" s="94"/>
      <c r="G39" s="94"/>
      <c r="H39" s="94"/>
      <c r="I39" s="94"/>
      <c r="J39" s="94"/>
      <c r="K39" s="94"/>
      <c r="L39" s="95"/>
      <c r="M39" s="7"/>
      <c r="N39" s="92" t="s">
        <v>37</v>
      </c>
      <c r="O39" s="93"/>
      <c r="P39" s="93"/>
      <c r="Q39" s="93"/>
      <c r="R39" s="93"/>
      <c r="S39" s="93"/>
      <c r="T39" s="77" t="s">
        <v>95</v>
      </c>
      <c r="U39" s="77"/>
      <c r="V39" s="77"/>
      <c r="W39" s="77"/>
      <c r="X39" s="89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8"/>
      <c r="AJ39" s="3"/>
    </row>
    <row r="40" spans="1:36" ht="11.25" customHeight="1">
      <c r="A40" s="88">
        <v>13</v>
      </c>
      <c r="B40" s="89"/>
      <c r="C40" s="94"/>
      <c r="D40" s="94"/>
      <c r="E40" s="94"/>
      <c r="F40" s="94"/>
      <c r="G40" s="94"/>
      <c r="H40" s="94"/>
      <c r="I40" s="94"/>
      <c r="J40" s="94"/>
      <c r="K40" s="94"/>
      <c r="L40" s="95"/>
      <c r="M40" s="7"/>
      <c r="N40" s="92" t="s">
        <v>31</v>
      </c>
      <c r="O40" s="93"/>
      <c r="P40" s="93"/>
      <c r="Q40" s="93"/>
      <c r="R40" s="93"/>
      <c r="S40" s="93"/>
      <c r="T40" s="77">
        <v>90</v>
      </c>
      <c r="U40" s="77"/>
      <c r="V40" s="77"/>
      <c r="W40" s="77"/>
      <c r="X40" s="89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8"/>
      <c r="AJ40" s="3"/>
    </row>
    <row r="41" spans="1:36" ht="11.25" customHeight="1">
      <c r="A41" s="88">
        <v>14</v>
      </c>
      <c r="B41" s="89"/>
      <c r="C41" s="94"/>
      <c r="D41" s="94"/>
      <c r="E41" s="94"/>
      <c r="F41" s="94"/>
      <c r="G41" s="94"/>
      <c r="H41" s="94"/>
      <c r="I41" s="94"/>
      <c r="J41" s="94"/>
      <c r="K41" s="94"/>
      <c r="L41" s="95"/>
      <c r="M41" s="7"/>
      <c r="N41" s="92" t="s">
        <v>19</v>
      </c>
      <c r="O41" s="93"/>
      <c r="P41" s="93"/>
      <c r="Q41" s="93"/>
      <c r="R41" s="93"/>
      <c r="S41" s="93"/>
      <c r="T41" s="77">
        <v>10</v>
      </c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8"/>
      <c r="AJ41" s="3"/>
    </row>
    <row r="42" spans="1:36" ht="11.25" customHeight="1">
      <c r="A42" s="88">
        <v>15</v>
      </c>
      <c r="B42" s="89"/>
      <c r="C42" s="150"/>
      <c r="D42" s="151"/>
      <c r="E42" s="151"/>
      <c r="F42" s="151"/>
      <c r="G42" s="153"/>
      <c r="H42" s="150"/>
      <c r="I42" s="151"/>
      <c r="J42" s="151"/>
      <c r="K42" s="151"/>
      <c r="L42" s="152"/>
      <c r="M42" s="7"/>
      <c r="N42" s="92" t="s">
        <v>20</v>
      </c>
      <c r="O42" s="93"/>
      <c r="P42" s="93"/>
      <c r="Q42" s="93"/>
      <c r="R42" s="93"/>
      <c r="S42" s="93"/>
      <c r="T42" s="77">
        <v>9</v>
      </c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8"/>
      <c r="AJ42" s="3"/>
    </row>
    <row r="43" spans="1:36" ht="11.25" customHeight="1">
      <c r="A43" s="88">
        <v>16</v>
      </c>
      <c r="B43" s="89"/>
      <c r="C43" s="94"/>
      <c r="D43" s="94"/>
      <c r="E43" s="94"/>
      <c r="F43" s="94"/>
      <c r="G43" s="94"/>
      <c r="H43" s="94"/>
      <c r="I43" s="94"/>
      <c r="J43" s="94"/>
      <c r="K43" s="94"/>
      <c r="L43" s="95"/>
      <c r="M43" s="7"/>
      <c r="N43" s="92" t="s">
        <v>32</v>
      </c>
      <c r="O43" s="93"/>
      <c r="P43" s="93"/>
      <c r="Q43" s="93"/>
      <c r="R43" s="93"/>
      <c r="S43" s="93"/>
      <c r="T43" s="77">
        <v>15</v>
      </c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8"/>
      <c r="AJ43" s="3"/>
    </row>
    <row r="44" spans="1:36" ht="11.25" customHeight="1">
      <c r="A44" s="88">
        <v>17</v>
      </c>
      <c r="B44" s="89"/>
      <c r="C44" s="94"/>
      <c r="D44" s="94"/>
      <c r="E44" s="94"/>
      <c r="F44" s="94"/>
      <c r="G44" s="94"/>
      <c r="H44" s="94"/>
      <c r="I44" s="94"/>
      <c r="J44" s="94"/>
      <c r="K44" s="94"/>
      <c r="L44" s="95"/>
      <c r="M44" s="7"/>
      <c r="N44" s="92" t="s">
        <v>21</v>
      </c>
      <c r="O44" s="93"/>
      <c r="P44" s="93"/>
      <c r="Q44" s="93"/>
      <c r="R44" s="93"/>
      <c r="S44" s="93"/>
      <c r="T44" s="77">
        <v>14</v>
      </c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8"/>
      <c r="AJ44" s="3"/>
    </row>
    <row r="45" spans="1:36" ht="11.25" customHeight="1">
      <c r="A45" s="88">
        <v>18</v>
      </c>
      <c r="B45" s="89"/>
      <c r="C45" s="94"/>
      <c r="D45" s="94"/>
      <c r="E45" s="94"/>
      <c r="F45" s="94"/>
      <c r="G45" s="94"/>
      <c r="H45" s="94"/>
      <c r="I45" s="94"/>
      <c r="J45" s="94"/>
      <c r="K45" s="94"/>
      <c r="L45" s="95"/>
      <c r="M45" s="7"/>
      <c r="N45" s="92" t="s">
        <v>33</v>
      </c>
      <c r="O45" s="93"/>
      <c r="P45" s="93"/>
      <c r="Q45" s="93"/>
      <c r="R45" s="93"/>
      <c r="S45" s="93"/>
      <c r="T45" s="117"/>
      <c r="U45" s="118"/>
      <c r="V45" s="118"/>
      <c r="W45" s="89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8"/>
      <c r="AJ45" s="3"/>
    </row>
    <row r="46" spans="1:36" ht="11.25" customHeight="1">
      <c r="A46" s="88">
        <v>19</v>
      </c>
      <c r="B46" s="89"/>
      <c r="C46" s="94"/>
      <c r="D46" s="94"/>
      <c r="E46" s="94"/>
      <c r="F46" s="94"/>
      <c r="G46" s="94"/>
      <c r="H46" s="94"/>
      <c r="I46" s="94"/>
      <c r="J46" s="94"/>
      <c r="K46" s="94"/>
      <c r="L46" s="95"/>
      <c r="M46" s="7"/>
      <c r="N46" s="92" t="s">
        <v>34</v>
      </c>
      <c r="O46" s="93"/>
      <c r="P46" s="93"/>
      <c r="Q46" s="93"/>
      <c r="R46" s="93"/>
      <c r="S46" s="93"/>
      <c r="T46" s="117" t="s">
        <v>93</v>
      </c>
      <c r="U46" s="118"/>
      <c r="V46" s="118"/>
      <c r="W46" s="89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8"/>
      <c r="AJ46" s="3"/>
    </row>
    <row r="47" spans="1:36" ht="11.25" customHeight="1" thickBot="1">
      <c r="A47" s="96">
        <v>20</v>
      </c>
      <c r="B47" s="97"/>
      <c r="C47" s="155"/>
      <c r="D47" s="155"/>
      <c r="E47" s="155"/>
      <c r="F47" s="155"/>
      <c r="G47" s="155"/>
      <c r="H47" s="155"/>
      <c r="I47" s="155"/>
      <c r="J47" s="155"/>
      <c r="K47" s="155"/>
      <c r="L47" s="156"/>
      <c r="M47" s="7"/>
      <c r="N47" s="92" t="s">
        <v>35</v>
      </c>
      <c r="O47" s="93"/>
      <c r="P47" s="93"/>
      <c r="Q47" s="93"/>
      <c r="R47" s="93"/>
      <c r="S47" s="93"/>
      <c r="T47" s="77" t="s">
        <v>98</v>
      </c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8"/>
      <c r="AJ47" s="3"/>
    </row>
    <row r="48" spans="1:36" ht="11.25" customHeight="1" thickBot="1">
      <c r="A48" s="90" t="s">
        <v>61</v>
      </c>
      <c r="B48" s="91"/>
      <c r="C48" s="98" t="str">
        <f>IF(OR(C28 = "Out/In", C29 = "In", C28 = 0), "no time", MIN(C28:G47))</f>
        <v>no time</v>
      </c>
      <c r="D48" s="98"/>
      <c r="E48" s="98"/>
      <c r="F48" s="98"/>
      <c r="G48" s="98"/>
      <c r="H48" s="98" t="str">
        <f>IF(OR(H28 = "Out/In", H29 = "In", H28 = 0), "no time", MIN(H28:L47))</f>
        <v>no time</v>
      </c>
      <c r="I48" s="98"/>
      <c r="J48" s="98"/>
      <c r="K48" s="98"/>
      <c r="L48" s="98"/>
      <c r="M48" s="7"/>
      <c r="N48" s="99" t="s">
        <v>63</v>
      </c>
      <c r="O48" s="100"/>
      <c r="P48" s="100"/>
      <c r="Q48" s="100"/>
      <c r="R48" s="100"/>
      <c r="S48" s="100"/>
      <c r="T48" s="194">
        <v>1.6</v>
      </c>
      <c r="U48" s="195"/>
      <c r="V48" s="161"/>
      <c r="W48" s="162"/>
      <c r="X48" s="163"/>
      <c r="Y48" s="162"/>
      <c r="Z48" s="161"/>
      <c r="AA48" s="162"/>
      <c r="AB48" s="163"/>
      <c r="AC48" s="162"/>
      <c r="AD48" s="161"/>
      <c r="AE48" s="162"/>
      <c r="AF48" s="163"/>
      <c r="AG48" s="162"/>
      <c r="AH48" s="161"/>
      <c r="AI48" s="164"/>
      <c r="AJ48" s="3"/>
    </row>
    <row r="49" spans="1:256" ht="10.15" customHeight="1">
      <c r="A49" s="181" t="s">
        <v>6</v>
      </c>
      <c r="B49" s="182"/>
      <c r="C49" s="182"/>
      <c r="D49" s="182"/>
      <c r="E49" s="183" t="s">
        <v>69</v>
      </c>
      <c r="F49" s="183"/>
      <c r="G49" s="30" t="s">
        <v>70</v>
      </c>
      <c r="H49" s="30" t="s">
        <v>71</v>
      </c>
      <c r="I49" s="182" t="s">
        <v>75</v>
      </c>
      <c r="J49" s="182"/>
      <c r="K49" s="182"/>
      <c r="L49" s="182"/>
      <c r="M49" s="182"/>
      <c r="N49" s="182"/>
      <c r="O49" s="182"/>
      <c r="P49" s="182"/>
      <c r="Q49" s="186">
        <f>IF(AND(C25 = "no time", H25 = "no time", C48 = "no time", H48 = "no time"), "no time",MIN(C25,H25,C48,H48))</f>
        <v>2.0060763888888888E-3</v>
      </c>
      <c r="R49" s="182"/>
      <c r="S49" s="182"/>
      <c r="T49" s="187"/>
      <c r="U49" s="188"/>
      <c r="V49" s="188"/>
      <c r="W49" s="188"/>
      <c r="X49" s="188"/>
      <c r="Y49" s="188"/>
      <c r="Z49" s="188"/>
      <c r="AA49" s="188"/>
      <c r="AB49" s="188"/>
      <c r="AC49" s="188"/>
      <c r="AD49" s="188"/>
      <c r="AE49" s="188"/>
      <c r="AF49" s="188"/>
      <c r="AG49" s="188"/>
      <c r="AH49" s="188"/>
      <c r="AI49" s="189"/>
      <c r="AJ49" s="3"/>
    </row>
    <row r="50" spans="1:256" ht="9.75" customHeight="1">
      <c r="A50" s="51" t="s">
        <v>57</v>
      </c>
      <c r="B50" s="52"/>
      <c r="C50" s="50">
        <v>102</v>
      </c>
      <c r="D50" s="50"/>
      <c r="E50" s="53">
        <v>1</v>
      </c>
      <c r="F50" s="53"/>
      <c r="G50" s="32">
        <v>57</v>
      </c>
      <c r="H50" s="32">
        <v>23</v>
      </c>
      <c r="I50" s="79" t="s">
        <v>102</v>
      </c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1"/>
      <c r="U50" s="190"/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1"/>
      <c r="AJ50" s="3"/>
    </row>
    <row r="51" spans="1:256" ht="10.15" customHeight="1">
      <c r="A51" s="51" t="s">
        <v>58</v>
      </c>
      <c r="B51" s="52"/>
      <c r="C51" s="50">
        <v>28</v>
      </c>
      <c r="D51" s="50"/>
      <c r="E51" s="53">
        <v>10</v>
      </c>
      <c r="F51" s="53"/>
      <c r="G51" s="32">
        <v>54</v>
      </c>
      <c r="H51" s="32">
        <v>22</v>
      </c>
      <c r="I51" s="82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4"/>
      <c r="U51" s="190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1"/>
      <c r="AJ51" s="3"/>
    </row>
    <row r="52" spans="1:256" ht="9.75" customHeight="1">
      <c r="A52" s="51" t="s">
        <v>59</v>
      </c>
      <c r="B52" s="52"/>
      <c r="C52" s="50">
        <v>41</v>
      </c>
      <c r="D52" s="50"/>
      <c r="E52" s="53">
        <v>14</v>
      </c>
      <c r="F52" s="53"/>
      <c r="G52" s="32">
        <v>58</v>
      </c>
      <c r="H52" s="32">
        <v>24</v>
      </c>
      <c r="I52" s="82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4"/>
      <c r="U52" s="190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1"/>
      <c r="AJ52" s="3"/>
    </row>
    <row r="53" spans="1:256" ht="10.15" customHeight="1">
      <c r="A53" s="51" t="s">
        <v>60</v>
      </c>
      <c r="B53" s="52"/>
      <c r="C53" s="50">
        <v>20</v>
      </c>
      <c r="D53" s="50"/>
      <c r="E53" s="54">
        <v>17</v>
      </c>
      <c r="F53" s="54"/>
      <c r="G53" s="34">
        <v>43</v>
      </c>
      <c r="H53" s="34">
        <v>25</v>
      </c>
      <c r="I53" s="85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7"/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1"/>
      <c r="AJ53" s="3"/>
    </row>
    <row r="54" spans="1:256" ht="10.15" customHeight="1">
      <c r="A54" s="184" t="s">
        <v>7</v>
      </c>
      <c r="B54" s="185"/>
      <c r="C54" s="185"/>
      <c r="D54" s="185"/>
      <c r="E54" s="57" t="s">
        <v>69</v>
      </c>
      <c r="F54" s="57"/>
      <c r="G54" s="31" t="s">
        <v>70</v>
      </c>
      <c r="H54" s="31" t="s">
        <v>71</v>
      </c>
      <c r="I54" s="16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167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191"/>
      <c r="AJ54" s="3"/>
    </row>
    <row r="55" spans="1:256" ht="10.15" customHeight="1">
      <c r="A55" s="51" t="s">
        <v>57</v>
      </c>
      <c r="B55" s="52"/>
      <c r="C55" s="50"/>
      <c r="D55" s="50"/>
      <c r="E55" s="53">
        <f>E50</f>
        <v>1</v>
      </c>
      <c r="F55" s="53"/>
      <c r="G55" s="32"/>
      <c r="H55" s="32"/>
      <c r="I55" s="168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70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1"/>
      <c r="AJ55" s="3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ht="10.15" customHeight="1">
      <c r="A56" s="51" t="s">
        <v>58</v>
      </c>
      <c r="B56" s="52"/>
      <c r="C56" s="50"/>
      <c r="D56" s="50"/>
      <c r="E56" s="53">
        <f>E51</f>
        <v>10</v>
      </c>
      <c r="F56" s="53"/>
      <c r="G56" s="32"/>
      <c r="H56" s="32"/>
      <c r="I56" s="171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3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1"/>
      <c r="AJ56" s="3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ht="10.15" customHeight="1">
      <c r="A57" s="51" t="s">
        <v>59</v>
      </c>
      <c r="B57" s="52"/>
      <c r="C57" s="50"/>
      <c r="D57" s="50"/>
      <c r="E57" s="53">
        <f>E52</f>
        <v>14</v>
      </c>
      <c r="F57" s="53"/>
      <c r="G57" s="32"/>
      <c r="H57" s="32"/>
      <c r="I57" s="171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3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1"/>
      <c r="AJ57" s="3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ht="10.15" customHeight="1">
      <c r="A58" s="51" t="s">
        <v>60</v>
      </c>
      <c r="B58" s="52"/>
      <c r="C58" s="50"/>
      <c r="D58" s="50"/>
      <c r="E58" s="53">
        <f>E53</f>
        <v>17</v>
      </c>
      <c r="F58" s="53"/>
      <c r="G58" s="32"/>
      <c r="H58" s="32"/>
      <c r="I58" s="174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6"/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191"/>
      <c r="AJ58" s="3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ht="10.15" customHeight="1">
      <c r="A59" s="55" t="s">
        <v>9</v>
      </c>
      <c r="B59" s="56"/>
      <c r="C59" s="56"/>
      <c r="D59" s="56"/>
      <c r="E59" s="57" t="s">
        <v>69</v>
      </c>
      <c r="F59" s="57"/>
      <c r="G59" s="31" t="s">
        <v>70</v>
      </c>
      <c r="H59" s="31" t="s">
        <v>71</v>
      </c>
      <c r="I59" s="166" t="s">
        <v>77</v>
      </c>
      <c r="J59" s="56"/>
      <c r="K59" s="56"/>
      <c r="L59" s="56"/>
      <c r="M59" s="56"/>
      <c r="N59" s="56"/>
      <c r="O59" s="56"/>
      <c r="P59" s="177"/>
      <c r="Q59" s="178">
        <f>(AD3*COUNTA(C5:G24))+(AD3*COUNTA(H5:L24))+(AD3*COUNTA(C28:G47))+(AD3*COUNTA(H28:L47))</f>
        <v>17.669999999999998</v>
      </c>
      <c r="R59" s="178"/>
      <c r="S59" s="178"/>
      <c r="T59" s="179"/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191"/>
      <c r="AJ59" s="3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ht="10.15" customHeight="1">
      <c r="A60" s="51" t="s">
        <v>57</v>
      </c>
      <c r="B60" s="52"/>
      <c r="C60" s="50"/>
      <c r="D60" s="50"/>
      <c r="E60" s="53">
        <f>E50</f>
        <v>1</v>
      </c>
      <c r="F60" s="53"/>
      <c r="G60" s="32"/>
      <c r="H60" s="32"/>
      <c r="I60" s="79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1"/>
      <c r="U60" s="190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1"/>
      <c r="AJ60" s="3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ht="10.15" customHeight="1">
      <c r="A61" s="51" t="s">
        <v>58</v>
      </c>
      <c r="B61" s="52"/>
      <c r="C61" s="50"/>
      <c r="D61" s="50"/>
      <c r="E61" s="53">
        <f>E51</f>
        <v>10</v>
      </c>
      <c r="F61" s="53"/>
      <c r="G61" s="32"/>
      <c r="H61" s="32"/>
      <c r="I61" s="82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4"/>
      <c r="U61" s="190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1"/>
      <c r="AJ61" s="3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ht="10.15" customHeight="1">
      <c r="A62" s="51" t="s">
        <v>59</v>
      </c>
      <c r="B62" s="52"/>
      <c r="C62" s="50"/>
      <c r="D62" s="50"/>
      <c r="E62" s="53">
        <f>E52</f>
        <v>14</v>
      </c>
      <c r="F62" s="53"/>
      <c r="G62" s="32"/>
      <c r="H62" s="32"/>
      <c r="I62" s="82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4"/>
      <c r="U62" s="190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191"/>
      <c r="AJ62" s="3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ht="9.75" customHeight="1">
      <c r="A63" s="51" t="s">
        <v>60</v>
      </c>
      <c r="B63" s="52"/>
      <c r="C63" s="50"/>
      <c r="D63" s="50"/>
      <c r="E63" s="53">
        <f>E53</f>
        <v>17</v>
      </c>
      <c r="F63" s="53"/>
      <c r="G63" s="32"/>
      <c r="H63" s="32"/>
      <c r="I63" s="85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7"/>
      <c r="U63" s="190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90"/>
      <c r="AI63" s="191"/>
      <c r="AJ63" s="3"/>
    </row>
    <row r="64" spans="1:256" ht="9.75" customHeight="1">
      <c r="A64" s="165" t="s">
        <v>10</v>
      </c>
      <c r="B64" s="69"/>
      <c r="C64" s="69"/>
      <c r="D64" s="70"/>
      <c r="E64" s="57" t="s">
        <v>69</v>
      </c>
      <c r="F64" s="57"/>
      <c r="G64" s="31" t="s">
        <v>70</v>
      </c>
      <c r="H64" s="31" t="s">
        <v>71</v>
      </c>
      <c r="I64" s="67" t="s">
        <v>73</v>
      </c>
      <c r="J64" s="67"/>
      <c r="K64" s="67"/>
      <c r="L64" s="67"/>
      <c r="M64" s="67">
        <f>T13+X13+AB13+AF13-V13-Z13-AD13-AH13</f>
        <v>3.5</v>
      </c>
      <c r="N64" s="67"/>
      <c r="O64" s="68" t="s">
        <v>74</v>
      </c>
      <c r="P64" s="69"/>
      <c r="Q64" s="69"/>
      <c r="R64" s="70"/>
      <c r="S64" s="71">
        <f>IF(AND(C25 = "no time", H25 = "no time", C48 = "no time", H48 = "no time"), 0, M64/(COUNTA(C5:L24)+COUNTA(C28:L47)))</f>
        <v>1.1666666666666667</v>
      </c>
      <c r="T64" s="72"/>
      <c r="U64" s="190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90"/>
      <c r="AI64" s="191"/>
      <c r="AJ64" s="3"/>
    </row>
    <row r="65" spans="1:36" ht="9.75" customHeight="1">
      <c r="A65" s="51" t="s">
        <v>57</v>
      </c>
      <c r="B65" s="52"/>
      <c r="C65" s="50"/>
      <c r="D65" s="50"/>
      <c r="E65" s="53">
        <f>E50</f>
        <v>1</v>
      </c>
      <c r="F65" s="53"/>
      <c r="G65" s="32"/>
      <c r="H65" s="32"/>
      <c r="I65" s="58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60"/>
      <c r="U65" s="190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90"/>
      <c r="AI65" s="191"/>
      <c r="AJ65" s="3"/>
    </row>
    <row r="66" spans="1:36" ht="9.75" customHeight="1">
      <c r="A66" s="51" t="s">
        <v>58</v>
      </c>
      <c r="B66" s="52"/>
      <c r="C66" s="50"/>
      <c r="D66" s="50"/>
      <c r="E66" s="53">
        <f>E51</f>
        <v>10</v>
      </c>
      <c r="F66" s="53"/>
      <c r="G66" s="32"/>
      <c r="H66" s="32"/>
      <c r="I66" s="61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3"/>
      <c r="U66" s="190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90"/>
      <c r="AI66" s="191"/>
      <c r="AJ66" s="3"/>
    </row>
    <row r="67" spans="1:36" ht="9.75" customHeight="1">
      <c r="A67" s="51" t="s">
        <v>59</v>
      </c>
      <c r="B67" s="52"/>
      <c r="C67" s="50"/>
      <c r="D67" s="50"/>
      <c r="E67" s="53">
        <f>E52</f>
        <v>14</v>
      </c>
      <c r="F67" s="53"/>
      <c r="G67" s="32"/>
      <c r="H67" s="32"/>
      <c r="I67" s="61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3"/>
      <c r="U67" s="190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190"/>
      <c r="AI67" s="191"/>
      <c r="AJ67" s="3"/>
    </row>
    <row r="68" spans="1:36" ht="9.75" customHeight="1" thickBot="1">
      <c r="A68" s="73" t="s">
        <v>60</v>
      </c>
      <c r="B68" s="74"/>
      <c r="C68" s="75"/>
      <c r="D68" s="75"/>
      <c r="E68" s="76">
        <f>E53</f>
        <v>17</v>
      </c>
      <c r="F68" s="76"/>
      <c r="G68" s="33"/>
      <c r="H68" s="33"/>
      <c r="I68" s="64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6"/>
      <c r="U68" s="192"/>
      <c r="V68" s="192"/>
      <c r="W68" s="192"/>
      <c r="X68" s="192"/>
      <c r="Y68" s="192"/>
      <c r="Z68" s="192"/>
      <c r="AA68" s="192"/>
      <c r="AB68" s="192"/>
      <c r="AC68" s="192"/>
      <c r="AD68" s="192"/>
      <c r="AE68" s="192"/>
      <c r="AF68" s="192"/>
      <c r="AG68" s="192"/>
      <c r="AH68" s="192"/>
      <c r="AI68" s="193"/>
      <c r="AJ68" s="3"/>
    </row>
    <row r="69" spans="1:36" ht="20.100000000000001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</sheetData>
  <mergeCells count="467">
    <mergeCell ref="X14:Y14"/>
    <mergeCell ref="Z14:AA14"/>
    <mergeCell ref="AB14:AC14"/>
    <mergeCell ref="AD14:AE14"/>
    <mergeCell ref="AF14:AG14"/>
    <mergeCell ref="AH14:AI14"/>
    <mergeCell ref="A49:D49"/>
    <mergeCell ref="E49:F49"/>
    <mergeCell ref="A54:D54"/>
    <mergeCell ref="E54:F54"/>
    <mergeCell ref="I49:P49"/>
    <mergeCell ref="Q49:T49"/>
    <mergeCell ref="U49:AI68"/>
    <mergeCell ref="T48:U48"/>
    <mergeCell ref="V48:W48"/>
    <mergeCell ref="X48:Y48"/>
    <mergeCell ref="AB46:AE46"/>
    <mergeCell ref="AF46:AI46"/>
    <mergeCell ref="C47:G47"/>
    <mergeCell ref="H47:L47"/>
    <mergeCell ref="N47:S47"/>
    <mergeCell ref="T47:W47"/>
    <mergeCell ref="X47:AA47"/>
    <mergeCell ref="AB47:AE47"/>
    <mergeCell ref="A64:D64"/>
    <mergeCell ref="E64:F64"/>
    <mergeCell ref="I54:T54"/>
    <mergeCell ref="A50:B50"/>
    <mergeCell ref="A57:B57"/>
    <mergeCell ref="C57:D57"/>
    <mergeCell ref="A58:B58"/>
    <mergeCell ref="C58:D58"/>
    <mergeCell ref="C50:D50"/>
    <mergeCell ref="A51:B51"/>
    <mergeCell ref="E61:F61"/>
    <mergeCell ref="E62:F62"/>
    <mergeCell ref="A60:B60"/>
    <mergeCell ref="C60:D60"/>
    <mergeCell ref="A61:B61"/>
    <mergeCell ref="I55:T58"/>
    <mergeCell ref="E60:F60"/>
    <mergeCell ref="I50:T53"/>
    <mergeCell ref="E55:F55"/>
    <mergeCell ref="E56:F56"/>
    <mergeCell ref="C61:D61"/>
    <mergeCell ref="A62:B62"/>
    <mergeCell ref="I59:P59"/>
    <mergeCell ref="Q59:T59"/>
    <mergeCell ref="AF47:AI47"/>
    <mergeCell ref="C46:G46"/>
    <mergeCell ref="H46:L46"/>
    <mergeCell ref="N46:S46"/>
    <mergeCell ref="T46:W46"/>
    <mergeCell ref="X46:AA46"/>
    <mergeCell ref="Z48:AA48"/>
    <mergeCell ref="AB48:AC48"/>
    <mergeCell ref="AD48:AE48"/>
    <mergeCell ref="AF48:AG48"/>
    <mergeCell ref="AH48:AI48"/>
    <mergeCell ref="AB44:AE44"/>
    <mergeCell ref="AF44:AI44"/>
    <mergeCell ref="C45:G45"/>
    <mergeCell ref="H45:L45"/>
    <mergeCell ref="N45:S45"/>
    <mergeCell ref="T45:W45"/>
    <mergeCell ref="X45:AA45"/>
    <mergeCell ref="AB45:AE45"/>
    <mergeCell ref="AF45:AI45"/>
    <mergeCell ref="C44:G44"/>
    <mergeCell ref="H44:L44"/>
    <mergeCell ref="N44:S44"/>
    <mergeCell ref="T44:W44"/>
    <mergeCell ref="X44:AA44"/>
    <mergeCell ref="AB42:AE42"/>
    <mergeCell ref="AF42:AI42"/>
    <mergeCell ref="C43:G43"/>
    <mergeCell ref="H43:L43"/>
    <mergeCell ref="N43:S43"/>
    <mergeCell ref="T43:W43"/>
    <mergeCell ref="C42:G42"/>
    <mergeCell ref="H42:L42"/>
    <mergeCell ref="N42:S42"/>
    <mergeCell ref="T42:W42"/>
    <mergeCell ref="X42:AA42"/>
    <mergeCell ref="X43:AA43"/>
    <mergeCell ref="AB43:AE43"/>
    <mergeCell ref="AF43:AI43"/>
    <mergeCell ref="AB40:AE40"/>
    <mergeCell ref="AF40:AI40"/>
    <mergeCell ref="C41:G41"/>
    <mergeCell ref="H41:L41"/>
    <mergeCell ref="N41:S41"/>
    <mergeCell ref="T41:W41"/>
    <mergeCell ref="X41:AA41"/>
    <mergeCell ref="AB41:AE41"/>
    <mergeCell ref="AF41:AI41"/>
    <mergeCell ref="C40:G40"/>
    <mergeCell ref="H40:L40"/>
    <mergeCell ref="N40:S40"/>
    <mergeCell ref="T40:W40"/>
    <mergeCell ref="X40:AA40"/>
    <mergeCell ref="N38:S38"/>
    <mergeCell ref="T39:W39"/>
    <mergeCell ref="X39:AA39"/>
    <mergeCell ref="AB39:AE39"/>
    <mergeCell ref="AF39:AI39"/>
    <mergeCell ref="A37:B37"/>
    <mergeCell ref="C37:G37"/>
    <mergeCell ref="H37:L37"/>
    <mergeCell ref="N37:S37"/>
    <mergeCell ref="X37:AA37"/>
    <mergeCell ref="H38:L38"/>
    <mergeCell ref="C38:G38"/>
    <mergeCell ref="A38:B38"/>
    <mergeCell ref="X38:AA38"/>
    <mergeCell ref="AB38:AE38"/>
    <mergeCell ref="AF38:AI38"/>
    <mergeCell ref="AB37:AE37"/>
    <mergeCell ref="AF37:AI37"/>
    <mergeCell ref="T38:W38"/>
    <mergeCell ref="T37:U37"/>
    <mergeCell ref="V37:W37"/>
    <mergeCell ref="A36:B36"/>
    <mergeCell ref="C36:G36"/>
    <mergeCell ref="H36:L36"/>
    <mergeCell ref="N36:S36"/>
    <mergeCell ref="T36:W36"/>
    <mergeCell ref="X36:AA36"/>
    <mergeCell ref="AB36:AE36"/>
    <mergeCell ref="AF36:AI36"/>
    <mergeCell ref="A35:B35"/>
    <mergeCell ref="C35:G35"/>
    <mergeCell ref="H35:L35"/>
    <mergeCell ref="N35:S35"/>
    <mergeCell ref="T35:W35"/>
    <mergeCell ref="X35:AA35"/>
    <mergeCell ref="AB35:AE35"/>
    <mergeCell ref="AF35:AI35"/>
    <mergeCell ref="A34:B34"/>
    <mergeCell ref="C34:G34"/>
    <mergeCell ref="H34:L34"/>
    <mergeCell ref="N34:S34"/>
    <mergeCell ref="T34:W34"/>
    <mergeCell ref="X34:AA34"/>
    <mergeCell ref="AB34:AE34"/>
    <mergeCell ref="AF34:AI34"/>
    <mergeCell ref="A33:B33"/>
    <mergeCell ref="C33:G33"/>
    <mergeCell ref="H33:L33"/>
    <mergeCell ref="N33:S33"/>
    <mergeCell ref="T33:W33"/>
    <mergeCell ref="X33:AA33"/>
    <mergeCell ref="AB33:AE33"/>
    <mergeCell ref="AF33:AI33"/>
    <mergeCell ref="A32:B32"/>
    <mergeCell ref="C32:G32"/>
    <mergeCell ref="H32:L32"/>
    <mergeCell ref="N32:S32"/>
    <mergeCell ref="T32:W32"/>
    <mergeCell ref="X32:AA32"/>
    <mergeCell ref="AB32:AE32"/>
    <mergeCell ref="AF32:AI32"/>
    <mergeCell ref="A31:B31"/>
    <mergeCell ref="C31:G31"/>
    <mergeCell ref="H31:L31"/>
    <mergeCell ref="N31:S31"/>
    <mergeCell ref="T31:W31"/>
    <mergeCell ref="X31:AA31"/>
    <mergeCell ref="AB31:AE31"/>
    <mergeCell ref="AF31:AI31"/>
    <mergeCell ref="A30:B30"/>
    <mergeCell ref="C30:G30"/>
    <mergeCell ref="H30:L30"/>
    <mergeCell ref="N30:S30"/>
    <mergeCell ref="T30:W30"/>
    <mergeCell ref="X30:AA30"/>
    <mergeCell ref="AB30:AE30"/>
    <mergeCell ref="AF30:AI30"/>
    <mergeCell ref="A29:B29"/>
    <mergeCell ref="C29:G29"/>
    <mergeCell ref="H29:L29"/>
    <mergeCell ref="N29:S29"/>
    <mergeCell ref="AH29:AI29"/>
    <mergeCell ref="T29:U29"/>
    <mergeCell ref="V29:W29"/>
    <mergeCell ref="X29:Y29"/>
    <mergeCell ref="Z29:AA29"/>
    <mergeCell ref="AB29:AC29"/>
    <mergeCell ref="AD29:AE29"/>
    <mergeCell ref="AF29:AG29"/>
    <mergeCell ref="AB27:AE27"/>
    <mergeCell ref="AF27:AI27"/>
    <mergeCell ref="A28:B28"/>
    <mergeCell ref="C28:G28"/>
    <mergeCell ref="H28:L28"/>
    <mergeCell ref="N28:S28"/>
    <mergeCell ref="T28:W28"/>
    <mergeCell ref="X28:AA28"/>
    <mergeCell ref="AB28:AE28"/>
    <mergeCell ref="AF28:AI28"/>
    <mergeCell ref="A27:B27"/>
    <mergeCell ref="C27:G27"/>
    <mergeCell ref="H27:L27"/>
    <mergeCell ref="N27:S27"/>
    <mergeCell ref="T27:W27"/>
    <mergeCell ref="X27:AA27"/>
    <mergeCell ref="AB25:AE25"/>
    <mergeCell ref="AF25:AI25"/>
    <mergeCell ref="N26:S26"/>
    <mergeCell ref="T26:W26"/>
    <mergeCell ref="X26:AA26"/>
    <mergeCell ref="AB26:AE26"/>
    <mergeCell ref="AF26:AI26"/>
    <mergeCell ref="A24:B24"/>
    <mergeCell ref="C25:G25"/>
    <mergeCell ref="H25:L25"/>
    <mergeCell ref="N25:S25"/>
    <mergeCell ref="T25:W25"/>
    <mergeCell ref="X25:AA25"/>
    <mergeCell ref="C24:G24"/>
    <mergeCell ref="H24:L24"/>
    <mergeCell ref="N24:S24"/>
    <mergeCell ref="T24:W24"/>
    <mergeCell ref="X24:AA24"/>
    <mergeCell ref="AB24:AE24"/>
    <mergeCell ref="AF24:AI24"/>
    <mergeCell ref="A25:B25"/>
    <mergeCell ref="C23:G23"/>
    <mergeCell ref="H23:L23"/>
    <mergeCell ref="N23:S23"/>
    <mergeCell ref="T23:W23"/>
    <mergeCell ref="X23:AA23"/>
    <mergeCell ref="A18:B18"/>
    <mergeCell ref="C18:G18"/>
    <mergeCell ref="H18:L18"/>
    <mergeCell ref="N18:S18"/>
    <mergeCell ref="T18:W18"/>
    <mergeCell ref="X18:AA18"/>
    <mergeCell ref="A20:B20"/>
    <mergeCell ref="C20:G20"/>
    <mergeCell ref="H20:L20"/>
    <mergeCell ref="N20:S20"/>
    <mergeCell ref="T20:W20"/>
    <mergeCell ref="X20:AA20"/>
    <mergeCell ref="A19:B19"/>
    <mergeCell ref="A23:B23"/>
    <mergeCell ref="A22:B22"/>
    <mergeCell ref="A21:B21"/>
    <mergeCell ref="T19:W19"/>
    <mergeCell ref="H19:L19"/>
    <mergeCell ref="C19:G19"/>
    <mergeCell ref="AB21:AE21"/>
    <mergeCell ref="AF21:AI21"/>
    <mergeCell ref="C22:G22"/>
    <mergeCell ref="H22:L22"/>
    <mergeCell ref="N22:S22"/>
    <mergeCell ref="T22:W22"/>
    <mergeCell ref="X22:AA22"/>
    <mergeCell ref="AB22:AE22"/>
    <mergeCell ref="AF22:AI22"/>
    <mergeCell ref="C21:G21"/>
    <mergeCell ref="H21:L21"/>
    <mergeCell ref="N21:S21"/>
    <mergeCell ref="T21:W21"/>
    <mergeCell ref="X21:AA21"/>
    <mergeCell ref="X17:AA17"/>
    <mergeCell ref="AB17:AE17"/>
    <mergeCell ref="AF17:AI17"/>
    <mergeCell ref="A16:B16"/>
    <mergeCell ref="C16:G16"/>
    <mergeCell ref="H16:L16"/>
    <mergeCell ref="N16:S16"/>
    <mergeCell ref="T16:W16"/>
    <mergeCell ref="X16:AA16"/>
    <mergeCell ref="A14:B14"/>
    <mergeCell ref="C14:G14"/>
    <mergeCell ref="H14:L14"/>
    <mergeCell ref="N14:S14"/>
    <mergeCell ref="T14:U14"/>
    <mergeCell ref="A17:B17"/>
    <mergeCell ref="C17:G17"/>
    <mergeCell ref="H17:L17"/>
    <mergeCell ref="N17:S17"/>
    <mergeCell ref="T17:W17"/>
    <mergeCell ref="V15:W15"/>
    <mergeCell ref="X15:Y15"/>
    <mergeCell ref="Z15:AA15"/>
    <mergeCell ref="AB15:AC15"/>
    <mergeCell ref="AD15:AE15"/>
    <mergeCell ref="AF15:AG15"/>
    <mergeCell ref="AH15:AI15"/>
    <mergeCell ref="A15:B15"/>
    <mergeCell ref="C15:G15"/>
    <mergeCell ref="H15:L15"/>
    <mergeCell ref="N15:S15"/>
    <mergeCell ref="A13:B13"/>
    <mergeCell ref="C13:G13"/>
    <mergeCell ref="H13:L13"/>
    <mergeCell ref="N13:S13"/>
    <mergeCell ref="A12:B12"/>
    <mergeCell ref="C12:G12"/>
    <mergeCell ref="H12:L12"/>
    <mergeCell ref="N12:S12"/>
    <mergeCell ref="T12:W12"/>
    <mergeCell ref="T13:U13"/>
    <mergeCell ref="V13:W13"/>
    <mergeCell ref="A11:B11"/>
    <mergeCell ref="C11:G11"/>
    <mergeCell ref="H11:L11"/>
    <mergeCell ref="N11:S11"/>
    <mergeCell ref="T11:W11"/>
    <mergeCell ref="X11:AA11"/>
    <mergeCell ref="AB11:AE11"/>
    <mergeCell ref="AF11:AI11"/>
    <mergeCell ref="A10:B10"/>
    <mergeCell ref="C10:G10"/>
    <mergeCell ref="H10:L10"/>
    <mergeCell ref="N10:S10"/>
    <mergeCell ref="T10:W10"/>
    <mergeCell ref="X10:AA10"/>
    <mergeCell ref="A9:B9"/>
    <mergeCell ref="C9:G9"/>
    <mergeCell ref="H9:L9"/>
    <mergeCell ref="N9:S9"/>
    <mergeCell ref="T9:W9"/>
    <mergeCell ref="X9:AA9"/>
    <mergeCell ref="AB9:AE9"/>
    <mergeCell ref="AF9:AI9"/>
    <mergeCell ref="A8:B8"/>
    <mergeCell ref="C8:G8"/>
    <mergeCell ref="H8:L8"/>
    <mergeCell ref="T8:W8"/>
    <mergeCell ref="N8:S8"/>
    <mergeCell ref="X8:AA8"/>
    <mergeCell ref="AB8:AE8"/>
    <mergeCell ref="AF8:AI8"/>
    <mergeCell ref="AD1:AI1"/>
    <mergeCell ref="L2:Q2"/>
    <mergeCell ref="R2:W2"/>
    <mergeCell ref="X2:AC2"/>
    <mergeCell ref="AD2:AI2"/>
    <mergeCell ref="L3:Q3"/>
    <mergeCell ref="A6:B6"/>
    <mergeCell ref="C6:G6"/>
    <mergeCell ref="H6:L6"/>
    <mergeCell ref="N6:S6"/>
    <mergeCell ref="T6:W6"/>
    <mergeCell ref="X6:AA6"/>
    <mergeCell ref="A4:B4"/>
    <mergeCell ref="C4:G4"/>
    <mergeCell ref="H4:L4"/>
    <mergeCell ref="N4:Q4"/>
    <mergeCell ref="A1:K3"/>
    <mergeCell ref="L1:Q1"/>
    <mergeCell ref="R1:W1"/>
    <mergeCell ref="X1:AC1"/>
    <mergeCell ref="A5:B5"/>
    <mergeCell ref="C5:G5"/>
    <mergeCell ref="H5:L5"/>
    <mergeCell ref="N5:S5"/>
    <mergeCell ref="AF19:AI19"/>
    <mergeCell ref="AB19:AE19"/>
    <mergeCell ref="X19:AA19"/>
    <mergeCell ref="N19:S19"/>
    <mergeCell ref="AB18:AE18"/>
    <mergeCell ref="AF18:AI18"/>
    <mergeCell ref="X5:AA5"/>
    <mergeCell ref="X7:Y7"/>
    <mergeCell ref="Z7:AA7"/>
    <mergeCell ref="X13:Y13"/>
    <mergeCell ref="Z13:AA13"/>
    <mergeCell ref="AB13:AC13"/>
    <mergeCell ref="AD13:AE13"/>
    <mergeCell ref="AF13:AG13"/>
    <mergeCell ref="AH13:AI13"/>
    <mergeCell ref="X12:AA12"/>
    <mergeCell ref="AB10:AE10"/>
    <mergeCell ref="AF10:AI10"/>
    <mergeCell ref="AB12:AE12"/>
    <mergeCell ref="AF12:AI12"/>
    <mergeCell ref="AB16:AE16"/>
    <mergeCell ref="AF16:AI16"/>
    <mergeCell ref="V14:W14"/>
    <mergeCell ref="T15:U15"/>
    <mergeCell ref="R3:W3"/>
    <mergeCell ref="X3:AC3"/>
    <mergeCell ref="AD3:AI3"/>
    <mergeCell ref="R4:S4"/>
    <mergeCell ref="T4:W4"/>
    <mergeCell ref="X4:AA4"/>
    <mergeCell ref="T5:W5"/>
    <mergeCell ref="A7:B7"/>
    <mergeCell ref="C7:G7"/>
    <mergeCell ref="H7:L7"/>
    <mergeCell ref="N7:P7"/>
    <mergeCell ref="Q7:S7"/>
    <mergeCell ref="T7:U7"/>
    <mergeCell ref="V7:W7"/>
    <mergeCell ref="AB6:AE6"/>
    <mergeCell ref="AF6:AI6"/>
    <mergeCell ref="AB4:AE4"/>
    <mergeCell ref="AF4:AI4"/>
    <mergeCell ref="AB5:AE5"/>
    <mergeCell ref="AF5:AI5"/>
    <mergeCell ref="AB7:AC7"/>
    <mergeCell ref="AD7:AE7"/>
    <mergeCell ref="AF7:AG7"/>
    <mergeCell ref="AH7:AI7"/>
    <mergeCell ref="AF20:AI20"/>
    <mergeCell ref="AB23:AE23"/>
    <mergeCell ref="AF23:AI23"/>
    <mergeCell ref="A63:B63"/>
    <mergeCell ref="C63:D63"/>
    <mergeCell ref="E63:F63"/>
    <mergeCell ref="I60:T63"/>
    <mergeCell ref="A44:B44"/>
    <mergeCell ref="A45:B45"/>
    <mergeCell ref="A46:B46"/>
    <mergeCell ref="A48:B48"/>
    <mergeCell ref="N39:S39"/>
    <mergeCell ref="A39:B39"/>
    <mergeCell ref="C39:G39"/>
    <mergeCell ref="H39:L39"/>
    <mergeCell ref="A40:B40"/>
    <mergeCell ref="A41:B41"/>
    <mergeCell ref="A42:B42"/>
    <mergeCell ref="A43:B43"/>
    <mergeCell ref="A47:B47"/>
    <mergeCell ref="C48:G48"/>
    <mergeCell ref="H48:L48"/>
    <mergeCell ref="N48:S48"/>
    <mergeCell ref="AB20:AE20"/>
    <mergeCell ref="I65:T68"/>
    <mergeCell ref="I64:L64"/>
    <mergeCell ref="M64:N64"/>
    <mergeCell ref="O64:R64"/>
    <mergeCell ref="S64:T64"/>
    <mergeCell ref="C51:D51"/>
    <mergeCell ref="A52:B52"/>
    <mergeCell ref="C52:D52"/>
    <mergeCell ref="A65:B65"/>
    <mergeCell ref="A66:B66"/>
    <mergeCell ref="A67:B67"/>
    <mergeCell ref="A68:B68"/>
    <mergeCell ref="C65:D65"/>
    <mergeCell ref="C66:D66"/>
    <mergeCell ref="C67:D67"/>
    <mergeCell ref="C68:D68"/>
    <mergeCell ref="E65:F65"/>
    <mergeCell ref="E66:F66"/>
    <mergeCell ref="E67:F67"/>
    <mergeCell ref="E68:F68"/>
    <mergeCell ref="A53:B53"/>
    <mergeCell ref="C53:D53"/>
    <mergeCell ref="E57:F57"/>
    <mergeCell ref="E58:F58"/>
    <mergeCell ref="C62:D62"/>
    <mergeCell ref="A55:B55"/>
    <mergeCell ref="C55:D55"/>
    <mergeCell ref="A56:B56"/>
    <mergeCell ref="C56:D56"/>
    <mergeCell ref="E50:F50"/>
    <mergeCell ref="E51:F51"/>
    <mergeCell ref="E52:F52"/>
    <mergeCell ref="E53:F53"/>
    <mergeCell ref="A59:D59"/>
    <mergeCell ref="E59:F59"/>
  </mergeCells>
  <printOptions horizontalCentered="1" verticalCentered="1"/>
  <pageMargins left="0" right="0" top="0.59055118110236227" bottom="0" header="0" footer="0"/>
  <pageSetup paperSize="9" orientation="portrait" useFirstPageNumber="1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9"/>
  <sheetViews>
    <sheetView showGridLines="0" zoomScale="115" zoomScaleNormal="115" workbookViewId="0">
      <selection activeCell="T34" sqref="T34:W34"/>
    </sheetView>
  </sheetViews>
  <sheetFormatPr defaultColWidth="11" defaultRowHeight="20.100000000000001" customHeight="1"/>
  <cols>
    <col min="1" max="6" width="2.375" style="1" customWidth="1"/>
    <col min="7" max="7" width="3.625" style="1" customWidth="1"/>
    <col min="8" max="10" width="2.375" style="1" customWidth="1"/>
    <col min="11" max="11" width="2.5" style="1" customWidth="1"/>
    <col min="12" max="12" width="3.625" style="1" customWidth="1"/>
    <col min="13" max="14" width="2.375" style="1" customWidth="1"/>
    <col min="15" max="15" width="3.625" style="1" customWidth="1"/>
    <col min="16" max="18" width="2.375" style="1" customWidth="1"/>
    <col min="19" max="19" width="3.625" style="1" customWidth="1"/>
    <col min="20" max="35" width="2.375" style="1" customWidth="1"/>
    <col min="36" max="36" width="10.25" style="1" customWidth="1"/>
    <col min="37" max="37" width="16.25" style="1" bestFit="1" customWidth="1"/>
    <col min="38" max="256" width="10.25" style="1" customWidth="1"/>
    <col min="257" max="16384" width="11" style="2"/>
  </cols>
  <sheetData>
    <row r="1" spans="1:39" ht="18.600000000000001" customHeight="1">
      <c r="A1" s="137"/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3" t="s">
        <v>0</v>
      </c>
      <c r="M1" s="144"/>
      <c r="N1" s="144"/>
      <c r="O1" s="144"/>
      <c r="P1" s="144"/>
      <c r="Q1" s="144"/>
      <c r="R1" s="128" t="str">
        <f>'FP1'!R1:W1</f>
        <v>Race 1</v>
      </c>
      <c r="S1" s="128"/>
      <c r="T1" s="128"/>
      <c r="U1" s="128"/>
      <c r="V1" s="128"/>
      <c r="W1" s="128"/>
      <c r="X1" s="144" t="s">
        <v>1</v>
      </c>
      <c r="Y1" s="144"/>
      <c r="Z1" s="144"/>
      <c r="AA1" s="144"/>
      <c r="AB1" s="144"/>
      <c r="AC1" s="144"/>
      <c r="AD1" s="128" t="str">
        <f>'FP1'!AD1:AI1</f>
        <v>Silverstone</v>
      </c>
      <c r="AE1" s="128"/>
      <c r="AF1" s="128"/>
      <c r="AG1" s="128"/>
      <c r="AH1" s="128"/>
      <c r="AI1" s="129"/>
      <c r="AJ1" s="3"/>
      <c r="AK1" s="1" t="s">
        <v>96</v>
      </c>
      <c r="AL1" s="1" t="s">
        <v>97</v>
      </c>
    </row>
    <row r="2" spans="1:39" ht="18.600000000000001" customHeight="1">
      <c r="A2" s="140"/>
      <c r="B2" s="141"/>
      <c r="C2" s="141"/>
      <c r="D2" s="141"/>
      <c r="E2" s="141"/>
      <c r="F2" s="141"/>
      <c r="G2" s="141"/>
      <c r="H2" s="141"/>
      <c r="I2" s="141"/>
      <c r="J2" s="141"/>
      <c r="K2" s="142"/>
      <c r="L2" s="130" t="s">
        <v>2</v>
      </c>
      <c r="M2" s="103"/>
      <c r="N2" s="103"/>
      <c r="O2" s="103"/>
      <c r="P2" s="103"/>
      <c r="Q2" s="103"/>
      <c r="R2" s="102">
        <f>'FP1'!R2:W2</f>
        <v>0</v>
      </c>
      <c r="S2" s="102"/>
      <c r="T2" s="102"/>
      <c r="U2" s="102"/>
      <c r="V2" s="102"/>
      <c r="W2" s="102"/>
      <c r="X2" s="103" t="s">
        <v>56</v>
      </c>
      <c r="Y2" s="103"/>
      <c r="Z2" s="103"/>
      <c r="AA2" s="103"/>
      <c r="AB2" s="103"/>
      <c r="AC2" s="103"/>
      <c r="AD2" s="131">
        <f>'FP1'!AD2:AI2</f>
        <v>0</v>
      </c>
      <c r="AE2" s="131"/>
      <c r="AF2" s="131"/>
      <c r="AG2" s="131"/>
      <c r="AH2" s="131"/>
      <c r="AI2" s="132"/>
      <c r="AJ2" s="3"/>
      <c r="AK2" s="1">
        <v>1</v>
      </c>
      <c r="AL2" s="1">
        <v>14.503769999999999</v>
      </c>
    </row>
    <row r="3" spans="1:39" ht="18.600000000000001" customHeight="1" thickBot="1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30" t="s">
        <v>3</v>
      </c>
      <c r="M3" s="103"/>
      <c r="N3" s="103"/>
      <c r="O3" s="103"/>
      <c r="P3" s="103"/>
      <c r="Q3" s="103"/>
      <c r="R3" s="101">
        <f>'FP1'!R3:W3</f>
        <v>0</v>
      </c>
      <c r="S3" s="102"/>
      <c r="T3" s="102"/>
      <c r="U3" s="102"/>
      <c r="V3" s="102"/>
      <c r="W3" s="102"/>
      <c r="X3" s="103" t="s">
        <v>4</v>
      </c>
      <c r="Y3" s="103"/>
      <c r="Z3" s="103"/>
      <c r="AA3" s="103"/>
      <c r="AB3" s="103"/>
      <c r="AC3" s="103"/>
      <c r="AD3" s="102">
        <f>'FP1'!AD3:AI3</f>
        <v>5.89</v>
      </c>
      <c r="AE3" s="102"/>
      <c r="AF3" s="102"/>
      <c r="AG3" s="102"/>
      <c r="AH3" s="102"/>
      <c r="AI3" s="232"/>
      <c r="AJ3" s="3"/>
    </row>
    <row r="4" spans="1:39" ht="11.25" customHeight="1" thickBot="1">
      <c r="A4" s="133" t="s">
        <v>5</v>
      </c>
      <c r="B4" s="134"/>
      <c r="C4" s="134" t="s">
        <v>6</v>
      </c>
      <c r="D4" s="134"/>
      <c r="E4" s="134"/>
      <c r="F4" s="134"/>
      <c r="G4" s="134"/>
      <c r="H4" s="134" t="s">
        <v>7</v>
      </c>
      <c r="I4" s="134"/>
      <c r="J4" s="134"/>
      <c r="K4" s="134"/>
      <c r="L4" s="135"/>
      <c r="M4" s="6"/>
      <c r="N4" s="136" t="s">
        <v>8</v>
      </c>
      <c r="O4" s="106"/>
      <c r="P4" s="106"/>
      <c r="Q4" s="106"/>
      <c r="R4" s="106" t="s">
        <v>86</v>
      </c>
      <c r="S4" s="106"/>
      <c r="T4" s="106" t="s">
        <v>6</v>
      </c>
      <c r="U4" s="106"/>
      <c r="V4" s="106"/>
      <c r="W4" s="106"/>
      <c r="X4" s="106" t="s">
        <v>7</v>
      </c>
      <c r="Y4" s="106"/>
      <c r="Z4" s="106"/>
      <c r="AA4" s="106"/>
      <c r="AB4" s="106" t="s">
        <v>9</v>
      </c>
      <c r="AC4" s="106"/>
      <c r="AD4" s="106"/>
      <c r="AE4" s="106"/>
      <c r="AF4" s="106" t="s">
        <v>10</v>
      </c>
      <c r="AG4" s="106"/>
      <c r="AH4" s="106"/>
      <c r="AI4" s="113"/>
      <c r="AJ4" s="3"/>
    </row>
    <row r="5" spans="1:39" ht="11.25" customHeight="1">
      <c r="A5" s="109">
        <v>1</v>
      </c>
      <c r="B5" s="77"/>
      <c r="C5" s="94" t="s">
        <v>103</v>
      </c>
      <c r="D5" s="94"/>
      <c r="E5" s="94"/>
      <c r="F5" s="94"/>
      <c r="G5" s="94"/>
      <c r="H5" s="94" t="s">
        <v>106</v>
      </c>
      <c r="I5" s="94"/>
      <c r="J5" s="94"/>
      <c r="K5" s="94"/>
      <c r="L5" s="95"/>
      <c r="M5" s="7"/>
      <c r="N5" s="145" t="s">
        <v>11</v>
      </c>
      <c r="O5" s="146"/>
      <c r="P5" s="146"/>
      <c r="Q5" s="146"/>
      <c r="R5" s="146"/>
      <c r="S5" s="146"/>
      <c r="T5" s="107">
        <v>0.62847222222222221</v>
      </c>
      <c r="U5" s="108"/>
      <c r="V5" s="108"/>
      <c r="W5" s="108"/>
      <c r="X5" s="107"/>
      <c r="Y5" s="108"/>
      <c r="Z5" s="108"/>
      <c r="AA5" s="108"/>
      <c r="AB5" s="107"/>
      <c r="AC5" s="108"/>
      <c r="AD5" s="108"/>
      <c r="AE5" s="108"/>
      <c r="AF5" s="107"/>
      <c r="AG5" s="108"/>
      <c r="AH5" s="108"/>
      <c r="AI5" s="114"/>
      <c r="AJ5" s="3"/>
    </row>
    <row r="6" spans="1:39" ht="11.25" customHeight="1">
      <c r="A6" s="109">
        <v>2</v>
      </c>
      <c r="B6" s="77"/>
      <c r="C6" s="94">
        <v>1.7880671296296297E-3</v>
      </c>
      <c r="D6" s="94"/>
      <c r="E6" s="94"/>
      <c r="F6" s="94"/>
      <c r="G6" s="94"/>
      <c r="H6" s="94"/>
      <c r="I6" s="94"/>
      <c r="J6" s="94"/>
      <c r="K6" s="94"/>
      <c r="L6" s="95"/>
      <c r="M6" s="7"/>
      <c r="N6" s="92" t="s">
        <v>12</v>
      </c>
      <c r="O6" s="93"/>
      <c r="P6" s="93"/>
      <c r="Q6" s="93"/>
      <c r="R6" s="93"/>
      <c r="S6" s="93"/>
      <c r="T6" s="77" t="s">
        <v>105</v>
      </c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8"/>
      <c r="AJ6" s="3"/>
    </row>
    <row r="7" spans="1:39" ht="11.25" customHeight="1">
      <c r="A7" s="109">
        <v>3</v>
      </c>
      <c r="B7" s="77"/>
      <c r="C7" s="94">
        <v>1.7196064814814817E-3</v>
      </c>
      <c r="D7" s="94"/>
      <c r="E7" s="94"/>
      <c r="F7" s="94"/>
      <c r="G7" s="94"/>
      <c r="H7" s="94"/>
      <c r="I7" s="94"/>
      <c r="J7" s="94"/>
      <c r="K7" s="94"/>
      <c r="L7" s="95"/>
      <c r="M7" s="7"/>
      <c r="N7" s="92" t="s">
        <v>13</v>
      </c>
      <c r="O7" s="93"/>
      <c r="P7" s="93"/>
      <c r="Q7" s="93" t="s">
        <v>14</v>
      </c>
      <c r="R7" s="93"/>
      <c r="S7" s="93"/>
      <c r="T7" s="77"/>
      <c r="U7" s="77"/>
      <c r="V7" s="77"/>
      <c r="W7" s="77"/>
      <c r="X7" s="97"/>
      <c r="Y7" s="97"/>
      <c r="Z7" s="115"/>
      <c r="AA7" s="115"/>
      <c r="AB7" s="97"/>
      <c r="AC7" s="97"/>
      <c r="AD7" s="115"/>
      <c r="AE7" s="115"/>
      <c r="AF7" s="97"/>
      <c r="AG7" s="97"/>
      <c r="AH7" s="115"/>
      <c r="AI7" s="116"/>
      <c r="AJ7" s="3"/>
    </row>
    <row r="8" spans="1:39" ht="11.25" customHeight="1">
      <c r="A8" s="109">
        <v>4</v>
      </c>
      <c r="B8" s="77"/>
      <c r="C8" s="94">
        <v>1.6994212962962961E-3</v>
      </c>
      <c r="D8" s="94"/>
      <c r="E8" s="94"/>
      <c r="F8" s="94"/>
      <c r="G8" s="94"/>
      <c r="H8" s="94"/>
      <c r="I8" s="94"/>
      <c r="J8" s="94"/>
      <c r="K8" s="94"/>
      <c r="L8" s="95"/>
      <c r="M8" s="7"/>
      <c r="N8" s="120" t="s">
        <v>62</v>
      </c>
      <c r="O8" s="121"/>
      <c r="P8" s="121"/>
      <c r="Q8" s="121"/>
      <c r="R8" s="121"/>
      <c r="S8" s="122"/>
      <c r="T8" s="117" t="s">
        <v>101</v>
      </c>
      <c r="U8" s="118"/>
      <c r="V8" s="118"/>
      <c r="W8" s="118"/>
      <c r="X8" s="117"/>
      <c r="Y8" s="118"/>
      <c r="Z8" s="118"/>
      <c r="AA8" s="89"/>
      <c r="AB8" s="117"/>
      <c r="AC8" s="118"/>
      <c r="AD8" s="118"/>
      <c r="AE8" s="89"/>
      <c r="AF8" s="117"/>
      <c r="AG8" s="118"/>
      <c r="AH8" s="118"/>
      <c r="AI8" s="119"/>
      <c r="AJ8" s="3"/>
    </row>
    <row r="9" spans="1:39" ht="11.25" customHeight="1">
      <c r="A9" s="109">
        <v>5</v>
      </c>
      <c r="B9" s="77"/>
      <c r="C9" s="94" t="s">
        <v>104</v>
      </c>
      <c r="D9" s="94"/>
      <c r="E9" s="94"/>
      <c r="F9" s="94"/>
      <c r="G9" s="94"/>
      <c r="H9" s="94"/>
      <c r="I9" s="94"/>
      <c r="J9" s="94"/>
      <c r="K9" s="94"/>
      <c r="L9" s="95"/>
      <c r="M9" s="7"/>
      <c r="N9" s="92" t="s">
        <v>42</v>
      </c>
      <c r="O9" s="93"/>
      <c r="P9" s="93"/>
      <c r="Q9" s="93"/>
      <c r="R9" s="93"/>
      <c r="S9" s="93"/>
      <c r="T9" s="77">
        <f>'FP1'!T9:W9</f>
        <v>198</v>
      </c>
      <c r="U9" s="77"/>
      <c r="V9" s="77"/>
      <c r="W9" s="7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78"/>
      <c r="AJ9" s="3"/>
    </row>
    <row r="10" spans="1:39" ht="11.25" customHeight="1">
      <c r="A10" s="109">
        <v>6</v>
      </c>
      <c r="B10" s="77"/>
      <c r="C10" s="94"/>
      <c r="D10" s="94"/>
      <c r="E10" s="94"/>
      <c r="F10" s="94"/>
      <c r="G10" s="94"/>
      <c r="H10" s="94"/>
      <c r="I10" s="94"/>
      <c r="J10" s="94"/>
      <c r="K10" s="94"/>
      <c r="L10" s="95"/>
      <c r="M10" s="7"/>
      <c r="N10" s="92" t="s">
        <v>89</v>
      </c>
      <c r="O10" s="93"/>
      <c r="P10" s="93"/>
      <c r="Q10" s="93"/>
      <c r="R10" s="93"/>
      <c r="S10" s="93"/>
      <c r="T10" s="228">
        <f>(AD$3*COUNTA(C$5:G$24))+'FP1'!AF10</f>
        <v>1047.1199999999999</v>
      </c>
      <c r="U10" s="229"/>
      <c r="V10" s="229"/>
      <c r="W10" s="230"/>
      <c r="X10" s="228">
        <f>(AD$3*COUNTA(H$5:L$24))+T10</f>
        <v>1053.01</v>
      </c>
      <c r="Y10" s="229"/>
      <c r="Z10" s="229"/>
      <c r="AA10" s="230"/>
      <c r="AB10" s="228">
        <f>(AD$3*COUNTA(C$28:G$47))+X10</f>
        <v>1053.01</v>
      </c>
      <c r="AC10" s="229"/>
      <c r="AD10" s="229"/>
      <c r="AE10" s="230"/>
      <c r="AF10" s="228">
        <f>(AD$3*COUNTA(H$28:L$47))+AB10</f>
        <v>1053.01</v>
      </c>
      <c r="AG10" s="229"/>
      <c r="AH10" s="229"/>
      <c r="AI10" s="231"/>
      <c r="AJ10" s="3"/>
      <c r="AL10" s="46"/>
      <c r="AM10" s="46"/>
    </row>
    <row r="11" spans="1:39" ht="11.25" customHeight="1">
      <c r="A11" s="109">
        <v>7</v>
      </c>
      <c r="B11" s="77"/>
      <c r="C11" s="94"/>
      <c r="D11" s="94"/>
      <c r="E11" s="94"/>
      <c r="F11" s="94"/>
      <c r="G11" s="94"/>
      <c r="H11" s="94"/>
      <c r="I11" s="94"/>
      <c r="J11" s="94"/>
      <c r="K11" s="94"/>
      <c r="L11" s="95"/>
      <c r="M11" s="7"/>
      <c r="N11" s="92" t="s">
        <v>90</v>
      </c>
      <c r="O11" s="93"/>
      <c r="P11" s="93"/>
      <c r="Q11" s="93"/>
      <c r="R11" s="93"/>
      <c r="S11" s="93"/>
      <c r="T11" s="228">
        <f>(AD$3*COUNTA(C$5:G$24))+'FP1'!AF11</f>
        <v>47.12</v>
      </c>
      <c r="U11" s="229"/>
      <c r="V11" s="229"/>
      <c r="W11" s="230"/>
      <c r="X11" s="228">
        <f>(AD$3*COUNTA(H$5:L$24))+T11</f>
        <v>53.01</v>
      </c>
      <c r="Y11" s="229"/>
      <c r="Z11" s="229"/>
      <c r="AA11" s="230"/>
      <c r="AB11" s="228">
        <f>(AD$3*COUNTA(C$28:G$47))+X11</f>
        <v>53.01</v>
      </c>
      <c r="AC11" s="229"/>
      <c r="AD11" s="229"/>
      <c r="AE11" s="230"/>
      <c r="AF11" s="228">
        <f>(AD$3*COUNTA(H$28:L$47))+AB11</f>
        <v>53.01</v>
      </c>
      <c r="AG11" s="229"/>
      <c r="AH11" s="229"/>
      <c r="AI11" s="231"/>
      <c r="AJ11" s="3"/>
      <c r="AL11" s="46"/>
      <c r="AM11" s="46"/>
    </row>
    <row r="12" spans="1:39" ht="11.25" customHeight="1">
      <c r="A12" s="109">
        <v>8</v>
      </c>
      <c r="B12" s="77"/>
      <c r="C12" s="94"/>
      <c r="D12" s="94"/>
      <c r="E12" s="94"/>
      <c r="F12" s="94"/>
      <c r="G12" s="94"/>
      <c r="H12" s="94"/>
      <c r="I12" s="94"/>
      <c r="J12" s="94"/>
      <c r="K12" s="94"/>
      <c r="L12" s="95"/>
      <c r="M12" s="7"/>
      <c r="N12" s="120" t="s">
        <v>41</v>
      </c>
      <c r="O12" s="121"/>
      <c r="P12" s="121"/>
      <c r="Q12" s="121"/>
      <c r="R12" s="121"/>
      <c r="S12" s="122"/>
      <c r="T12" s="77" t="s">
        <v>86</v>
      </c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8"/>
      <c r="AJ12" s="3"/>
    </row>
    <row r="13" spans="1:39" ht="11.25" customHeight="1">
      <c r="A13" s="109">
        <v>9</v>
      </c>
      <c r="B13" s="77"/>
      <c r="C13" s="94"/>
      <c r="D13" s="94"/>
      <c r="E13" s="94"/>
      <c r="F13" s="94"/>
      <c r="G13" s="94"/>
      <c r="H13" s="94"/>
      <c r="I13" s="94"/>
      <c r="J13" s="94"/>
      <c r="K13" s="94"/>
      <c r="L13" s="95"/>
      <c r="M13" s="7"/>
      <c r="N13" s="92" t="s">
        <v>72</v>
      </c>
      <c r="O13" s="93"/>
      <c r="P13" s="93"/>
      <c r="Q13" s="93"/>
      <c r="R13" s="93"/>
      <c r="S13" s="93"/>
      <c r="T13" s="117">
        <v>10</v>
      </c>
      <c r="U13" s="118"/>
      <c r="V13" s="117"/>
      <c r="W13" s="89"/>
      <c r="X13" s="117">
        <v>4</v>
      </c>
      <c r="Y13" s="89"/>
      <c r="Z13" s="118">
        <v>8.8000000000000007</v>
      </c>
      <c r="AA13" s="89"/>
      <c r="AB13" s="117"/>
      <c r="AC13" s="89"/>
      <c r="AD13" s="118"/>
      <c r="AE13" s="89"/>
      <c r="AF13" s="117"/>
      <c r="AG13" s="89"/>
      <c r="AH13" s="118"/>
      <c r="AI13" s="119"/>
      <c r="AJ13" s="3"/>
      <c r="AL13" s="48"/>
      <c r="AM13" s="48"/>
    </row>
    <row r="14" spans="1:39" ht="11.25" customHeight="1">
      <c r="A14" s="109">
        <v>10</v>
      </c>
      <c r="B14" s="77"/>
      <c r="C14" s="94"/>
      <c r="D14" s="94"/>
      <c r="E14" s="94"/>
      <c r="F14" s="94"/>
      <c r="G14" s="94"/>
      <c r="H14" s="94"/>
      <c r="I14" s="94"/>
      <c r="J14" s="94"/>
      <c r="K14" s="94"/>
      <c r="L14" s="95"/>
      <c r="M14" s="7"/>
      <c r="N14" s="92" t="s">
        <v>65</v>
      </c>
      <c r="O14" s="93"/>
      <c r="P14" s="93"/>
      <c r="Q14" s="93"/>
      <c r="R14" s="93"/>
      <c r="S14" s="93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80"/>
      <c r="AJ14" s="3"/>
      <c r="AL14" s="48"/>
      <c r="AM14" s="48"/>
    </row>
    <row r="15" spans="1:39" ht="11.25" customHeight="1">
      <c r="A15" s="109">
        <v>11</v>
      </c>
      <c r="B15" s="77"/>
      <c r="C15" s="94"/>
      <c r="D15" s="94"/>
      <c r="E15" s="94"/>
      <c r="F15" s="94"/>
      <c r="G15" s="94"/>
      <c r="H15" s="94"/>
      <c r="I15" s="94"/>
      <c r="J15" s="94"/>
      <c r="K15" s="94"/>
      <c r="L15" s="95"/>
      <c r="M15" s="7"/>
      <c r="N15" s="92" t="s">
        <v>84</v>
      </c>
      <c r="O15" s="93"/>
      <c r="P15" s="93"/>
      <c r="Q15" s="93"/>
      <c r="R15" s="93"/>
      <c r="S15" s="93"/>
      <c r="T15" s="126"/>
      <c r="U15" s="127"/>
      <c r="V15" s="148"/>
      <c r="W15" s="148"/>
      <c r="X15" s="126"/>
      <c r="Y15" s="127"/>
      <c r="Z15" s="148"/>
      <c r="AA15" s="148"/>
      <c r="AB15" s="126"/>
      <c r="AC15" s="127"/>
      <c r="AD15" s="148"/>
      <c r="AE15" s="148"/>
      <c r="AF15" s="126"/>
      <c r="AG15" s="127"/>
      <c r="AH15" s="148"/>
      <c r="AI15" s="149"/>
      <c r="AJ15" s="3"/>
      <c r="AL15" s="48"/>
      <c r="AM15" s="48"/>
    </row>
    <row r="16" spans="1:39" ht="11.25" customHeight="1">
      <c r="A16" s="109">
        <v>12</v>
      </c>
      <c r="B16" s="77"/>
      <c r="C16" s="94"/>
      <c r="D16" s="94"/>
      <c r="E16" s="94"/>
      <c r="F16" s="94"/>
      <c r="G16" s="94"/>
      <c r="H16" s="94"/>
      <c r="I16" s="94"/>
      <c r="J16" s="94"/>
      <c r="K16" s="94"/>
      <c r="L16" s="95"/>
      <c r="M16" s="7"/>
      <c r="N16" s="92" t="s">
        <v>36</v>
      </c>
      <c r="O16" s="93"/>
      <c r="P16" s="93"/>
      <c r="Q16" s="93"/>
      <c r="R16" s="93"/>
      <c r="S16" s="93"/>
      <c r="T16" s="117" t="s">
        <v>91</v>
      </c>
      <c r="U16" s="118"/>
      <c r="V16" s="118"/>
      <c r="W16" s="89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8"/>
      <c r="AJ16" s="3"/>
      <c r="AL16" s="48"/>
      <c r="AM16" s="48"/>
    </row>
    <row r="17" spans="1:39" ht="11.25" customHeight="1">
      <c r="A17" s="109">
        <v>13</v>
      </c>
      <c r="B17" s="77"/>
      <c r="C17" s="94"/>
      <c r="D17" s="94"/>
      <c r="E17" s="94"/>
      <c r="F17" s="94"/>
      <c r="G17" s="94"/>
      <c r="H17" s="94"/>
      <c r="I17" s="94"/>
      <c r="J17" s="94"/>
      <c r="K17" s="94"/>
      <c r="L17" s="95"/>
      <c r="M17" s="7"/>
      <c r="N17" s="92" t="s">
        <v>15</v>
      </c>
      <c r="O17" s="93"/>
      <c r="P17" s="93"/>
      <c r="Q17" s="93"/>
      <c r="R17" s="93"/>
      <c r="S17" s="93"/>
      <c r="T17" s="117"/>
      <c r="U17" s="118"/>
      <c r="V17" s="118"/>
      <c r="W17" s="89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8"/>
      <c r="AJ17" s="3"/>
      <c r="AL17" s="48"/>
      <c r="AM17" s="48"/>
    </row>
    <row r="18" spans="1:39" ht="11.25" customHeight="1">
      <c r="A18" s="109">
        <v>14</v>
      </c>
      <c r="B18" s="77"/>
      <c r="C18" s="94"/>
      <c r="D18" s="94"/>
      <c r="E18" s="94"/>
      <c r="F18" s="94"/>
      <c r="G18" s="94"/>
      <c r="H18" s="94"/>
      <c r="I18" s="94"/>
      <c r="J18" s="94"/>
      <c r="K18" s="94"/>
      <c r="L18" s="95"/>
      <c r="M18" s="7"/>
      <c r="N18" s="92" t="s">
        <v>16</v>
      </c>
      <c r="O18" s="93"/>
      <c r="P18" s="93"/>
      <c r="Q18" s="93"/>
      <c r="R18" s="93"/>
      <c r="S18" s="93"/>
      <c r="T18" s="117">
        <v>12</v>
      </c>
      <c r="U18" s="118"/>
      <c r="V18" s="118"/>
      <c r="W18" s="89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8"/>
      <c r="AJ18" s="3"/>
      <c r="AL18" s="44"/>
      <c r="AM18" s="44"/>
    </row>
    <row r="19" spans="1:39" ht="11.25" customHeight="1">
      <c r="A19" s="88">
        <v>15</v>
      </c>
      <c r="B19" s="89"/>
      <c r="C19" s="150"/>
      <c r="D19" s="151"/>
      <c r="E19" s="151"/>
      <c r="F19" s="151"/>
      <c r="G19" s="153"/>
      <c r="H19" s="150"/>
      <c r="I19" s="151"/>
      <c r="J19" s="151"/>
      <c r="K19" s="151"/>
      <c r="L19" s="152"/>
      <c r="M19" s="7"/>
      <c r="N19" s="120" t="s">
        <v>38</v>
      </c>
      <c r="O19" s="121"/>
      <c r="P19" s="121"/>
      <c r="Q19" s="121"/>
      <c r="R19" s="121"/>
      <c r="S19" s="122"/>
      <c r="T19" s="117" t="s">
        <v>94</v>
      </c>
      <c r="U19" s="118"/>
      <c r="V19" s="118"/>
      <c r="W19" s="89"/>
      <c r="X19" s="117"/>
      <c r="Y19" s="118"/>
      <c r="Z19" s="118"/>
      <c r="AA19" s="89"/>
      <c r="AB19" s="117"/>
      <c r="AC19" s="118"/>
      <c r="AD19" s="118"/>
      <c r="AE19" s="89"/>
      <c r="AF19" s="117"/>
      <c r="AG19" s="118"/>
      <c r="AH19" s="118"/>
      <c r="AI19" s="119"/>
      <c r="AJ19" s="3"/>
      <c r="AL19" s="46"/>
      <c r="AM19" s="46"/>
    </row>
    <row r="20" spans="1:39" ht="11.25" customHeight="1">
      <c r="A20" s="88">
        <v>16</v>
      </c>
      <c r="B20" s="89"/>
      <c r="C20" s="94"/>
      <c r="D20" s="94"/>
      <c r="E20" s="94"/>
      <c r="F20" s="94"/>
      <c r="G20" s="94"/>
      <c r="H20" s="94"/>
      <c r="I20" s="94"/>
      <c r="J20" s="94"/>
      <c r="K20" s="94"/>
      <c r="L20" s="95"/>
      <c r="M20" s="7"/>
      <c r="N20" s="92" t="s">
        <v>17</v>
      </c>
      <c r="O20" s="93"/>
      <c r="P20" s="93"/>
      <c r="Q20" s="93"/>
      <c r="R20" s="93"/>
      <c r="S20" s="93"/>
      <c r="T20" s="117">
        <v>215</v>
      </c>
      <c r="U20" s="118"/>
      <c r="V20" s="118"/>
      <c r="W20" s="89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8"/>
      <c r="AJ20" s="3"/>
      <c r="AL20" s="46"/>
      <c r="AM20" s="46"/>
    </row>
    <row r="21" spans="1:39" ht="11.25" customHeight="1">
      <c r="A21" s="88">
        <v>17</v>
      </c>
      <c r="B21" s="89"/>
      <c r="C21" s="94"/>
      <c r="D21" s="94"/>
      <c r="E21" s="94"/>
      <c r="F21" s="94"/>
      <c r="G21" s="94"/>
      <c r="H21" s="94"/>
      <c r="I21" s="94"/>
      <c r="J21" s="94"/>
      <c r="K21" s="94"/>
      <c r="L21" s="95"/>
      <c r="M21" s="7"/>
      <c r="N21" s="92" t="s">
        <v>18</v>
      </c>
      <c r="O21" s="93"/>
      <c r="P21" s="93"/>
      <c r="Q21" s="93"/>
      <c r="R21" s="93"/>
      <c r="S21" s="93"/>
      <c r="T21" s="77" t="s">
        <v>92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  <c r="AJ21" s="3"/>
    </row>
    <row r="22" spans="1:39" ht="11.25" customHeight="1">
      <c r="A22" s="88">
        <v>18</v>
      </c>
      <c r="B22" s="89"/>
      <c r="C22" s="94"/>
      <c r="D22" s="94"/>
      <c r="E22" s="94"/>
      <c r="F22" s="94"/>
      <c r="G22" s="94"/>
      <c r="H22" s="94"/>
      <c r="I22" s="94"/>
      <c r="J22" s="94"/>
      <c r="K22" s="94"/>
      <c r="L22" s="95"/>
      <c r="M22" s="7"/>
      <c r="N22" s="92" t="s">
        <v>19</v>
      </c>
      <c r="O22" s="93"/>
      <c r="P22" s="93"/>
      <c r="Q22" s="93"/>
      <c r="R22" s="93"/>
      <c r="S22" s="93"/>
      <c r="T22" s="77">
        <v>10</v>
      </c>
      <c r="U22" s="77"/>
      <c r="V22" s="77"/>
      <c r="W22" s="77"/>
      <c r="X22" s="77">
        <v>8</v>
      </c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8"/>
      <c r="AJ22" s="3"/>
      <c r="AK22" s="45"/>
      <c r="AL22" s="47"/>
      <c r="AM22" s="47"/>
    </row>
    <row r="23" spans="1:39" ht="11.25" customHeight="1">
      <c r="A23" s="88">
        <v>19</v>
      </c>
      <c r="B23" s="89"/>
      <c r="C23" s="94"/>
      <c r="D23" s="94"/>
      <c r="E23" s="94"/>
      <c r="F23" s="94"/>
      <c r="G23" s="94"/>
      <c r="H23" s="94"/>
      <c r="I23" s="94"/>
      <c r="J23" s="94"/>
      <c r="K23" s="94"/>
      <c r="L23" s="95"/>
      <c r="M23" s="7"/>
      <c r="N23" s="92" t="s">
        <v>20</v>
      </c>
      <c r="O23" s="93"/>
      <c r="P23" s="93"/>
      <c r="Q23" s="93"/>
      <c r="R23" s="93"/>
      <c r="S23" s="93"/>
      <c r="T23" s="77">
        <v>12</v>
      </c>
      <c r="U23" s="77"/>
      <c r="V23" s="77"/>
      <c r="W23" s="77"/>
      <c r="X23" s="77">
        <v>10</v>
      </c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8"/>
      <c r="AJ23" s="3"/>
      <c r="AK23" s="45"/>
      <c r="AL23" s="46"/>
      <c r="AM23" s="46"/>
    </row>
    <row r="24" spans="1:39" ht="11.25" customHeight="1" thickBot="1">
      <c r="A24" s="96">
        <v>20</v>
      </c>
      <c r="B24" s="97"/>
      <c r="C24" s="155"/>
      <c r="D24" s="155"/>
      <c r="E24" s="155"/>
      <c r="F24" s="155"/>
      <c r="G24" s="155"/>
      <c r="H24" s="155"/>
      <c r="I24" s="155"/>
      <c r="J24" s="155"/>
      <c r="K24" s="155"/>
      <c r="L24" s="156"/>
      <c r="M24" s="7"/>
      <c r="N24" s="92" t="s">
        <v>21</v>
      </c>
      <c r="O24" s="93"/>
      <c r="P24" s="93"/>
      <c r="Q24" s="93"/>
      <c r="R24" s="93"/>
      <c r="S24" s="93"/>
      <c r="T24" s="77">
        <v>12</v>
      </c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8"/>
      <c r="AJ24" s="3"/>
      <c r="AL24" s="49"/>
      <c r="AM24" s="49"/>
    </row>
    <row r="25" spans="1:39" ht="11.25" customHeight="1" thickBot="1">
      <c r="A25" s="157" t="s">
        <v>61</v>
      </c>
      <c r="B25" s="158"/>
      <c r="C25" s="154">
        <f>IF(OR(C5 = "Out/In", C6 = "In", C5 = 0), "no time", MIN(C5:G24))</f>
        <v>1.6994212962962961E-3</v>
      </c>
      <c r="D25" s="154"/>
      <c r="E25" s="154"/>
      <c r="F25" s="154"/>
      <c r="G25" s="154"/>
      <c r="H25" s="154" t="str">
        <f>IF(OR(H5 = "Out/In", H6 = "In", H5 = 0), "no time", MIN(H5:L24))</f>
        <v>no time</v>
      </c>
      <c r="I25" s="154"/>
      <c r="J25" s="154"/>
      <c r="K25" s="154"/>
      <c r="L25" s="154"/>
      <c r="M25" s="7"/>
      <c r="N25" s="92" t="s">
        <v>22</v>
      </c>
      <c r="O25" s="93"/>
      <c r="P25" s="93"/>
      <c r="Q25" s="93"/>
      <c r="R25" s="93"/>
      <c r="S25" s="93"/>
      <c r="T25" s="117"/>
      <c r="U25" s="118"/>
      <c r="V25" s="118"/>
      <c r="W25" s="89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8"/>
      <c r="AJ25" s="3"/>
    </row>
    <row r="26" spans="1:39" ht="11.25" customHeight="1" thickBo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9"/>
      <c r="N26" s="92" t="s">
        <v>23</v>
      </c>
      <c r="O26" s="93"/>
      <c r="P26" s="93"/>
      <c r="Q26" s="93"/>
      <c r="R26" s="93"/>
      <c r="S26" s="93"/>
      <c r="T26" s="117" t="s">
        <v>93</v>
      </c>
      <c r="U26" s="118"/>
      <c r="V26" s="118"/>
      <c r="W26" s="89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8"/>
      <c r="AJ26" s="3"/>
    </row>
    <row r="27" spans="1:39" ht="11.25" customHeight="1">
      <c r="A27" s="133" t="s">
        <v>5</v>
      </c>
      <c r="B27" s="134"/>
      <c r="C27" s="134" t="s">
        <v>9</v>
      </c>
      <c r="D27" s="134"/>
      <c r="E27" s="134"/>
      <c r="F27" s="134"/>
      <c r="G27" s="134"/>
      <c r="H27" s="134" t="s">
        <v>10</v>
      </c>
      <c r="I27" s="134"/>
      <c r="J27" s="134"/>
      <c r="K27" s="134"/>
      <c r="L27" s="135"/>
      <c r="M27" s="7"/>
      <c r="N27" s="92" t="s">
        <v>24</v>
      </c>
      <c r="O27" s="93"/>
      <c r="P27" s="93"/>
      <c r="Q27" s="93"/>
      <c r="R27" s="93"/>
      <c r="S27" s="93"/>
      <c r="T27" s="117" t="s">
        <v>93</v>
      </c>
      <c r="U27" s="118"/>
      <c r="V27" s="118"/>
      <c r="W27" s="89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8"/>
      <c r="AJ27" s="3"/>
    </row>
    <row r="28" spans="1:39" ht="11.25" customHeight="1">
      <c r="A28" s="109">
        <v>1</v>
      </c>
      <c r="B28" s="77"/>
      <c r="C28" s="94"/>
      <c r="D28" s="94"/>
      <c r="E28" s="94"/>
      <c r="F28" s="94"/>
      <c r="G28" s="94"/>
      <c r="H28" s="94"/>
      <c r="I28" s="94"/>
      <c r="J28" s="94"/>
      <c r="K28" s="94"/>
      <c r="L28" s="95"/>
      <c r="M28" s="7"/>
      <c r="N28" s="92" t="s">
        <v>25</v>
      </c>
      <c r="O28" s="93"/>
      <c r="P28" s="93"/>
      <c r="Q28" s="93"/>
      <c r="R28" s="93"/>
      <c r="S28" s="93"/>
      <c r="T28" s="77" t="s">
        <v>107</v>
      </c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8"/>
      <c r="AJ28" s="3"/>
    </row>
    <row r="29" spans="1:39" ht="11.25" customHeight="1">
      <c r="A29" s="109">
        <v>2</v>
      </c>
      <c r="B29" s="77"/>
      <c r="C29" s="94"/>
      <c r="D29" s="94"/>
      <c r="E29" s="94"/>
      <c r="F29" s="94"/>
      <c r="G29" s="94"/>
      <c r="H29" s="94"/>
      <c r="I29" s="94"/>
      <c r="J29" s="94"/>
      <c r="K29" s="94"/>
      <c r="L29" s="95"/>
      <c r="M29" s="7"/>
      <c r="N29" s="92" t="s">
        <v>64</v>
      </c>
      <c r="O29" s="93"/>
      <c r="P29" s="93"/>
      <c r="Q29" s="93"/>
      <c r="R29" s="93"/>
      <c r="S29" s="93"/>
      <c r="T29" s="159">
        <v>2.2000000000000002</v>
      </c>
      <c r="U29" s="160"/>
      <c r="V29" s="118"/>
      <c r="W29" s="89"/>
      <c r="X29" s="117"/>
      <c r="Y29" s="89"/>
      <c r="Z29" s="118"/>
      <c r="AA29" s="89"/>
      <c r="AB29" s="117"/>
      <c r="AC29" s="89"/>
      <c r="AD29" s="118"/>
      <c r="AE29" s="89"/>
      <c r="AF29" s="117"/>
      <c r="AG29" s="89"/>
      <c r="AH29" s="118"/>
      <c r="AI29" s="119"/>
      <c r="AJ29" s="3"/>
    </row>
    <row r="30" spans="1:39" ht="11.25" customHeight="1">
      <c r="A30" s="109">
        <v>3</v>
      </c>
      <c r="B30" s="77"/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7"/>
      <c r="N30" s="92" t="s">
        <v>26</v>
      </c>
      <c r="O30" s="93"/>
      <c r="P30" s="93"/>
      <c r="Q30" s="93"/>
      <c r="R30" s="93"/>
      <c r="S30" s="93"/>
      <c r="T30" s="117" t="s">
        <v>93</v>
      </c>
      <c r="U30" s="118"/>
      <c r="V30" s="118"/>
      <c r="W30" s="89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8"/>
      <c r="AJ30" s="3"/>
    </row>
    <row r="31" spans="1:39" ht="11.25" customHeight="1">
      <c r="A31" s="109">
        <v>4</v>
      </c>
      <c r="B31" s="77"/>
      <c r="C31" s="94"/>
      <c r="D31" s="94"/>
      <c r="E31" s="94"/>
      <c r="F31" s="94"/>
      <c r="G31" s="94"/>
      <c r="H31" s="94"/>
      <c r="I31" s="94"/>
      <c r="J31" s="94"/>
      <c r="K31" s="94"/>
      <c r="L31" s="95"/>
      <c r="M31" s="7"/>
      <c r="N31" s="92" t="s">
        <v>27</v>
      </c>
      <c r="O31" s="93"/>
      <c r="P31" s="93"/>
      <c r="Q31" s="93"/>
      <c r="R31" s="93"/>
      <c r="S31" s="93"/>
      <c r="T31" s="117" t="s">
        <v>93</v>
      </c>
      <c r="U31" s="118"/>
      <c r="V31" s="118"/>
      <c r="W31" s="89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8"/>
      <c r="AJ31" s="3"/>
    </row>
    <row r="32" spans="1:39" ht="11.25" customHeight="1">
      <c r="A32" s="109">
        <v>5</v>
      </c>
      <c r="B32" s="77"/>
      <c r="C32" s="94"/>
      <c r="D32" s="94"/>
      <c r="E32" s="94"/>
      <c r="F32" s="94"/>
      <c r="G32" s="94"/>
      <c r="H32" s="94"/>
      <c r="I32" s="94"/>
      <c r="J32" s="94"/>
      <c r="K32" s="94"/>
      <c r="L32" s="95"/>
      <c r="M32" s="7"/>
      <c r="N32" s="92" t="s">
        <v>39</v>
      </c>
      <c r="O32" s="93"/>
      <c r="P32" s="93"/>
      <c r="Q32" s="93"/>
      <c r="R32" s="93"/>
      <c r="S32" s="93"/>
      <c r="T32" s="117">
        <v>559</v>
      </c>
      <c r="U32" s="118"/>
      <c r="V32" s="118"/>
      <c r="W32" s="89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8"/>
      <c r="AJ32" s="3"/>
    </row>
    <row r="33" spans="1:36" ht="11.25" customHeight="1">
      <c r="A33" s="109">
        <v>6</v>
      </c>
      <c r="B33" s="77"/>
      <c r="C33" s="94"/>
      <c r="D33" s="94"/>
      <c r="E33" s="94"/>
      <c r="F33" s="94"/>
      <c r="G33" s="94"/>
      <c r="H33" s="94"/>
      <c r="I33" s="94"/>
      <c r="J33" s="94"/>
      <c r="K33" s="94"/>
      <c r="L33" s="95"/>
      <c r="M33" s="7"/>
      <c r="N33" s="92" t="s">
        <v>28</v>
      </c>
      <c r="O33" s="93"/>
      <c r="P33" s="93"/>
      <c r="Q33" s="93"/>
      <c r="R33" s="93"/>
      <c r="S33" s="93"/>
      <c r="T33" s="117" t="s">
        <v>93</v>
      </c>
      <c r="U33" s="118"/>
      <c r="V33" s="118"/>
      <c r="W33" s="89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8"/>
      <c r="AJ33" s="3"/>
    </row>
    <row r="34" spans="1:36" ht="11.25" customHeight="1">
      <c r="A34" s="109">
        <v>7</v>
      </c>
      <c r="B34" s="77"/>
      <c r="C34" s="94"/>
      <c r="D34" s="94"/>
      <c r="E34" s="94"/>
      <c r="F34" s="94"/>
      <c r="G34" s="94"/>
      <c r="H34" s="94"/>
      <c r="I34" s="94"/>
      <c r="J34" s="94"/>
      <c r="K34" s="94"/>
      <c r="L34" s="95"/>
      <c r="M34" s="7"/>
      <c r="N34" s="92" t="s">
        <v>29</v>
      </c>
      <c r="O34" s="93"/>
      <c r="P34" s="93"/>
      <c r="Q34" s="93"/>
      <c r="R34" s="93"/>
      <c r="S34" s="93"/>
      <c r="T34" s="117" t="s">
        <v>108</v>
      </c>
      <c r="U34" s="118"/>
      <c r="V34" s="118"/>
      <c r="W34" s="89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8"/>
      <c r="AJ34" s="3"/>
    </row>
    <row r="35" spans="1:36" ht="11.25" customHeight="1">
      <c r="A35" s="109">
        <v>8</v>
      </c>
      <c r="B35" s="77"/>
      <c r="C35" s="94"/>
      <c r="D35" s="94"/>
      <c r="E35" s="94"/>
      <c r="F35" s="94"/>
      <c r="G35" s="94"/>
      <c r="H35" s="94"/>
      <c r="I35" s="94"/>
      <c r="J35" s="94"/>
      <c r="K35" s="94"/>
      <c r="L35" s="95"/>
      <c r="M35" s="7"/>
      <c r="N35" s="92" t="s">
        <v>30</v>
      </c>
      <c r="O35" s="93"/>
      <c r="P35" s="93"/>
      <c r="Q35" s="93"/>
      <c r="R35" s="93"/>
      <c r="S35" s="93"/>
      <c r="T35" s="117" t="s">
        <v>91</v>
      </c>
      <c r="U35" s="118"/>
      <c r="V35" s="118"/>
      <c r="W35" s="89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8"/>
      <c r="AJ35" s="3"/>
    </row>
    <row r="36" spans="1:36" ht="11.25" customHeight="1">
      <c r="A36" s="109">
        <v>9</v>
      </c>
      <c r="B36" s="77"/>
      <c r="C36" s="94"/>
      <c r="D36" s="94"/>
      <c r="E36" s="94"/>
      <c r="F36" s="94"/>
      <c r="G36" s="94"/>
      <c r="H36" s="94"/>
      <c r="I36" s="94"/>
      <c r="J36" s="94"/>
      <c r="K36" s="94"/>
      <c r="L36" s="95"/>
      <c r="M36" s="7"/>
      <c r="N36" s="92" t="s">
        <v>40</v>
      </c>
      <c r="O36" s="93"/>
      <c r="P36" s="93"/>
      <c r="Q36" s="93"/>
      <c r="R36" s="93"/>
      <c r="S36" s="93"/>
      <c r="T36" s="117">
        <v>300</v>
      </c>
      <c r="U36" s="118"/>
      <c r="V36" s="118"/>
      <c r="W36" s="89"/>
      <c r="X36" s="117"/>
      <c r="Y36" s="118"/>
      <c r="Z36" s="118"/>
      <c r="AA36" s="89"/>
      <c r="AB36" s="77"/>
      <c r="AC36" s="77"/>
      <c r="AD36" s="77"/>
      <c r="AE36" s="77"/>
      <c r="AF36" s="77"/>
      <c r="AG36" s="77"/>
      <c r="AH36" s="77"/>
      <c r="AI36" s="78"/>
      <c r="AJ36" s="3"/>
    </row>
    <row r="37" spans="1:36" ht="11.25" customHeight="1">
      <c r="A37" s="109">
        <v>10</v>
      </c>
      <c r="B37" s="77"/>
      <c r="C37" s="94"/>
      <c r="D37" s="94"/>
      <c r="E37" s="94"/>
      <c r="F37" s="94"/>
      <c r="G37" s="94"/>
      <c r="H37" s="94"/>
      <c r="I37" s="94"/>
      <c r="J37" s="94"/>
      <c r="K37" s="94"/>
      <c r="L37" s="95"/>
      <c r="M37" s="7"/>
      <c r="N37" s="92" t="s">
        <v>83</v>
      </c>
      <c r="O37" s="93"/>
      <c r="P37" s="93"/>
      <c r="Q37" s="93"/>
      <c r="R37" s="93"/>
      <c r="S37" s="93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118"/>
      <c r="AI37" s="119"/>
      <c r="AJ37" s="3"/>
    </row>
    <row r="38" spans="1:36" ht="11.25" customHeight="1">
      <c r="A38" s="88">
        <v>11</v>
      </c>
      <c r="B38" s="89"/>
      <c r="C38" s="94"/>
      <c r="D38" s="94"/>
      <c r="E38" s="94"/>
      <c r="F38" s="94"/>
      <c r="G38" s="94"/>
      <c r="H38" s="94"/>
      <c r="I38" s="94"/>
      <c r="J38" s="94"/>
      <c r="K38" s="94"/>
      <c r="L38" s="95"/>
      <c r="M38" s="7"/>
      <c r="N38" s="92" t="s">
        <v>15</v>
      </c>
      <c r="O38" s="93"/>
      <c r="P38" s="93"/>
      <c r="Q38" s="93"/>
      <c r="R38" s="93"/>
      <c r="S38" s="93"/>
      <c r="T38" s="77"/>
      <c r="U38" s="77"/>
      <c r="V38" s="77"/>
      <c r="W38" s="77"/>
      <c r="X38" s="226"/>
      <c r="Y38" s="226"/>
      <c r="Z38" s="226"/>
      <c r="AA38" s="227"/>
      <c r="AB38" s="117"/>
      <c r="AC38" s="118"/>
      <c r="AD38" s="118"/>
      <c r="AE38" s="89"/>
      <c r="AF38" s="117"/>
      <c r="AG38" s="118"/>
      <c r="AH38" s="118"/>
      <c r="AI38" s="119"/>
      <c r="AJ38" s="3"/>
    </row>
    <row r="39" spans="1:36" ht="11.25" customHeight="1">
      <c r="A39" s="88">
        <v>12</v>
      </c>
      <c r="B39" s="89"/>
      <c r="C39" s="94"/>
      <c r="D39" s="94"/>
      <c r="E39" s="94"/>
      <c r="F39" s="94"/>
      <c r="G39" s="94"/>
      <c r="H39" s="94"/>
      <c r="I39" s="94"/>
      <c r="J39" s="94"/>
      <c r="K39" s="94"/>
      <c r="L39" s="95"/>
      <c r="M39" s="7"/>
      <c r="N39" s="92" t="s">
        <v>37</v>
      </c>
      <c r="O39" s="93"/>
      <c r="P39" s="93"/>
      <c r="Q39" s="93"/>
      <c r="R39" s="93"/>
      <c r="S39" s="93"/>
      <c r="T39" s="77" t="s">
        <v>95</v>
      </c>
      <c r="U39" s="77"/>
      <c r="V39" s="77"/>
      <c r="W39" s="77"/>
      <c r="X39" s="89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8"/>
      <c r="AJ39" s="3"/>
    </row>
    <row r="40" spans="1:36" ht="11.25" customHeight="1">
      <c r="A40" s="88">
        <v>13</v>
      </c>
      <c r="B40" s="89"/>
      <c r="C40" s="94"/>
      <c r="D40" s="94"/>
      <c r="E40" s="94"/>
      <c r="F40" s="94"/>
      <c r="G40" s="94"/>
      <c r="H40" s="94"/>
      <c r="I40" s="94"/>
      <c r="J40" s="94"/>
      <c r="K40" s="94"/>
      <c r="L40" s="95"/>
      <c r="M40" s="7"/>
      <c r="N40" s="92" t="s">
        <v>31</v>
      </c>
      <c r="O40" s="93"/>
      <c r="P40" s="93"/>
      <c r="Q40" s="93"/>
      <c r="R40" s="93"/>
      <c r="S40" s="93"/>
      <c r="T40" s="77">
        <v>90</v>
      </c>
      <c r="U40" s="77"/>
      <c r="V40" s="77"/>
      <c r="W40" s="77"/>
      <c r="X40" s="89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8"/>
      <c r="AJ40" s="3"/>
    </row>
    <row r="41" spans="1:36" ht="11.25" customHeight="1">
      <c r="A41" s="88">
        <v>14</v>
      </c>
      <c r="B41" s="89"/>
      <c r="C41" s="94"/>
      <c r="D41" s="94"/>
      <c r="E41" s="94"/>
      <c r="F41" s="94"/>
      <c r="G41" s="94"/>
      <c r="H41" s="94"/>
      <c r="I41" s="94"/>
      <c r="J41" s="94"/>
      <c r="K41" s="94"/>
      <c r="L41" s="95"/>
      <c r="M41" s="7"/>
      <c r="N41" s="92" t="s">
        <v>19</v>
      </c>
      <c r="O41" s="93"/>
      <c r="P41" s="93"/>
      <c r="Q41" s="93"/>
      <c r="R41" s="93"/>
      <c r="S41" s="93"/>
      <c r="T41" s="77">
        <v>16</v>
      </c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8"/>
      <c r="AJ41" s="3"/>
    </row>
    <row r="42" spans="1:36" ht="11.25" customHeight="1">
      <c r="A42" s="88">
        <v>15</v>
      </c>
      <c r="B42" s="89"/>
      <c r="C42" s="150"/>
      <c r="D42" s="151"/>
      <c r="E42" s="151"/>
      <c r="F42" s="151"/>
      <c r="G42" s="153"/>
      <c r="H42" s="150"/>
      <c r="I42" s="151"/>
      <c r="J42" s="151"/>
      <c r="K42" s="151"/>
      <c r="L42" s="152"/>
      <c r="M42" s="7"/>
      <c r="N42" s="92" t="s">
        <v>20</v>
      </c>
      <c r="O42" s="93"/>
      <c r="P42" s="93"/>
      <c r="Q42" s="93"/>
      <c r="R42" s="93"/>
      <c r="S42" s="93"/>
      <c r="T42" s="77">
        <v>9</v>
      </c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8"/>
      <c r="AJ42" s="3"/>
    </row>
    <row r="43" spans="1:36" ht="11.25" customHeight="1">
      <c r="A43" s="88">
        <v>16</v>
      </c>
      <c r="B43" s="89"/>
      <c r="C43" s="94"/>
      <c r="D43" s="94"/>
      <c r="E43" s="94"/>
      <c r="F43" s="94"/>
      <c r="G43" s="94"/>
      <c r="H43" s="94"/>
      <c r="I43" s="94"/>
      <c r="J43" s="94"/>
      <c r="K43" s="94"/>
      <c r="L43" s="95"/>
      <c r="M43" s="7"/>
      <c r="N43" s="92" t="s">
        <v>32</v>
      </c>
      <c r="O43" s="93"/>
      <c r="P43" s="93"/>
      <c r="Q43" s="93"/>
      <c r="R43" s="93"/>
      <c r="S43" s="93"/>
      <c r="T43" s="77">
        <v>8</v>
      </c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8"/>
      <c r="AJ43" s="3"/>
    </row>
    <row r="44" spans="1:36" ht="11.25" customHeight="1">
      <c r="A44" s="88">
        <v>17</v>
      </c>
      <c r="B44" s="89"/>
      <c r="C44" s="94"/>
      <c r="D44" s="94"/>
      <c r="E44" s="94"/>
      <c r="F44" s="94"/>
      <c r="G44" s="94"/>
      <c r="H44" s="94"/>
      <c r="I44" s="94"/>
      <c r="J44" s="94"/>
      <c r="K44" s="94"/>
      <c r="L44" s="95"/>
      <c r="M44" s="7"/>
      <c r="N44" s="92" t="s">
        <v>21</v>
      </c>
      <c r="O44" s="93"/>
      <c r="P44" s="93"/>
      <c r="Q44" s="93"/>
      <c r="R44" s="93"/>
      <c r="S44" s="93"/>
      <c r="T44" s="77">
        <v>14</v>
      </c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8"/>
      <c r="AJ44" s="3"/>
    </row>
    <row r="45" spans="1:36" ht="11.25" customHeight="1">
      <c r="A45" s="88">
        <v>18</v>
      </c>
      <c r="B45" s="89"/>
      <c r="C45" s="94"/>
      <c r="D45" s="94"/>
      <c r="E45" s="94"/>
      <c r="F45" s="94"/>
      <c r="G45" s="94"/>
      <c r="H45" s="94"/>
      <c r="I45" s="94"/>
      <c r="J45" s="94"/>
      <c r="K45" s="94"/>
      <c r="L45" s="95"/>
      <c r="M45" s="7"/>
      <c r="N45" s="92" t="s">
        <v>33</v>
      </c>
      <c r="O45" s="93"/>
      <c r="P45" s="93"/>
      <c r="Q45" s="93"/>
      <c r="R45" s="93"/>
      <c r="S45" s="93"/>
      <c r="T45" s="117"/>
      <c r="U45" s="118"/>
      <c r="V45" s="118"/>
      <c r="W45" s="89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8"/>
      <c r="AJ45" s="3"/>
    </row>
    <row r="46" spans="1:36" ht="11.25" customHeight="1">
      <c r="A46" s="88">
        <v>19</v>
      </c>
      <c r="B46" s="89"/>
      <c r="C46" s="94"/>
      <c r="D46" s="94"/>
      <c r="E46" s="94"/>
      <c r="F46" s="94"/>
      <c r="G46" s="94"/>
      <c r="H46" s="94"/>
      <c r="I46" s="94"/>
      <c r="J46" s="94"/>
      <c r="K46" s="94"/>
      <c r="L46" s="95"/>
      <c r="M46" s="7"/>
      <c r="N46" s="92" t="s">
        <v>34</v>
      </c>
      <c r="O46" s="93"/>
      <c r="P46" s="93"/>
      <c r="Q46" s="93"/>
      <c r="R46" s="93"/>
      <c r="S46" s="93"/>
      <c r="T46" s="117" t="s">
        <v>93</v>
      </c>
      <c r="U46" s="118"/>
      <c r="V46" s="118"/>
      <c r="W46" s="89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8"/>
      <c r="AJ46" s="3"/>
    </row>
    <row r="47" spans="1:36" ht="11.25" customHeight="1" thickBot="1">
      <c r="A47" s="96">
        <v>20</v>
      </c>
      <c r="B47" s="97"/>
      <c r="C47" s="155"/>
      <c r="D47" s="155"/>
      <c r="E47" s="155"/>
      <c r="F47" s="155"/>
      <c r="G47" s="155"/>
      <c r="H47" s="155"/>
      <c r="I47" s="155"/>
      <c r="J47" s="155"/>
      <c r="K47" s="155"/>
      <c r="L47" s="156"/>
      <c r="M47" s="7"/>
      <c r="N47" s="92" t="s">
        <v>35</v>
      </c>
      <c r="O47" s="93"/>
      <c r="P47" s="93"/>
      <c r="Q47" s="93"/>
      <c r="R47" s="93"/>
      <c r="S47" s="93"/>
      <c r="T47" s="77" t="s">
        <v>107</v>
      </c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8"/>
      <c r="AJ47" s="3"/>
    </row>
    <row r="48" spans="1:36" ht="11.25" customHeight="1" thickBot="1">
      <c r="A48" s="157" t="s">
        <v>61</v>
      </c>
      <c r="B48" s="158"/>
      <c r="C48" s="154" t="str">
        <f>IF(OR(C28 = "Out/In", C29 = "In", C28 = 0), "no time", MIN(C28:G47))</f>
        <v>no time</v>
      </c>
      <c r="D48" s="154"/>
      <c r="E48" s="154"/>
      <c r="F48" s="154"/>
      <c r="G48" s="154"/>
      <c r="H48" s="154" t="str">
        <f>IF(OR(H28 = "Out/In", H29 = "In", H28 = 0), "no time", MIN(H28:L47))</f>
        <v>no time</v>
      </c>
      <c r="I48" s="154"/>
      <c r="J48" s="154"/>
      <c r="K48" s="154"/>
      <c r="L48" s="154"/>
      <c r="M48" s="8"/>
      <c r="N48" s="215" t="s">
        <v>63</v>
      </c>
      <c r="O48" s="216"/>
      <c r="P48" s="216"/>
      <c r="Q48" s="216"/>
      <c r="R48" s="216"/>
      <c r="S48" s="216"/>
      <c r="T48" s="194">
        <v>1.6</v>
      </c>
      <c r="U48" s="195"/>
      <c r="V48" s="161"/>
      <c r="W48" s="162"/>
      <c r="X48" s="163"/>
      <c r="Y48" s="162"/>
      <c r="Z48" s="161"/>
      <c r="AA48" s="162"/>
      <c r="AB48" s="163"/>
      <c r="AC48" s="162"/>
      <c r="AD48" s="161"/>
      <c r="AE48" s="162"/>
      <c r="AF48" s="163"/>
      <c r="AG48" s="162"/>
      <c r="AH48" s="161"/>
      <c r="AI48" s="164"/>
      <c r="AJ48" s="3"/>
    </row>
    <row r="49" spans="1:256" ht="10.15" customHeight="1">
      <c r="A49" s="181" t="s">
        <v>6</v>
      </c>
      <c r="B49" s="182"/>
      <c r="C49" s="182"/>
      <c r="D49" s="182"/>
      <c r="E49" s="183" t="s">
        <v>69</v>
      </c>
      <c r="F49" s="183"/>
      <c r="G49" s="25" t="s">
        <v>70</v>
      </c>
      <c r="H49" s="25" t="s">
        <v>71</v>
      </c>
      <c r="I49" s="198" t="s">
        <v>75</v>
      </c>
      <c r="J49" s="199"/>
      <c r="K49" s="199"/>
      <c r="L49" s="199"/>
      <c r="M49" s="199"/>
      <c r="N49" s="200"/>
      <c r="O49" s="200"/>
      <c r="P49" s="201"/>
      <c r="Q49" s="202">
        <f>IF(AND(C25 = "no time", H25 = "no time", C48 = "no time", H48 = "no time"), "no time",MIN(C25,H25,C48,H48))</f>
        <v>1.6994212962962961E-3</v>
      </c>
      <c r="R49" s="203"/>
      <c r="S49" s="203"/>
      <c r="T49" s="204"/>
      <c r="U49" s="196"/>
      <c r="V49" s="190"/>
      <c r="W49" s="190"/>
      <c r="X49" s="190"/>
      <c r="Y49" s="190"/>
      <c r="Z49" s="190"/>
      <c r="AA49" s="190"/>
      <c r="AB49" s="190"/>
      <c r="AC49" s="190"/>
      <c r="AD49" s="190"/>
      <c r="AE49" s="190"/>
      <c r="AF49" s="190"/>
      <c r="AG49" s="190"/>
      <c r="AH49" s="190"/>
      <c r="AI49" s="191"/>
      <c r="AJ49" s="3"/>
    </row>
    <row r="50" spans="1:256" ht="9.75" customHeight="1">
      <c r="A50" s="51" t="s">
        <v>57</v>
      </c>
      <c r="B50" s="52"/>
      <c r="C50" s="50"/>
      <c r="D50" s="50"/>
      <c r="E50" s="53">
        <f>'FP1'!E50:F50</f>
        <v>1</v>
      </c>
      <c r="F50" s="53"/>
      <c r="G50" s="27"/>
      <c r="H50" s="27"/>
      <c r="I50" s="79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1"/>
      <c r="U50" s="196"/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1"/>
      <c r="AJ50" s="3"/>
    </row>
    <row r="51" spans="1:256" ht="10.15" customHeight="1">
      <c r="A51" s="51" t="s">
        <v>58</v>
      </c>
      <c r="B51" s="52"/>
      <c r="C51" s="50"/>
      <c r="D51" s="50"/>
      <c r="E51" s="53">
        <f>'FP1'!E51:F51</f>
        <v>10</v>
      </c>
      <c r="F51" s="53"/>
      <c r="G51" s="27"/>
      <c r="H51" s="27"/>
      <c r="I51" s="82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4"/>
      <c r="U51" s="196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1"/>
      <c r="AJ51" s="3"/>
    </row>
    <row r="52" spans="1:256" ht="9.75" customHeight="1">
      <c r="A52" s="51" t="s">
        <v>59</v>
      </c>
      <c r="B52" s="52"/>
      <c r="C52" s="50"/>
      <c r="D52" s="50"/>
      <c r="E52" s="53">
        <f>'FP1'!E52:F52</f>
        <v>14</v>
      </c>
      <c r="F52" s="53"/>
      <c r="G52" s="27"/>
      <c r="H52" s="27"/>
      <c r="I52" s="82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4"/>
      <c r="U52" s="196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1"/>
      <c r="AJ52" s="3"/>
    </row>
    <row r="53" spans="1:256" ht="10.15" customHeight="1">
      <c r="A53" s="51" t="s">
        <v>60</v>
      </c>
      <c r="B53" s="52"/>
      <c r="C53" s="50"/>
      <c r="D53" s="50"/>
      <c r="E53" s="53">
        <f>'FP1'!E53:F53</f>
        <v>17</v>
      </c>
      <c r="F53" s="53"/>
      <c r="G53" s="29"/>
      <c r="H53" s="29"/>
      <c r="I53" s="85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7"/>
      <c r="U53" s="196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1"/>
      <c r="AJ53" s="3"/>
    </row>
    <row r="54" spans="1:256" ht="10.15" customHeight="1">
      <c r="A54" s="185" t="s">
        <v>7</v>
      </c>
      <c r="B54" s="185"/>
      <c r="C54" s="185"/>
      <c r="D54" s="185"/>
      <c r="E54" s="57" t="s">
        <v>69</v>
      </c>
      <c r="F54" s="57"/>
      <c r="G54" s="26" t="s">
        <v>70</v>
      </c>
      <c r="H54" s="26" t="s">
        <v>71</v>
      </c>
      <c r="I54" s="185" t="s">
        <v>76</v>
      </c>
      <c r="J54" s="185"/>
      <c r="K54" s="185"/>
      <c r="L54" s="185"/>
      <c r="M54" s="185"/>
      <c r="N54" s="185"/>
      <c r="O54" s="185"/>
      <c r="P54" s="185"/>
      <c r="Q54" s="205">
        <f>'FP1'!Q49:T49</f>
        <v>2.0060763888888888E-3</v>
      </c>
      <c r="R54" s="56"/>
      <c r="S54" s="56"/>
      <c r="T54" s="167"/>
      <c r="U54" s="196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191"/>
      <c r="AJ54" s="3"/>
    </row>
    <row r="55" spans="1:256" ht="10.15" customHeight="1">
      <c r="A55" s="51" t="s">
        <v>57</v>
      </c>
      <c r="B55" s="52"/>
      <c r="C55" s="50"/>
      <c r="D55" s="50"/>
      <c r="E55" s="53">
        <f>E50</f>
        <v>1</v>
      </c>
      <c r="F55" s="53"/>
      <c r="G55" s="27"/>
      <c r="H55" s="27"/>
      <c r="I55" s="79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1"/>
      <c r="U55" s="196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1"/>
      <c r="AJ55" s="3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ht="10.15" customHeight="1">
      <c r="A56" s="51" t="s">
        <v>58</v>
      </c>
      <c r="B56" s="52"/>
      <c r="C56" s="50"/>
      <c r="D56" s="50"/>
      <c r="E56" s="53">
        <f>E51</f>
        <v>10</v>
      </c>
      <c r="F56" s="53"/>
      <c r="G56" s="27"/>
      <c r="H56" s="27"/>
      <c r="I56" s="82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4"/>
      <c r="U56" s="196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1"/>
      <c r="AJ56" s="3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ht="10.15" customHeight="1">
      <c r="A57" s="51" t="s">
        <v>59</v>
      </c>
      <c r="B57" s="52"/>
      <c r="C57" s="50"/>
      <c r="D57" s="50"/>
      <c r="E57" s="53">
        <f>E52</f>
        <v>14</v>
      </c>
      <c r="F57" s="53"/>
      <c r="G57" s="27"/>
      <c r="H57" s="27"/>
      <c r="I57" s="82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4"/>
      <c r="U57" s="196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1"/>
      <c r="AJ57" s="3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ht="10.15" customHeight="1">
      <c r="A58" s="51" t="s">
        <v>60</v>
      </c>
      <c r="B58" s="52"/>
      <c r="C58" s="50"/>
      <c r="D58" s="50"/>
      <c r="E58" s="53">
        <f>E53</f>
        <v>17</v>
      </c>
      <c r="F58" s="53"/>
      <c r="G58" s="27"/>
      <c r="H58" s="27"/>
      <c r="I58" s="85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7"/>
      <c r="U58" s="196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191"/>
      <c r="AJ58" s="3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ht="10.15" customHeight="1">
      <c r="A59" s="55" t="s">
        <v>9</v>
      </c>
      <c r="B59" s="56"/>
      <c r="C59" s="56"/>
      <c r="D59" s="56"/>
      <c r="E59" s="57" t="s">
        <v>69</v>
      </c>
      <c r="F59" s="57"/>
      <c r="G59" s="26" t="s">
        <v>70</v>
      </c>
      <c r="H59" s="26" t="s">
        <v>71</v>
      </c>
      <c r="I59" s="166" t="s">
        <v>77</v>
      </c>
      <c r="J59" s="56"/>
      <c r="K59" s="56"/>
      <c r="L59" s="56"/>
      <c r="M59" s="56"/>
      <c r="N59" s="56"/>
      <c r="O59" s="56"/>
      <c r="P59" s="177"/>
      <c r="Q59" s="178">
        <f>(AD3*COUNTA(C5:G24))+(AD3*COUNTA(H5:L24))+(AD3*COUNTA(C28:G47))+(AD3*COUNTA(H28:L47))</f>
        <v>35.339999999999996</v>
      </c>
      <c r="R59" s="178"/>
      <c r="S59" s="178"/>
      <c r="T59" s="179"/>
      <c r="U59" s="196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191"/>
      <c r="AJ59" s="3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ht="10.15" customHeight="1">
      <c r="A60" s="51" t="s">
        <v>57</v>
      </c>
      <c r="B60" s="52"/>
      <c r="C60" s="50"/>
      <c r="D60" s="50"/>
      <c r="E60" s="53">
        <f>E50</f>
        <v>1</v>
      </c>
      <c r="F60" s="53"/>
      <c r="G60" s="27"/>
      <c r="H60" s="27"/>
      <c r="I60" s="206"/>
      <c r="J60" s="207"/>
      <c r="K60" s="207"/>
      <c r="L60" s="207"/>
      <c r="M60" s="207"/>
      <c r="N60" s="207"/>
      <c r="O60" s="207"/>
      <c r="P60" s="207"/>
      <c r="Q60" s="207"/>
      <c r="R60" s="207"/>
      <c r="S60" s="207"/>
      <c r="T60" s="208"/>
      <c r="U60" s="196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1"/>
      <c r="AJ60" s="3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ht="10.15" customHeight="1">
      <c r="A61" s="51" t="s">
        <v>58</v>
      </c>
      <c r="B61" s="52"/>
      <c r="C61" s="50"/>
      <c r="D61" s="50"/>
      <c r="E61" s="53">
        <f>E51</f>
        <v>10</v>
      </c>
      <c r="F61" s="53"/>
      <c r="G61" s="27"/>
      <c r="H61" s="27"/>
      <c r="I61" s="209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1"/>
      <c r="U61" s="196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1"/>
      <c r="AJ61" s="3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ht="10.15" customHeight="1">
      <c r="A62" s="51" t="s">
        <v>59</v>
      </c>
      <c r="B62" s="52"/>
      <c r="C62" s="50"/>
      <c r="D62" s="50"/>
      <c r="E62" s="53">
        <f>E52</f>
        <v>14</v>
      </c>
      <c r="F62" s="53"/>
      <c r="G62" s="27"/>
      <c r="H62" s="27"/>
      <c r="I62" s="209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1"/>
      <c r="U62" s="196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191"/>
      <c r="AJ62" s="3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ht="9.75" customHeight="1">
      <c r="A63" s="51" t="s">
        <v>60</v>
      </c>
      <c r="B63" s="52"/>
      <c r="C63" s="50"/>
      <c r="D63" s="50"/>
      <c r="E63" s="53">
        <f>E53</f>
        <v>17</v>
      </c>
      <c r="F63" s="53"/>
      <c r="G63" s="27"/>
      <c r="H63" s="27"/>
      <c r="I63" s="212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4"/>
      <c r="U63" s="196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90"/>
      <c r="AI63" s="191"/>
      <c r="AJ63" s="3"/>
    </row>
    <row r="64" spans="1:256" ht="9.75" customHeight="1">
      <c r="A64" s="165" t="s">
        <v>10</v>
      </c>
      <c r="B64" s="69"/>
      <c r="C64" s="69"/>
      <c r="D64" s="70"/>
      <c r="E64" s="57" t="s">
        <v>69</v>
      </c>
      <c r="F64" s="57"/>
      <c r="G64" s="26" t="s">
        <v>70</v>
      </c>
      <c r="H64" s="26" t="s">
        <v>71</v>
      </c>
      <c r="I64" s="67" t="s">
        <v>73</v>
      </c>
      <c r="J64" s="67"/>
      <c r="K64" s="67"/>
      <c r="L64" s="67"/>
      <c r="M64" s="67">
        <f>T13+X13+AB13+AF13-V13-Z13-AD13-AH13</f>
        <v>5.1999999999999993</v>
      </c>
      <c r="N64" s="67"/>
      <c r="O64" s="68" t="s">
        <v>74</v>
      </c>
      <c r="P64" s="69"/>
      <c r="Q64" s="69"/>
      <c r="R64" s="70"/>
      <c r="S64" s="71">
        <f>IF(AND(C25 = "no time", H25 = "no time", C48 = "no time", H48 = "no time"), 0, M64/(COUNTA(C5:L24)+COUNTA(C28:L47)))</f>
        <v>0.86666666666666659</v>
      </c>
      <c r="T64" s="72"/>
      <c r="U64" s="196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90"/>
      <c r="AI64" s="191"/>
      <c r="AJ64" s="3"/>
    </row>
    <row r="65" spans="1:36" ht="9.75" customHeight="1">
      <c r="A65" s="51" t="s">
        <v>57</v>
      </c>
      <c r="B65" s="52"/>
      <c r="C65" s="50"/>
      <c r="D65" s="50"/>
      <c r="E65" s="53">
        <f>E50</f>
        <v>1</v>
      </c>
      <c r="F65" s="53"/>
      <c r="G65" s="27"/>
      <c r="H65" s="27"/>
      <c r="I65" s="217"/>
      <c r="J65" s="218"/>
      <c r="K65" s="218"/>
      <c r="L65" s="218"/>
      <c r="M65" s="218"/>
      <c r="N65" s="218"/>
      <c r="O65" s="218"/>
      <c r="P65" s="218"/>
      <c r="Q65" s="218"/>
      <c r="R65" s="218"/>
      <c r="S65" s="218"/>
      <c r="T65" s="219"/>
      <c r="U65" s="196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90"/>
      <c r="AI65" s="191"/>
      <c r="AJ65" s="3"/>
    </row>
    <row r="66" spans="1:36" ht="9.75" customHeight="1">
      <c r="A66" s="51" t="s">
        <v>58</v>
      </c>
      <c r="B66" s="52"/>
      <c r="C66" s="50"/>
      <c r="D66" s="50"/>
      <c r="E66" s="53">
        <f>E51</f>
        <v>10</v>
      </c>
      <c r="F66" s="53"/>
      <c r="G66" s="27"/>
      <c r="H66" s="27"/>
      <c r="I66" s="220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2"/>
      <c r="U66" s="196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90"/>
      <c r="AI66" s="191"/>
      <c r="AJ66" s="3"/>
    </row>
    <row r="67" spans="1:36" ht="9.75" customHeight="1">
      <c r="A67" s="51" t="s">
        <v>59</v>
      </c>
      <c r="B67" s="52"/>
      <c r="C67" s="50"/>
      <c r="D67" s="50"/>
      <c r="E67" s="53">
        <f>E52</f>
        <v>14</v>
      </c>
      <c r="F67" s="53"/>
      <c r="G67" s="27"/>
      <c r="H67" s="27"/>
      <c r="I67" s="220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2"/>
      <c r="U67" s="196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190"/>
      <c r="AI67" s="191"/>
      <c r="AJ67" s="3"/>
    </row>
    <row r="68" spans="1:36" ht="9.75" customHeight="1" thickBot="1">
      <c r="A68" s="73" t="s">
        <v>60</v>
      </c>
      <c r="B68" s="74"/>
      <c r="C68" s="75"/>
      <c r="D68" s="75"/>
      <c r="E68" s="76">
        <f>E53</f>
        <v>17</v>
      </c>
      <c r="F68" s="76"/>
      <c r="G68" s="28"/>
      <c r="H68" s="28"/>
      <c r="I68" s="223"/>
      <c r="J68" s="224"/>
      <c r="K68" s="224"/>
      <c r="L68" s="224"/>
      <c r="M68" s="224"/>
      <c r="N68" s="224"/>
      <c r="O68" s="224"/>
      <c r="P68" s="224"/>
      <c r="Q68" s="224"/>
      <c r="R68" s="224"/>
      <c r="S68" s="224"/>
      <c r="T68" s="225"/>
      <c r="U68" s="197"/>
      <c r="V68" s="192"/>
      <c r="W68" s="192"/>
      <c r="X68" s="192"/>
      <c r="Y68" s="192"/>
      <c r="Z68" s="192"/>
      <c r="AA68" s="192"/>
      <c r="AB68" s="192"/>
      <c r="AC68" s="192"/>
      <c r="AD68" s="192"/>
      <c r="AE68" s="192"/>
      <c r="AF68" s="192"/>
      <c r="AG68" s="192"/>
      <c r="AH68" s="192"/>
      <c r="AI68" s="193"/>
      <c r="AJ68" s="3"/>
    </row>
    <row r="69" spans="1:36" ht="20.100000000000001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</sheetData>
  <mergeCells count="471">
    <mergeCell ref="X9:AA9"/>
    <mergeCell ref="AB9:AE9"/>
    <mergeCell ref="AF9:AI9"/>
    <mergeCell ref="AB17:AE17"/>
    <mergeCell ref="AF17:AI17"/>
    <mergeCell ref="AB19:AE19"/>
    <mergeCell ref="AB5:AE5"/>
    <mergeCell ref="AF5:AI5"/>
    <mergeCell ref="AB6:AE6"/>
    <mergeCell ref="AF6:AI6"/>
    <mergeCell ref="X8:AA8"/>
    <mergeCell ref="AB8:AE8"/>
    <mergeCell ref="AF8:AI8"/>
    <mergeCell ref="AB7:AC7"/>
    <mergeCell ref="AD7:AE7"/>
    <mergeCell ref="AF7:AG7"/>
    <mergeCell ref="AH7:AI7"/>
    <mergeCell ref="AF19:AI19"/>
    <mergeCell ref="AB14:AC14"/>
    <mergeCell ref="AD14:AE14"/>
    <mergeCell ref="AF14:AG14"/>
    <mergeCell ref="AH14:AI14"/>
    <mergeCell ref="A6:B6"/>
    <mergeCell ref="C6:G6"/>
    <mergeCell ref="H6:L6"/>
    <mergeCell ref="N6:S6"/>
    <mergeCell ref="T6:W6"/>
    <mergeCell ref="X6:AA6"/>
    <mergeCell ref="A5:B5"/>
    <mergeCell ref="C5:G5"/>
    <mergeCell ref="A4:B4"/>
    <mergeCell ref="C4:G4"/>
    <mergeCell ref="H4:L4"/>
    <mergeCell ref="N4:Q4"/>
    <mergeCell ref="H5:L5"/>
    <mergeCell ref="N5:S5"/>
    <mergeCell ref="T5:W5"/>
    <mergeCell ref="X5:AA5"/>
    <mergeCell ref="A1:K3"/>
    <mergeCell ref="L1:Q1"/>
    <mergeCell ref="R1:W1"/>
    <mergeCell ref="X1:AC1"/>
    <mergeCell ref="AB4:AE4"/>
    <mergeCell ref="R3:W3"/>
    <mergeCell ref="X3:AC3"/>
    <mergeCell ref="AD3:AI3"/>
    <mergeCell ref="R4:S4"/>
    <mergeCell ref="T4:W4"/>
    <mergeCell ref="X4:AA4"/>
    <mergeCell ref="AD1:AI1"/>
    <mergeCell ref="L2:Q2"/>
    <mergeCell ref="R2:W2"/>
    <mergeCell ref="X2:AC2"/>
    <mergeCell ref="AD2:AI2"/>
    <mergeCell ref="L3:Q3"/>
    <mergeCell ref="AF4:AI4"/>
    <mergeCell ref="A7:B7"/>
    <mergeCell ref="C7:G7"/>
    <mergeCell ref="H7:L7"/>
    <mergeCell ref="N7:P7"/>
    <mergeCell ref="Q7:S7"/>
    <mergeCell ref="T7:U7"/>
    <mergeCell ref="V7:W7"/>
    <mergeCell ref="X7:Y7"/>
    <mergeCell ref="Z7:AA7"/>
    <mergeCell ref="A8:B8"/>
    <mergeCell ref="C8:G8"/>
    <mergeCell ref="H8:L8"/>
    <mergeCell ref="N8:S8"/>
    <mergeCell ref="T8:W8"/>
    <mergeCell ref="A9:B9"/>
    <mergeCell ref="C9:G9"/>
    <mergeCell ref="H9:L9"/>
    <mergeCell ref="N9:S9"/>
    <mergeCell ref="T9:W9"/>
    <mergeCell ref="A10:B10"/>
    <mergeCell ref="C10:G10"/>
    <mergeCell ref="H10:L10"/>
    <mergeCell ref="N10:S10"/>
    <mergeCell ref="T10:W10"/>
    <mergeCell ref="X10:AA10"/>
    <mergeCell ref="AB10:AE10"/>
    <mergeCell ref="AF10:AI10"/>
    <mergeCell ref="AB11:AE11"/>
    <mergeCell ref="AF11:AI11"/>
    <mergeCell ref="A12:B12"/>
    <mergeCell ref="C12:G12"/>
    <mergeCell ref="H12:L12"/>
    <mergeCell ref="N12:S12"/>
    <mergeCell ref="T12:W12"/>
    <mergeCell ref="X12:AA12"/>
    <mergeCell ref="AB12:AE12"/>
    <mergeCell ref="AF12:AI12"/>
    <mergeCell ref="A11:B11"/>
    <mergeCell ref="C11:G11"/>
    <mergeCell ref="H11:L11"/>
    <mergeCell ref="N11:S11"/>
    <mergeCell ref="T11:W11"/>
    <mergeCell ref="X11:AA11"/>
    <mergeCell ref="V13:W13"/>
    <mergeCell ref="X13:Y13"/>
    <mergeCell ref="Z13:AA13"/>
    <mergeCell ref="AB13:AC13"/>
    <mergeCell ref="AD13:AE13"/>
    <mergeCell ref="AF13:AG13"/>
    <mergeCell ref="AH13:AI13"/>
    <mergeCell ref="T14:U14"/>
    <mergeCell ref="V14:W14"/>
    <mergeCell ref="X14:Y14"/>
    <mergeCell ref="Z14:AA14"/>
    <mergeCell ref="A14:B14"/>
    <mergeCell ref="C14:G14"/>
    <mergeCell ref="H14:L14"/>
    <mergeCell ref="N14:S14"/>
    <mergeCell ref="A13:B13"/>
    <mergeCell ref="C13:G13"/>
    <mergeCell ref="H13:L13"/>
    <mergeCell ref="N13:S13"/>
    <mergeCell ref="T13:U13"/>
    <mergeCell ref="A16:B16"/>
    <mergeCell ref="C16:G16"/>
    <mergeCell ref="H16:L16"/>
    <mergeCell ref="N16:S16"/>
    <mergeCell ref="T16:W16"/>
    <mergeCell ref="X16:AA16"/>
    <mergeCell ref="AB16:AE16"/>
    <mergeCell ref="AF16:AI16"/>
    <mergeCell ref="A15:B15"/>
    <mergeCell ref="C15:G15"/>
    <mergeCell ref="H15:L15"/>
    <mergeCell ref="N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18:B18"/>
    <mergeCell ref="C18:G18"/>
    <mergeCell ref="H18:L18"/>
    <mergeCell ref="N18:S18"/>
    <mergeCell ref="T18:W18"/>
    <mergeCell ref="X18:AA18"/>
    <mergeCell ref="AB18:AE18"/>
    <mergeCell ref="AF18:AI18"/>
    <mergeCell ref="A17:B17"/>
    <mergeCell ref="C17:G17"/>
    <mergeCell ref="H17:L17"/>
    <mergeCell ref="N17:S17"/>
    <mergeCell ref="T17:W17"/>
    <mergeCell ref="X17:AA17"/>
    <mergeCell ref="A20:B20"/>
    <mergeCell ref="C20:G20"/>
    <mergeCell ref="H20:L20"/>
    <mergeCell ref="N20:S20"/>
    <mergeCell ref="T20:W20"/>
    <mergeCell ref="X20:AA20"/>
    <mergeCell ref="AB20:AE20"/>
    <mergeCell ref="AF20:AI20"/>
    <mergeCell ref="A19:B19"/>
    <mergeCell ref="C19:G19"/>
    <mergeCell ref="H19:L19"/>
    <mergeCell ref="N19:S19"/>
    <mergeCell ref="T19:W19"/>
    <mergeCell ref="X19:AA19"/>
    <mergeCell ref="AB21:AE21"/>
    <mergeCell ref="AF21:AI21"/>
    <mergeCell ref="A22:B22"/>
    <mergeCell ref="C22:G22"/>
    <mergeCell ref="H22:L22"/>
    <mergeCell ref="N22:S22"/>
    <mergeCell ref="T22:W22"/>
    <mergeCell ref="X22:AA22"/>
    <mergeCell ref="AB22:AE22"/>
    <mergeCell ref="AF22:AI22"/>
    <mergeCell ref="A21:B21"/>
    <mergeCell ref="C21:G21"/>
    <mergeCell ref="H21:L21"/>
    <mergeCell ref="N21:S21"/>
    <mergeCell ref="T21:W21"/>
    <mergeCell ref="X21:AA21"/>
    <mergeCell ref="AB23:AE23"/>
    <mergeCell ref="AF23:AI23"/>
    <mergeCell ref="A24:B24"/>
    <mergeCell ref="C24:G24"/>
    <mergeCell ref="H24:L24"/>
    <mergeCell ref="N24:S24"/>
    <mergeCell ref="T24:W24"/>
    <mergeCell ref="X24:AA24"/>
    <mergeCell ref="AB24:AE24"/>
    <mergeCell ref="AF24:AI24"/>
    <mergeCell ref="A23:B23"/>
    <mergeCell ref="C23:G23"/>
    <mergeCell ref="H23:L23"/>
    <mergeCell ref="N23:S23"/>
    <mergeCell ref="T23:W23"/>
    <mergeCell ref="X23:AA23"/>
    <mergeCell ref="AB25:AE25"/>
    <mergeCell ref="AF25:AI25"/>
    <mergeCell ref="N26:S26"/>
    <mergeCell ref="T26:W26"/>
    <mergeCell ref="X26:AA26"/>
    <mergeCell ref="AB26:AE26"/>
    <mergeCell ref="AF26:AI26"/>
    <mergeCell ref="A25:B25"/>
    <mergeCell ref="C25:G25"/>
    <mergeCell ref="H25:L25"/>
    <mergeCell ref="N25:S25"/>
    <mergeCell ref="T25:W25"/>
    <mergeCell ref="X25:AA25"/>
    <mergeCell ref="AB27:AE27"/>
    <mergeCell ref="AF27:AI27"/>
    <mergeCell ref="A28:B28"/>
    <mergeCell ref="C28:G28"/>
    <mergeCell ref="H28:L28"/>
    <mergeCell ref="N28:S28"/>
    <mergeCell ref="T28:W28"/>
    <mergeCell ref="X28:AA28"/>
    <mergeCell ref="AB28:AE28"/>
    <mergeCell ref="AF28:AI28"/>
    <mergeCell ref="A27:B27"/>
    <mergeCell ref="C27:G27"/>
    <mergeCell ref="H27:L27"/>
    <mergeCell ref="N27:S27"/>
    <mergeCell ref="T27:W27"/>
    <mergeCell ref="X27:AA27"/>
    <mergeCell ref="A30:B30"/>
    <mergeCell ref="C30:G30"/>
    <mergeCell ref="H30:L30"/>
    <mergeCell ref="N30:S30"/>
    <mergeCell ref="T30:W30"/>
    <mergeCell ref="X30:AA30"/>
    <mergeCell ref="AB30:AE30"/>
    <mergeCell ref="AF30:AI30"/>
    <mergeCell ref="A29:B29"/>
    <mergeCell ref="C29:G29"/>
    <mergeCell ref="H29:L29"/>
    <mergeCell ref="N29:S29"/>
    <mergeCell ref="AH29:AI29"/>
    <mergeCell ref="T29:U29"/>
    <mergeCell ref="V29:W29"/>
    <mergeCell ref="X29:Y29"/>
    <mergeCell ref="Z29:AA29"/>
    <mergeCell ref="AB29:AC29"/>
    <mergeCell ref="AD29:AE29"/>
    <mergeCell ref="AF29:AG29"/>
    <mergeCell ref="AB31:AE31"/>
    <mergeCell ref="AF31:AI31"/>
    <mergeCell ref="A32:B32"/>
    <mergeCell ref="C32:G32"/>
    <mergeCell ref="H32:L32"/>
    <mergeCell ref="N32:S32"/>
    <mergeCell ref="T32:W32"/>
    <mergeCell ref="X32:AA32"/>
    <mergeCell ref="AB32:AE32"/>
    <mergeCell ref="AF32:AI32"/>
    <mergeCell ref="A31:B31"/>
    <mergeCell ref="C31:G31"/>
    <mergeCell ref="H31:L31"/>
    <mergeCell ref="N31:S31"/>
    <mergeCell ref="T31:W31"/>
    <mergeCell ref="X31:AA31"/>
    <mergeCell ref="AB33:AE33"/>
    <mergeCell ref="AF33:AI33"/>
    <mergeCell ref="A34:B34"/>
    <mergeCell ref="C34:G34"/>
    <mergeCell ref="H34:L34"/>
    <mergeCell ref="N34:S34"/>
    <mergeCell ref="T34:W34"/>
    <mergeCell ref="X34:AA34"/>
    <mergeCell ref="AB34:AE34"/>
    <mergeCell ref="AF34:AI34"/>
    <mergeCell ref="A33:B33"/>
    <mergeCell ref="C33:G33"/>
    <mergeCell ref="H33:L33"/>
    <mergeCell ref="N33:S33"/>
    <mergeCell ref="T33:W33"/>
    <mergeCell ref="X33:AA33"/>
    <mergeCell ref="AB35:AE35"/>
    <mergeCell ref="AF35:AI35"/>
    <mergeCell ref="A36:B36"/>
    <mergeCell ref="C36:G36"/>
    <mergeCell ref="H36:L36"/>
    <mergeCell ref="N36:S36"/>
    <mergeCell ref="T36:W36"/>
    <mergeCell ref="X36:AA36"/>
    <mergeCell ref="AB36:AE36"/>
    <mergeCell ref="AF36:AI36"/>
    <mergeCell ref="A35:B35"/>
    <mergeCell ref="C35:G35"/>
    <mergeCell ref="H35:L35"/>
    <mergeCell ref="N35:S35"/>
    <mergeCell ref="T35:W35"/>
    <mergeCell ref="X35:AA35"/>
    <mergeCell ref="A38:B38"/>
    <mergeCell ref="C38:G38"/>
    <mergeCell ref="H38:L38"/>
    <mergeCell ref="N38:S38"/>
    <mergeCell ref="T38:W38"/>
    <mergeCell ref="X38:AA38"/>
    <mergeCell ref="AB38:AE38"/>
    <mergeCell ref="AF38:AI38"/>
    <mergeCell ref="A37:B37"/>
    <mergeCell ref="C37:G37"/>
    <mergeCell ref="H37:L37"/>
    <mergeCell ref="N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40:B40"/>
    <mergeCell ref="C40:G40"/>
    <mergeCell ref="H40:L40"/>
    <mergeCell ref="N40:S40"/>
    <mergeCell ref="T40:W40"/>
    <mergeCell ref="X40:AA40"/>
    <mergeCell ref="A39:B39"/>
    <mergeCell ref="C39:G39"/>
    <mergeCell ref="H39:L39"/>
    <mergeCell ref="N39:S39"/>
    <mergeCell ref="T39:W39"/>
    <mergeCell ref="X39:AA39"/>
    <mergeCell ref="A42:B42"/>
    <mergeCell ref="C42:G42"/>
    <mergeCell ref="H42:L42"/>
    <mergeCell ref="N42:S42"/>
    <mergeCell ref="T42:W42"/>
    <mergeCell ref="X42:AA42"/>
    <mergeCell ref="A41:B41"/>
    <mergeCell ref="C41:G41"/>
    <mergeCell ref="H41:L41"/>
    <mergeCell ref="N41:S41"/>
    <mergeCell ref="T41:W41"/>
    <mergeCell ref="X41:AA41"/>
    <mergeCell ref="X45:AA45"/>
    <mergeCell ref="A44:B44"/>
    <mergeCell ref="C44:G44"/>
    <mergeCell ref="H44:L44"/>
    <mergeCell ref="N44:S44"/>
    <mergeCell ref="T44:W44"/>
    <mergeCell ref="X44:AA44"/>
    <mergeCell ref="A43:B43"/>
    <mergeCell ref="C43:G43"/>
    <mergeCell ref="H43:L43"/>
    <mergeCell ref="N43:S43"/>
    <mergeCell ref="T43:W43"/>
    <mergeCell ref="X43:AA43"/>
    <mergeCell ref="I65:T68"/>
    <mergeCell ref="E66:F66"/>
    <mergeCell ref="E67:F67"/>
    <mergeCell ref="A45:B45"/>
    <mergeCell ref="C45:G45"/>
    <mergeCell ref="H45:L45"/>
    <mergeCell ref="N45:S45"/>
    <mergeCell ref="T45:W45"/>
    <mergeCell ref="A46:B46"/>
    <mergeCell ref="C46:G46"/>
    <mergeCell ref="H46:L46"/>
    <mergeCell ref="N46:S46"/>
    <mergeCell ref="T46:W46"/>
    <mergeCell ref="A49:D49"/>
    <mergeCell ref="E49:F49"/>
    <mergeCell ref="A54:D54"/>
    <mergeCell ref="E54:F54"/>
    <mergeCell ref="A59:D59"/>
    <mergeCell ref="E59:F59"/>
    <mergeCell ref="A64:D64"/>
    <mergeCell ref="E64:F64"/>
    <mergeCell ref="I59:P59"/>
    <mergeCell ref="Q59:T59"/>
    <mergeCell ref="AF47:AI47"/>
    <mergeCell ref="X47:AA47"/>
    <mergeCell ref="AB45:AE45"/>
    <mergeCell ref="AF45:AI45"/>
    <mergeCell ref="AB43:AE43"/>
    <mergeCell ref="AF43:AI43"/>
    <mergeCell ref="E55:F55"/>
    <mergeCell ref="AH48:AI48"/>
    <mergeCell ref="A67:B67"/>
    <mergeCell ref="C67:D67"/>
    <mergeCell ref="V48:W48"/>
    <mergeCell ref="X48:Y48"/>
    <mergeCell ref="A48:B48"/>
    <mergeCell ref="C48:G48"/>
    <mergeCell ref="H48:L48"/>
    <mergeCell ref="N48:S48"/>
    <mergeCell ref="C62:D62"/>
    <mergeCell ref="A63:B63"/>
    <mergeCell ref="A55:B55"/>
    <mergeCell ref="C55:D55"/>
    <mergeCell ref="A56:B56"/>
    <mergeCell ref="C56:D56"/>
    <mergeCell ref="E61:F61"/>
    <mergeCell ref="E62:F62"/>
    <mergeCell ref="AB41:AE41"/>
    <mergeCell ref="AF41:AI41"/>
    <mergeCell ref="AB39:AE39"/>
    <mergeCell ref="AF39:AI39"/>
    <mergeCell ref="AF46:AI46"/>
    <mergeCell ref="AB44:AE44"/>
    <mergeCell ref="AF44:AI44"/>
    <mergeCell ref="AB42:AE42"/>
    <mergeCell ref="AF42:AI42"/>
    <mergeCell ref="AB40:AE40"/>
    <mergeCell ref="AF40:AI40"/>
    <mergeCell ref="AB46:AE46"/>
    <mergeCell ref="AB47:AE47"/>
    <mergeCell ref="T47:W47"/>
    <mergeCell ref="A47:B47"/>
    <mergeCell ref="C47:G47"/>
    <mergeCell ref="H47:L47"/>
    <mergeCell ref="N47:S47"/>
    <mergeCell ref="C65:D65"/>
    <mergeCell ref="A66:B66"/>
    <mergeCell ref="C58:D58"/>
    <mergeCell ref="A60:B60"/>
    <mergeCell ref="C60:D60"/>
    <mergeCell ref="A61:B61"/>
    <mergeCell ref="C61:D61"/>
    <mergeCell ref="A62:B62"/>
    <mergeCell ref="E60:F60"/>
    <mergeCell ref="I60:T63"/>
    <mergeCell ref="C66:D66"/>
    <mergeCell ref="I55:T58"/>
    <mergeCell ref="E56:F56"/>
    <mergeCell ref="E57:F57"/>
    <mergeCell ref="E58:F58"/>
    <mergeCell ref="S64:T64"/>
    <mergeCell ref="O64:R64"/>
    <mergeCell ref="E63:F63"/>
    <mergeCell ref="X46:AA46"/>
    <mergeCell ref="I49:P49"/>
    <mergeCell ref="Q49:T49"/>
    <mergeCell ref="Q54:T54"/>
    <mergeCell ref="I54:P54"/>
    <mergeCell ref="T48:U48"/>
    <mergeCell ref="A51:B51"/>
    <mergeCell ref="C51:D51"/>
    <mergeCell ref="A52:B52"/>
    <mergeCell ref="C52:D52"/>
    <mergeCell ref="Z48:AA48"/>
    <mergeCell ref="AF48:AG48"/>
    <mergeCell ref="E50:F50"/>
    <mergeCell ref="I50:T53"/>
    <mergeCell ref="E51:F51"/>
    <mergeCell ref="E52:F52"/>
    <mergeCell ref="E53:F53"/>
    <mergeCell ref="A53:B53"/>
    <mergeCell ref="C53:D53"/>
    <mergeCell ref="U49:AI68"/>
    <mergeCell ref="A50:B50"/>
    <mergeCell ref="C50:D50"/>
    <mergeCell ref="A57:B57"/>
    <mergeCell ref="C57:D57"/>
    <mergeCell ref="A58:B58"/>
    <mergeCell ref="C63:D63"/>
    <mergeCell ref="I64:L64"/>
    <mergeCell ref="M64:N64"/>
    <mergeCell ref="A65:B65"/>
    <mergeCell ref="E68:F68"/>
    <mergeCell ref="AD48:AE48"/>
    <mergeCell ref="AB48:AC48"/>
    <mergeCell ref="A68:B68"/>
    <mergeCell ref="C68:D68"/>
    <mergeCell ref="E65:F65"/>
  </mergeCells>
  <printOptions horizontalCentered="1" verticalCentered="1"/>
  <pageMargins left="0" right="0" top="0.59055118110236227" bottom="0" header="0" footer="0"/>
  <pageSetup paperSize="9" orientation="portrait" useFirstPageNumber="1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69"/>
  <sheetViews>
    <sheetView showGridLines="0" zoomScale="115" zoomScaleNormal="115" workbookViewId="0">
      <selection activeCell="T13" sqref="T13:U13"/>
    </sheetView>
  </sheetViews>
  <sheetFormatPr defaultColWidth="11" defaultRowHeight="20.100000000000001" customHeight="1"/>
  <cols>
    <col min="1" max="6" width="2.375" style="1" customWidth="1"/>
    <col min="7" max="7" width="3.625" style="1" customWidth="1"/>
    <col min="8" max="10" width="2.375" style="1" customWidth="1"/>
    <col min="11" max="11" width="2.5" style="1" customWidth="1"/>
    <col min="12" max="12" width="3.625" style="1" customWidth="1"/>
    <col min="13" max="14" width="2.375" style="1" customWidth="1"/>
    <col min="15" max="15" width="3.625" style="1" customWidth="1"/>
    <col min="16" max="18" width="2.375" style="1" customWidth="1"/>
    <col min="19" max="19" width="3.625" style="1" customWidth="1"/>
    <col min="20" max="35" width="2.375" style="1" customWidth="1"/>
    <col min="36" max="37" width="10.25" style="1" customWidth="1"/>
    <col min="38" max="38" width="12.75" style="1" bestFit="1" customWidth="1"/>
    <col min="39" max="256" width="10.25" style="1" customWidth="1"/>
    <col min="257" max="16384" width="11" style="2"/>
  </cols>
  <sheetData>
    <row r="1" spans="1:41" ht="18.600000000000001" customHeight="1">
      <c r="A1" s="137"/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3" t="s">
        <v>0</v>
      </c>
      <c r="M1" s="144"/>
      <c r="N1" s="144"/>
      <c r="O1" s="144"/>
      <c r="P1" s="144"/>
      <c r="Q1" s="144"/>
      <c r="R1" s="128" t="str">
        <f>'FP1'!R1:W1</f>
        <v>Race 1</v>
      </c>
      <c r="S1" s="128"/>
      <c r="T1" s="128"/>
      <c r="U1" s="128"/>
      <c r="V1" s="128"/>
      <c r="W1" s="128"/>
      <c r="X1" s="144" t="s">
        <v>1</v>
      </c>
      <c r="Y1" s="144"/>
      <c r="Z1" s="144"/>
      <c r="AA1" s="144"/>
      <c r="AB1" s="144"/>
      <c r="AC1" s="144"/>
      <c r="AD1" s="128" t="str">
        <f>'FP1'!AD1:AI1</f>
        <v>Silverstone</v>
      </c>
      <c r="AE1" s="128"/>
      <c r="AF1" s="128"/>
      <c r="AG1" s="128"/>
      <c r="AH1" s="128"/>
      <c r="AI1" s="129"/>
      <c r="AJ1" s="3"/>
      <c r="AK1" s="1" t="s">
        <v>96</v>
      </c>
      <c r="AL1" s="1" t="s">
        <v>97</v>
      </c>
    </row>
    <row r="2" spans="1:41" ht="18.600000000000001" customHeight="1">
      <c r="A2" s="140"/>
      <c r="B2" s="141"/>
      <c r="C2" s="141"/>
      <c r="D2" s="141"/>
      <c r="E2" s="141"/>
      <c r="F2" s="141"/>
      <c r="G2" s="141"/>
      <c r="H2" s="141"/>
      <c r="I2" s="141"/>
      <c r="J2" s="141"/>
      <c r="K2" s="142"/>
      <c r="L2" s="130" t="s">
        <v>2</v>
      </c>
      <c r="M2" s="103"/>
      <c r="N2" s="103"/>
      <c r="O2" s="103"/>
      <c r="P2" s="103"/>
      <c r="Q2" s="103"/>
      <c r="R2" s="102">
        <f>'FP1'!R2:W2</f>
        <v>0</v>
      </c>
      <c r="S2" s="102"/>
      <c r="T2" s="102"/>
      <c r="U2" s="102"/>
      <c r="V2" s="102"/>
      <c r="W2" s="102"/>
      <c r="X2" s="103" t="s">
        <v>56</v>
      </c>
      <c r="Y2" s="103"/>
      <c r="Z2" s="103"/>
      <c r="AA2" s="103"/>
      <c r="AB2" s="103"/>
      <c r="AC2" s="103"/>
      <c r="AD2" s="131">
        <f>'FP1'!AD2:AI2</f>
        <v>0</v>
      </c>
      <c r="AE2" s="131"/>
      <c r="AF2" s="131"/>
      <c r="AG2" s="131"/>
      <c r="AH2" s="131"/>
      <c r="AI2" s="132"/>
      <c r="AJ2" s="3"/>
      <c r="AK2" s="1">
        <v>1</v>
      </c>
      <c r="AL2" s="1">
        <v>14.503769999999999</v>
      </c>
    </row>
    <row r="3" spans="1:41" ht="18.600000000000001" customHeight="1" thickBot="1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30" t="s">
        <v>3</v>
      </c>
      <c r="M3" s="103"/>
      <c r="N3" s="103"/>
      <c r="O3" s="103"/>
      <c r="P3" s="103"/>
      <c r="Q3" s="103"/>
      <c r="R3" s="101">
        <f>'FP1'!R3:W3+1</f>
        <v>1</v>
      </c>
      <c r="S3" s="102"/>
      <c r="T3" s="102"/>
      <c r="U3" s="102"/>
      <c r="V3" s="102"/>
      <c r="W3" s="102"/>
      <c r="X3" s="103" t="s">
        <v>4</v>
      </c>
      <c r="Y3" s="103"/>
      <c r="Z3" s="103"/>
      <c r="AA3" s="103"/>
      <c r="AB3" s="103"/>
      <c r="AC3" s="103"/>
      <c r="AD3" s="102">
        <f>'FP1'!AD3:AI3</f>
        <v>5.89</v>
      </c>
      <c r="AE3" s="102"/>
      <c r="AF3" s="102"/>
      <c r="AG3" s="102"/>
      <c r="AH3" s="102"/>
      <c r="AI3" s="232"/>
      <c r="AJ3" s="3"/>
    </row>
    <row r="4" spans="1:41" ht="11.25" customHeight="1" thickBot="1">
      <c r="A4" s="133" t="s">
        <v>5</v>
      </c>
      <c r="B4" s="134"/>
      <c r="C4" s="134" t="s">
        <v>6</v>
      </c>
      <c r="D4" s="134"/>
      <c r="E4" s="134"/>
      <c r="F4" s="134"/>
      <c r="G4" s="134"/>
      <c r="H4" s="134" t="s">
        <v>7</v>
      </c>
      <c r="I4" s="134"/>
      <c r="J4" s="134"/>
      <c r="K4" s="134"/>
      <c r="L4" s="135"/>
      <c r="M4" s="6"/>
      <c r="N4" s="136" t="s">
        <v>8</v>
      </c>
      <c r="O4" s="106"/>
      <c r="P4" s="106"/>
      <c r="Q4" s="106"/>
      <c r="R4" s="106" t="s">
        <v>82</v>
      </c>
      <c r="S4" s="106"/>
      <c r="T4" s="106" t="s">
        <v>6</v>
      </c>
      <c r="U4" s="106"/>
      <c r="V4" s="106"/>
      <c r="W4" s="106"/>
      <c r="X4" s="106" t="s">
        <v>7</v>
      </c>
      <c r="Y4" s="106"/>
      <c r="Z4" s="106"/>
      <c r="AA4" s="106"/>
      <c r="AB4" s="106" t="s">
        <v>9</v>
      </c>
      <c r="AC4" s="106"/>
      <c r="AD4" s="106"/>
      <c r="AE4" s="106"/>
      <c r="AF4" s="106" t="s">
        <v>10</v>
      </c>
      <c r="AG4" s="106"/>
      <c r="AH4" s="106"/>
      <c r="AI4" s="113"/>
      <c r="AJ4" s="3"/>
    </row>
    <row r="5" spans="1:41" ht="11.25" customHeight="1">
      <c r="A5" s="109">
        <v>1</v>
      </c>
      <c r="B5" s="77"/>
      <c r="C5" s="248" t="s">
        <v>103</v>
      </c>
      <c r="D5" s="249"/>
      <c r="E5" s="249"/>
      <c r="F5" s="249"/>
      <c r="G5" s="250"/>
      <c r="H5" s="94" t="s">
        <v>103</v>
      </c>
      <c r="I5" s="94"/>
      <c r="J5" s="94"/>
      <c r="K5" s="94"/>
      <c r="L5" s="95"/>
      <c r="M5" s="7"/>
      <c r="N5" s="145" t="s">
        <v>11</v>
      </c>
      <c r="O5" s="146"/>
      <c r="P5" s="146"/>
      <c r="Q5" s="146"/>
      <c r="R5" s="146"/>
      <c r="S5" s="146"/>
      <c r="T5" s="107">
        <v>0.45833333333333331</v>
      </c>
      <c r="U5" s="108"/>
      <c r="V5" s="108"/>
      <c r="W5" s="108"/>
      <c r="X5" s="107"/>
      <c r="Y5" s="108"/>
      <c r="Z5" s="108"/>
      <c r="AA5" s="108"/>
      <c r="AB5" s="107"/>
      <c r="AC5" s="108"/>
      <c r="AD5" s="108"/>
      <c r="AE5" s="108"/>
      <c r="AF5" s="107"/>
      <c r="AG5" s="108"/>
      <c r="AH5" s="108"/>
      <c r="AI5" s="114"/>
      <c r="AJ5" s="3"/>
    </row>
    <row r="6" spans="1:41" ht="11.25" customHeight="1">
      <c r="A6" s="109">
        <v>2</v>
      </c>
      <c r="B6" s="77"/>
      <c r="C6" s="248">
        <v>1.8092476851851854E-3</v>
      </c>
      <c r="D6" s="249"/>
      <c r="E6" s="249"/>
      <c r="F6" s="249"/>
      <c r="G6" s="250"/>
      <c r="H6" s="94">
        <v>1.6531597222222223E-3</v>
      </c>
      <c r="I6" s="94"/>
      <c r="J6" s="94"/>
      <c r="K6" s="94"/>
      <c r="L6" s="95"/>
      <c r="M6" s="7"/>
      <c r="N6" s="92" t="s">
        <v>12</v>
      </c>
      <c r="O6" s="93"/>
      <c r="P6" s="93"/>
      <c r="Q6" s="93"/>
      <c r="R6" s="93"/>
      <c r="S6" s="93"/>
      <c r="T6" s="77" t="s">
        <v>100</v>
      </c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8"/>
      <c r="AJ6" s="3"/>
    </row>
    <row r="7" spans="1:41" ht="11.25" customHeight="1">
      <c r="A7" s="109">
        <v>3</v>
      </c>
      <c r="B7" s="77"/>
      <c r="C7" s="150">
        <v>1.7535300925925928E-3</v>
      </c>
      <c r="D7" s="151"/>
      <c r="E7" s="151"/>
      <c r="F7" s="151"/>
      <c r="G7" s="153"/>
      <c r="H7" s="94">
        <v>1.6315740740740741E-3</v>
      </c>
      <c r="I7" s="94"/>
      <c r="J7" s="94"/>
      <c r="K7" s="94"/>
      <c r="L7" s="95"/>
      <c r="M7" s="7"/>
      <c r="N7" s="92" t="s">
        <v>13</v>
      </c>
      <c r="O7" s="93"/>
      <c r="P7" s="93"/>
      <c r="Q7" s="93" t="s">
        <v>14</v>
      </c>
      <c r="R7" s="93"/>
      <c r="S7" s="93"/>
      <c r="T7" s="77"/>
      <c r="U7" s="77"/>
      <c r="V7" s="77"/>
      <c r="W7" s="77"/>
      <c r="X7" s="97"/>
      <c r="Y7" s="97"/>
      <c r="Z7" s="115"/>
      <c r="AA7" s="115"/>
      <c r="AB7" s="97"/>
      <c r="AC7" s="97"/>
      <c r="AD7" s="115"/>
      <c r="AE7" s="115"/>
      <c r="AF7" s="97"/>
      <c r="AG7" s="97"/>
      <c r="AH7" s="115"/>
      <c r="AI7" s="116"/>
      <c r="AJ7" s="3"/>
      <c r="AK7" s="24"/>
    </row>
    <row r="8" spans="1:41" ht="11.25" customHeight="1">
      <c r="A8" s="109">
        <v>4</v>
      </c>
      <c r="B8" s="77"/>
      <c r="C8" s="150">
        <v>1.6961342592592592E-3</v>
      </c>
      <c r="D8" s="151"/>
      <c r="E8" s="151"/>
      <c r="F8" s="151"/>
      <c r="G8" s="153"/>
      <c r="H8" s="94">
        <v>1.6259375E-3</v>
      </c>
      <c r="I8" s="94"/>
      <c r="J8" s="94"/>
      <c r="K8" s="94"/>
      <c r="L8" s="95"/>
      <c r="M8" s="7"/>
      <c r="N8" s="120" t="s">
        <v>62</v>
      </c>
      <c r="O8" s="121"/>
      <c r="P8" s="121"/>
      <c r="Q8" s="121"/>
      <c r="R8" s="121"/>
      <c r="S8" s="122"/>
      <c r="T8" s="117"/>
      <c r="U8" s="118"/>
      <c r="V8" s="118"/>
      <c r="W8" s="118"/>
      <c r="X8" s="117"/>
      <c r="Y8" s="118"/>
      <c r="Z8" s="118"/>
      <c r="AA8" s="89"/>
      <c r="AB8" s="117"/>
      <c r="AC8" s="118"/>
      <c r="AD8" s="118"/>
      <c r="AE8" s="89"/>
      <c r="AF8" s="117"/>
      <c r="AG8" s="118"/>
      <c r="AH8" s="118"/>
      <c r="AI8" s="119"/>
      <c r="AJ8" s="3"/>
      <c r="AK8" s="24"/>
    </row>
    <row r="9" spans="1:41" ht="11.25" customHeight="1">
      <c r="A9" s="109">
        <v>5</v>
      </c>
      <c r="B9" s="77"/>
      <c r="C9" s="150">
        <v>1.6889236111111113E-3</v>
      </c>
      <c r="D9" s="151"/>
      <c r="E9" s="151"/>
      <c r="F9" s="151"/>
      <c r="G9" s="153"/>
      <c r="H9" s="94">
        <v>1.6122453703703704E-3</v>
      </c>
      <c r="I9" s="94"/>
      <c r="J9" s="94"/>
      <c r="K9" s="94"/>
      <c r="L9" s="95"/>
      <c r="M9" s="7"/>
      <c r="N9" s="92" t="s">
        <v>42</v>
      </c>
      <c r="O9" s="93"/>
      <c r="P9" s="93"/>
      <c r="Q9" s="93"/>
      <c r="R9" s="93"/>
      <c r="S9" s="93"/>
      <c r="T9" s="77"/>
      <c r="U9" s="77"/>
      <c r="V9" s="77"/>
      <c r="W9" s="7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78"/>
      <c r="AJ9" s="3"/>
    </row>
    <row r="10" spans="1:41" ht="11.25" customHeight="1">
      <c r="A10" s="109">
        <v>6</v>
      </c>
      <c r="B10" s="77"/>
      <c r="C10" s="150">
        <v>1.6741550925925925E-3</v>
      </c>
      <c r="D10" s="151"/>
      <c r="E10" s="151"/>
      <c r="F10" s="151"/>
      <c r="G10" s="153"/>
      <c r="H10" s="94" t="s">
        <v>104</v>
      </c>
      <c r="I10" s="94"/>
      <c r="J10" s="94"/>
      <c r="K10" s="94"/>
      <c r="L10" s="95"/>
      <c r="M10" s="7"/>
      <c r="N10" s="92" t="s">
        <v>89</v>
      </c>
      <c r="O10" s="93"/>
      <c r="P10" s="93"/>
      <c r="Q10" s="93"/>
      <c r="R10" s="93"/>
      <c r="S10" s="93"/>
      <c r="T10" s="228">
        <f>(AD$3*COUNTA(C$5:G$24))+120</f>
        <v>161.22999999999999</v>
      </c>
      <c r="U10" s="229"/>
      <c r="V10" s="229"/>
      <c r="W10" s="230"/>
      <c r="X10" s="228">
        <f>(AD$3*COUNTA(H$5:L$24))+T10</f>
        <v>196.57</v>
      </c>
      <c r="Y10" s="229"/>
      <c r="Z10" s="229"/>
      <c r="AA10" s="230"/>
      <c r="AB10" s="228">
        <f>(AD$3*COUNTA(C$28:G$47))+X10</f>
        <v>196.57</v>
      </c>
      <c r="AC10" s="229"/>
      <c r="AD10" s="229"/>
      <c r="AE10" s="230"/>
      <c r="AF10" s="228">
        <f>(AD$3*COUNTA(H$28:L$47))+AB10</f>
        <v>196.57</v>
      </c>
      <c r="AG10" s="229"/>
      <c r="AH10" s="229"/>
      <c r="AI10" s="231"/>
      <c r="AJ10" s="3"/>
    </row>
    <row r="11" spans="1:41" ht="11.25" customHeight="1">
      <c r="A11" s="109">
        <v>7</v>
      </c>
      <c r="B11" s="77"/>
      <c r="C11" s="150" t="s">
        <v>104</v>
      </c>
      <c r="D11" s="151"/>
      <c r="E11" s="151"/>
      <c r="F11" s="151"/>
      <c r="G11" s="153"/>
      <c r="H11" s="94"/>
      <c r="I11" s="94"/>
      <c r="J11" s="94"/>
      <c r="K11" s="94"/>
      <c r="L11" s="95"/>
      <c r="M11" s="7"/>
      <c r="N11" s="92" t="s">
        <v>90</v>
      </c>
      <c r="O11" s="93"/>
      <c r="P11" s="93"/>
      <c r="Q11" s="93"/>
      <c r="R11" s="93"/>
      <c r="S11" s="93"/>
      <c r="T11" s="228">
        <f>(AD$3*COUNTA(C$5:G$24))+120</f>
        <v>161.22999999999999</v>
      </c>
      <c r="U11" s="229"/>
      <c r="V11" s="229"/>
      <c r="W11" s="230"/>
      <c r="X11" s="228">
        <f>(AD$3*COUNTA(H$5:L$24))+T11</f>
        <v>196.57</v>
      </c>
      <c r="Y11" s="229"/>
      <c r="Z11" s="229"/>
      <c r="AA11" s="230"/>
      <c r="AB11" s="228">
        <f>(AD$3*COUNTA(C$28:G$47))+X11</f>
        <v>196.57</v>
      </c>
      <c r="AC11" s="229"/>
      <c r="AD11" s="229"/>
      <c r="AE11" s="230"/>
      <c r="AF11" s="228">
        <f>(AD$3*COUNTA(H$28:L$47))+AB11</f>
        <v>196.57</v>
      </c>
      <c r="AG11" s="229"/>
      <c r="AH11" s="229"/>
      <c r="AI11" s="231"/>
      <c r="AJ11" s="3"/>
    </row>
    <row r="12" spans="1:41" ht="11.25" customHeight="1">
      <c r="A12" s="109">
        <v>8</v>
      </c>
      <c r="B12" s="77"/>
      <c r="C12" s="150"/>
      <c r="D12" s="151"/>
      <c r="E12" s="151"/>
      <c r="F12" s="151"/>
      <c r="G12" s="153"/>
      <c r="H12" s="94"/>
      <c r="I12" s="94"/>
      <c r="J12" s="94"/>
      <c r="K12" s="94"/>
      <c r="L12" s="95"/>
      <c r="M12" s="7"/>
      <c r="N12" s="120" t="s">
        <v>41</v>
      </c>
      <c r="O12" s="121"/>
      <c r="P12" s="121"/>
      <c r="Q12" s="121"/>
      <c r="R12" s="121"/>
      <c r="S12" s="122"/>
      <c r="T12" s="77" t="s">
        <v>81</v>
      </c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8"/>
      <c r="AJ12" s="3"/>
    </row>
    <row r="13" spans="1:41" ht="11.25" customHeight="1">
      <c r="A13" s="109">
        <v>9</v>
      </c>
      <c r="B13" s="77"/>
      <c r="C13" s="150"/>
      <c r="D13" s="151"/>
      <c r="E13" s="151"/>
      <c r="F13" s="151"/>
      <c r="G13" s="153"/>
      <c r="H13" s="94"/>
      <c r="I13" s="94"/>
      <c r="J13" s="94"/>
      <c r="K13" s="94"/>
      <c r="L13" s="95"/>
      <c r="M13" s="7"/>
      <c r="N13" s="92" t="s">
        <v>72</v>
      </c>
      <c r="O13" s="93"/>
      <c r="P13" s="93"/>
      <c r="Q13" s="93"/>
      <c r="R13" s="93"/>
      <c r="S13" s="93"/>
      <c r="T13" s="117">
        <v>10</v>
      </c>
      <c r="U13" s="118"/>
      <c r="V13" s="117"/>
      <c r="W13" s="89"/>
      <c r="X13" s="117">
        <v>4</v>
      </c>
      <c r="Y13" s="89"/>
      <c r="Z13" s="118">
        <v>1</v>
      </c>
      <c r="AA13" s="89"/>
      <c r="AB13" s="117"/>
      <c r="AC13" s="89"/>
      <c r="AD13" s="118"/>
      <c r="AE13" s="89"/>
      <c r="AF13" s="117"/>
      <c r="AG13" s="89"/>
      <c r="AH13" s="118"/>
      <c r="AI13" s="119"/>
      <c r="AJ13" s="3"/>
    </row>
    <row r="14" spans="1:41" ht="11.25" customHeight="1">
      <c r="A14" s="109">
        <v>10</v>
      </c>
      <c r="B14" s="77"/>
      <c r="C14" s="150"/>
      <c r="D14" s="151"/>
      <c r="E14" s="151"/>
      <c r="F14" s="151"/>
      <c r="G14" s="153"/>
      <c r="H14" s="94"/>
      <c r="I14" s="94"/>
      <c r="J14" s="94"/>
      <c r="K14" s="94"/>
      <c r="L14" s="95"/>
      <c r="M14" s="7"/>
      <c r="N14" s="92" t="s">
        <v>65</v>
      </c>
      <c r="O14" s="93"/>
      <c r="P14" s="93"/>
      <c r="Q14" s="93"/>
      <c r="R14" s="93"/>
      <c r="S14" s="93"/>
      <c r="T14" s="125"/>
      <c r="U14" s="125"/>
      <c r="V14" s="125"/>
      <c r="W14" s="125"/>
      <c r="X14" s="117"/>
      <c r="Y14" s="118"/>
      <c r="Z14" s="118"/>
      <c r="AA14" s="89"/>
      <c r="AB14" s="77"/>
      <c r="AC14" s="77"/>
      <c r="AD14" s="77"/>
      <c r="AE14" s="77"/>
      <c r="AF14" s="77"/>
      <c r="AG14" s="77"/>
      <c r="AH14" s="77"/>
      <c r="AI14" s="78"/>
      <c r="AJ14" s="3"/>
    </row>
    <row r="15" spans="1:41" ht="11.25" customHeight="1">
      <c r="A15" s="109">
        <v>11</v>
      </c>
      <c r="B15" s="77"/>
      <c r="C15" s="94"/>
      <c r="D15" s="94"/>
      <c r="E15" s="94"/>
      <c r="F15" s="94"/>
      <c r="G15" s="94"/>
      <c r="H15" s="94"/>
      <c r="I15" s="94"/>
      <c r="J15" s="94"/>
      <c r="K15" s="94"/>
      <c r="L15" s="95"/>
      <c r="M15" s="7"/>
      <c r="N15" s="92" t="s">
        <v>84</v>
      </c>
      <c r="O15" s="93"/>
      <c r="P15" s="93"/>
      <c r="Q15" s="93"/>
      <c r="R15" s="93"/>
      <c r="S15" s="93"/>
      <c r="T15" s="126"/>
      <c r="U15" s="127"/>
      <c r="V15" s="148"/>
      <c r="W15" s="148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8"/>
      <c r="AJ15" s="3"/>
    </row>
    <row r="16" spans="1:41" ht="11.25" customHeight="1">
      <c r="A16" s="109">
        <v>12</v>
      </c>
      <c r="B16" s="77"/>
      <c r="C16" s="94"/>
      <c r="D16" s="94"/>
      <c r="E16" s="94"/>
      <c r="F16" s="94"/>
      <c r="G16" s="94"/>
      <c r="H16" s="94"/>
      <c r="I16" s="94"/>
      <c r="J16" s="94"/>
      <c r="K16" s="94"/>
      <c r="L16" s="95"/>
      <c r="M16" s="7"/>
      <c r="N16" s="92" t="s">
        <v>36</v>
      </c>
      <c r="O16" s="93"/>
      <c r="P16" s="93"/>
      <c r="Q16" s="93"/>
      <c r="R16" s="93"/>
      <c r="S16" s="93"/>
      <c r="T16" s="117" t="s">
        <v>91</v>
      </c>
      <c r="U16" s="118"/>
      <c r="V16" s="118"/>
      <c r="W16" s="89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8"/>
      <c r="AJ16" s="3"/>
      <c r="AM16" s="22"/>
      <c r="AN16" s="22"/>
      <c r="AO16" s="22"/>
    </row>
    <row r="17" spans="1:41" ht="11.25" customHeight="1">
      <c r="A17" s="109">
        <v>13</v>
      </c>
      <c r="B17" s="77"/>
      <c r="C17" s="94"/>
      <c r="D17" s="94"/>
      <c r="E17" s="94"/>
      <c r="F17" s="94"/>
      <c r="G17" s="94"/>
      <c r="H17" s="94"/>
      <c r="I17" s="94"/>
      <c r="J17" s="94"/>
      <c r="K17" s="94"/>
      <c r="L17" s="95"/>
      <c r="M17" s="7"/>
      <c r="N17" s="92" t="s">
        <v>15</v>
      </c>
      <c r="O17" s="93"/>
      <c r="P17" s="93"/>
      <c r="Q17" s="93"/>
      <c r="R17" s="93"/>
      <c r="S17" s="93"/>
      <c r="T17" s="117"/>
      <c r="U17" s="118"/>
      <c r="V17" s="118"/>
      <c r="W17" s="89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8"/>
      <c r="AJ17" s="3"/>
      <c r="AM17" s="22"/>
      <c r="AN17" s="22"/>
      <c r="AO17" s="22"/>
    </row>
    <row r="18" spans="1:41" ht="11.25" customHeight="1">
      <c r="A18" s="109">
        <v>14</v>
      </c>
      <c r="B18" s="77"/>
      <c r="C18" s="94"/>
      <c r="D18" s="94"/>
      <c r="E18" s="94"/>
      <c r="F18" s="94"/>
      <c r="G18" s="94"/>
      <c r="H18" s="94"/>
      <c r="I18" s="94"/>
      <c r="J18" s="94"/>
      <c r="K18" s="94"/>
      <c r="L18" s="95"/>
      <c r="M18" s="7"/>
      <c r="N18" s="92" t="s">
        <v>16</v>
      </c>
      <c r="O18" s="93"/>
      <c r="P18" s="93"/>
      <c r="Q18" s="93"/>
      <c r="R18" s="93"/>
      <c r="S18" s="93"/>
      <c r="T18" s="117">
        <v>12</v>
      </c>
      <c r="U18" s="118"/>
      <c r="V18" s="118"/>
      <c r="W18" s="89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8"/>
      <c r="AJ18" s="3"/>
      <c r="AM18" s="22"/>
      <c r="AN18" s="22"/>
      <c r="AO18" s="22"/>
    </row>
    <row r="19" spans="1:41" ht="11.25" customHeight="1">
      <c r="A19" s="88">
        <v>15</v>
      </c>
      <c r="B19" s="89"/>
      <c r="C19" s="150"/>
      <c r="D19" s="151"/>
      <c r="E19" s="151"/>
      <c r="F19" s="151"/>
      <c r="G19" s="153"/>
      <c r="H19" s="150"/>
      <c r="I19" s="151"/>
      <c r="J19" s="151"/>
      <c r="K19" s="151"/>
      <c r="L19" s="152"/>
      <c r="M19" s="7"/>
      <c r="N19" s="120" t="s">
        <v>38</v>
      </c>
      <c r="O19" s="121"/>
      <c r="P19" s="121"/>
      <c r="Q19" s="121"/>
      <c r="R19" s="121"/>
      <c r="S19" s="122"/>
      <c r="T19" s="117" t="s">
        <v>94</v>
      </c>
      <c r="U19" s="118"/>
      <c r="V19" s="118"/>
      <c r="W19" s="89"/>
      <c r="X19" s="117"/>
      <c r="Y19" s="118"/>
      <c r="Z19" s="118"/>
      <c r="AA19" s="89"/>
      <c r="AB19" s="117"/>
      <c r="AC19" s="118"/>
      <c r="AD19" s="118"/>
      <c r="AE19" s="89"/>
      <c r="AF19" s="117"/>
      <c r="AG19" s="118"/>
      <c r="AH19" s="118"/>
      <c r="AI19" s="119"/>
      <c r="AJ19" s="3"/>
      <c r="AM19" s="22"/>
      <c r="AN19" s="22"/>
      <c r="AO19" s="22"/>
    </row>
    <row r="20" spans="1:41" ht="11.25" customHeight="1">
      <c r="A20" s="88">
        <v>16</v>
      </c>
      <c r="B20" s="89"/>
      <c r="C20" s="94"/>
      <c r="D20" s="94"/>
      <c r="E20" s="94"/>
      <c r="F20" s="94"/>
      <c r="G20" s="94"/>
      <c r="H20" s="94"/>
      <c r="I20" s="94"/>
      <c r="J20" s="94"/>
      <c r="K20" s="94"/>
      <c r="L20" s="95"/>
      <c r="M20" s="7"/>
      <c r="N20" s="92" t="s">
        <v>17</v>
      </c>
      <c r="O20" s="93"/>
      <c r="P20" s="93"/>
      <c r="Q20" s="93"/>
      <c r="R20" s="93"/>
      <c r="S20" s="93"/>
      <c r="T20" s="117">
        <v>215</v>
      </c>
      <c r="U20" s="118"/>
      <c r="V20" s="118"/>
      <c r="W20" s="89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8"/>
      <c r="AJ20" s="3"/>
      <c r="AM20" s="22"/>
      <c r="AN20" s="22"/>
      <c r="AO20" s="22"/>
    </row>
    <row r="21" spans="1:41" ht="11.25" customHeight="1">
      <c r="A21" s="88">
        <v>17</v>
      </c>
      <c r="B21" s="89"/>
      <c r="C21" s="94"/>
      <c r="D21" s="94"/>
      <c r="E21" s="94"/>
      <c r="F21" s="94"/>
      <c r="G21" s="94"/>
      <c r="H21" s="94"/>
      <c r="I21" s="94"/>
      <c r="J21" s="94"/>
      <c r="K21" s="94"/>
      <c r="L21" s="95"/>
      <c r="M21" s="7"/>
      <c r="N21" s="92" t="s">
        <v>18</v>
      </c>
      <c r="O21" s="93"/>
      <c r="P21" s="93"/>
      <c r="Q21" s="93"/>
      <c r="R21" s="93"/>
      <c r="S21" s="93"/>
      <c r="T21" s="77" t="s">
        <v>92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  <c r="AJ21" s="3"/>
      <c r="AM21" s="22"/>
      <c r="AN21" s="22"/>
      <c r="AO21" s="22"/>
    </row>
    <row r="22" spans="1:41" ht="11.25" customHeight="1">
      <c r="A22" s="88">
        <v>18</v>
      </c>
      <c r="B22" s="89"/>
      <c r="C22" s="94"/>
      <c r="D22" s="94"/>
      <c r="E22" s="94"/>
      <c r="F22" s="94"/>
      <c r="G22" s="94"/>
      <c r="H22" s="94"/>
      <c r="I22" s="94"/>
      <c r="J22" s="94"/>
      <c r="K22" s="94"/>
      <c r="L22" s="95"/>
      <c r="M22" s="7"/>
      <c r="N22" s="92" t="s">
        <v>19</v>
      </c>
      <c r="O22" s="93"/>
      <c r="P22" s="93"/>
      <c r="Q22" s="93"/>
      <c r="R22" s="93"/>
      <c r="S22" s="93"/>
      <c r="T22" s="77">
        <v>8</v>
      </c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8"/>
      <c r="AJ22" s="3"/>
    </row>
    <row r="23" spans="1:41" ht="11.25" customHeight="1">
      <c r="A23" s="88">
        <v>19</v>
      </c>
      <c r="B23" s="89"/>
      <c r="C23" s="94"/>
      <c r="D23" s="94"/>
      <c r="E23" s="94"/>
      <c r="F23" s="94"/>
      <c r="G23" s="94"/>
      <c r="H23" s="94"/>
      <c r="I23" s="94"/>
      <c r="J23" s="94"/>
      <c r="K23" s="94"/>
      <c r="L23" s="95"/>
      <c r="M23" s="7"/>
      <c r="N23" s="92" t="s">
        <v>20</v>
      </c>
      <c r="O23" s="93"/>
      <c r="P23" s="93"/>
      <c r="Q23" s="93"/>
      <c r="R23" s="93"/>
      <c r="S23" s="93"/>
      <c r="T23" s="77">
        <v>10</v>
      </c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8"/>
      <c r="AJ23" s="3"/>
    </row>
    <row r="24" spans="1:41" ht="11.25" customHeight="1" thickBot="1">
      <c r="A24" s="96">
        <v>20</v>
      </c>
      <c r="B24" s="97"/>
      <c r="C24" s="155"/>
      <c r="D24" s="155"/>
      <c r="E24" s="155"/>
      <c r="F24" s="155"/>
      <c r="G24" s="155"/>
      <c r="H24" s="155"/>
      <c r="I24" s="155"/>
      <c r="J24" s="155"/>
      <c r="K24" s="155"/>
      <c r="L24" s="156"/>
      <c r="M24" s="7"/>
      <c r="N24" s="92" t="s">
        <v>21</v>
      </c>
      <c r="O24" s="93"/>
      <c r="P24" s="93"/>
      <c r="Q24" s="93"/>
      <c r="R24" s="93"/>
      <c r="S24" s="93"/>
      <c r="T24" s="77">
        <v>12</v>
      </c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8"/>
      <c r="AJ24" s="3"/>
    </row>
    <row r="25" spans="1:41" ht="11.25" customHeight="1" thickBot="1">
      <c r="A25" s="157" t="s">
        <v>61</v>
      </c>
      <c r="B25" s="158"/>
      <c r="C25" s="154">
        <f>IF(OR(C5 = "Out/In", C6 = "In", C5 = 0), "no time", MIN(C5:G24))</f>
        <v>1.6741550925925925E-3</v>
      </c>
      <c r="D25" s="154"/>
      <c r="E25" s="154"/>
      <c r="F25" s="154"/>
      <c r="G25" s="154"/>
      <c r="H25" s="154">
        <f>IF(OR(H5 = "Out/In", H6 = "In", H5 = 0), "no time", MIN(H5:L24))</f>
        <v>1.6122453703703704E-3</v>
      </c>
      <c r="I25" s="154"/>
      <c r="J25" s="154"/>
      <c r="K25" s="154"/>
      <c r="L25" s="154"/>
      <c r="M25" s="7"/>
      <c r="N25" s="92" t="s">
        <v>22</v>
      </c>
      <c r="O25" s="93"/>
      <c r="P25" s="93"/>
      <c r="Q25" s="93"/>
      <c r="R25" s="93"/>
      <c r="S25" s="93"/>
      <c r="T25" s="117"/>
      <c r="U25" s="118"/>
      <c r="V25" s="118"/>
      <c r="W25" s="89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8"/>
      <c r="AJ25" s="3"/>
    </row>
    <row r="26" spans="1:41" ht="11.25" customHeight="1" thickBot="1">
      <c r="A26" s="3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9"/>
      <c r="N26" s="92" t="s">
        <v>23</v>
      </c>
      <c r="O26" s="93"/>
      <c r="P26" s="93"/>
      <c r="Q26" s="93"/>
      <c r="R26" s="93"/>
      <c r="S26" s="93"/>
      <c r="T26" s="117" t="s">
        <v>93</v>
      </c>
      <c r="U26" s="118"/>
      <c r="V26" s="118"/>
      <c r="W26" s="89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8"/>
      <c r="AJ26" s="3"/>
    </row>
    <row r="27" spans="1:41" ht="11.25" customHeight="1">
      <c r="A27" s="133" t="s">
        <v>5</v>
      </c>
      <c r="B27" s="134"/>
      <c r="C27" s="134" t="s">
        <v>9</v>
      </c>
      <c r="D27" s="134"/>
      <c r="E27" s="134"/>
      <c r="F27" s="134"/>
      <c r="G27" s="134"/>
      <c r="H27" s="134" t="s">
        <v>10</v>
      </c>
      <c r="I27" s="134"/>
      <c r="J27" s="134"/>
      <c r="K27" s="134"/>
      <c r="L27" s="135"/>
      <c r="M27" s="7"/>
      <c r="N27" s="92" t="s">
        <v>24</v>
      </c>
      <c r="O27" s="93"/>
      <c r="P27" s="93"/>
      <c r="Q27" s="93"/>
      <c r="R27" s="93"/>
      <c r="S27" s="93"/>
      <c r="T27" s="117" t="s">
        <v>93</v>
      </c>
      <c r="U27" s="118"/>
      <c r="V27" s="118"/>
      <c r="W27" s="89"/>
      <c r="X27" s="77"/>
      <c r="Y27" s="97"/>
      <c r="Z27" s="77"/>
      <c r="AA27" s="77"/>
      <c r="AB27" s="77"/>
      <c r="AC27" s="97"/>
      <c r="AD27" s="77"/>
      <c r="AE27" s="77"/>
      <c r="AF27" s="77"/>
      <c r="AG27" s="97"/>
      <c r="AH27" s="77"/>
      <c r="AI27" s="78"/>
      <c r="AJ27" s="3"/>
    </row>
    <row r="28" spans="1:41" ht="11.25" customHeight="1">
      <c r="A28" s="109">
        <v>1</v>
      </c>
      <c r="B28" s="77"/>
      <c r="C28" s="94"/>
      <c r="D28" s="94"/>
      <c r="E28" s="94"/>
      <c r="F28" s="94"/>
      <c r="G28" s="94"/>
      <c r="H28" s="94"/>
      <c r="I28" s="94"/>
      <c r="J28" s="94"/>
      <c r="K28" s="94"/>
      <c r="L28" s="95"/>
      <c r="M28" s="7"/>
      <c r="N28" s="92" t="s">
        <v>25</v>
      </c>
      <c r="O28" s="93"/>
      <c r="P28" s="93"/>
      <c r="Q28" s="93"/>
      <c r="R28" s="93"/>
      <c r="S28" s="93"/>
      <c r="T28" s="77" t="s">
        <v>98</v>
      </c>
      <c r="U28" s="77"/>
      <c r="V28" s="77"/>
      <c r="W28" s="77"/>
      <c r="X28" s="77" t="s">
        <v>98</v>
      </c>
      <c r="Y28" s="77"/>
      <c r="Z28" s="77"/>
      <c r="AA28" s="77"/>
      <c r="AB28" s="77"/>
      <c r="AC28" s="77"/>
      <c r="AD28" s="77"/>
      <c r="AE28" s="77"/>
      <c r="AF28" s="117"/>
      <c r="AG28" s="118"/>
      <c r="AH28" s="118"/>
      <c r="AI28" s="119"/>
      <c r="AJ28" s="3"/>
    </row>
    <row r="29" spans="1:41" ht="11.25" customHeight="1">
      <c r="A29" s="109">
        <v>2</v>
      </c>
      <c r="B29" s="77"/>
      <c r="C29" s="94"/>
      <c r="D29" s="94"/>
      <c r="E29" s="94"/>
      <c r="F29" s="94"/>
      <c r="G29" s="94"/>
      <c r="H29" s="94"/>
      <c r="I29" s="94"/>
      <c r="J29" s="94"/>
      <c r="K29" s="94"/>
      <c r="L29" s="95"/>
      <c r="M29" s="7"/>
      <c r="N29" s="92" t="s">
        <v>64</v>
      </c>
      <c r="O29" s="93"/>
      <c r="P29" s="93"/>
      <c r="Q29" s="93"/>
      <c r="R29" s="93"/>
      <c r="S29" s="93"/>
      <c r="T29" s="159">
        <v>2.1</v>
      </c>
      <c r="U29" s="160"/>
      <c r="V29" s="118"/>
      <c r="W29" s="89"/>
      <c r="X29" s="117">
        <v>2.1</v>
      </c>
      <c r="Y29" s="89"/>
      <c r="Z29" s="118"/>
      <c r="AA29" s="89"/>
      <c r="AB29" s="117"/>
      <c r="AC29" s="89"/>
      <c r="AD29" s="118"/>
      <c r="AE29" s="89"/>
      <c r="AF29" s="117"/>
      <c r="AG29" s="89"/>
      <c r="AH29" s="118"/>
      <c r="AI29" s="119"/>
      <c r="AJ29" s="3"/>
    </row>
    <row r="30" spans="1:41" ht="11.25" customHeight="1">
      <c r="A30" s="109">
        <v>3</v>
      </c>
      <c r="B30" s="77"/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7"/>
      <c r="N30" s="92" t="s">
        <v>26</v>
      </c>
      <c r="O30" s="93"/>
      <c r="P30" s="93"/>
      <c r="Q30" s="93"/>
      <c r="R30" s="93"/>
      <c r="S30" s="93"/>
      <c r="T30" s="117" t="s">
        <v>93</v>
      </c>
      <c r="U30" s="118"/>
      <c r="V30" s="118"/>
      <c r="W30" s="89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8"/>
      <c r="AJ30" s="3"/>
    </row>
    <row r="31" spans="1:41" ht="11.25" customHeight="1">
      <c r="A31" s="109">
        <v>4</v>
      </c>
      <c r="B31" s="77"/>
      <c r="C31" s="94"/>
      <c r="D31" s="94"/>
      <c r="E31" s="94"/>
      <c r="F31" s="94"/>
      <c r="G31" s="94"/>
      <c r="H31" s="94"/>
      <c r="I31" s="94"/>
      <c r="J31" s="94"/>
      <c r="K31" s="94"/>
      <c r="L31" s="95"/>
      <c r="M31" s="7"/>
      <c r="N31" s="92" t="s">
        <v>27</v>
      </c>
      <c r="O31" s="93"/>
      <c r="P31" s="93"/>
      <c r="Q31" s="93"/>
      <c r="R31" s="93"/>
      <c r="S31" s="93"/>
      <c r="T31" s="117" t="s">
        <v>93</v>
      </c>
      <c r="U31" s="118"/>
      <c r="V31" s="118"/>
      <c r="W31" s="89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8"/>
      <c r="AJ31" s="3"/>
    </row>
    <row r="32" spans="1:41" ht="11.25" customHeight="1">
      <c r="A32" s="109">
        <v>5</v>
      </c>
      <c r="B32" s="77"/>
      <c r="C32" s="94"/>
      <c r="D32" s="94"/>
      <c r="E32" s="94"/>
      <c r="F32" s="94"/>
      <c r="G32" s="94"/>
      <c r="H32" s="94"/>
      <c r="I32" s="94"/>
      <c r="J32" s="94"/>
      <c r="K32" s="94"/>
      <c r="L32" s="95"/>
      <c r="M32" s="7"/>
      <c r="N32" s="92" t="s">
        <v>39</v>
      </c>
      <c r="O32" s="93"/>
      <c r="P32" s="93"/>
      <c r="Q32" s="93"/>
      <c r="R32" s="93"/>
      <c r="S32" s="93"/>
      <c r="T32" s="117">
        <v>559</v>
      </c>
      <c r="U32" s="118"/>
      <c r="V32" s="118"/>
      <c r="W32" s="89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8"/>
      <c r="AJ32" s="3"/>
    </row>
    <row r="33" spans="1:36" ht="11.25" customHeight="1">
      <c r="A33" s="109">
        <v>6</v>
      </c>
      <c r="B33" s="77"/>
      <c r="C33" s="94"/>
      <c r="D33" s="94"/>
      <c r="E33" s="94"/>
      <c r="F33" s="94"/>
      <c r="G33" s="94"/>
      <c r="H33" s="94"/>
      <c r="I33" s="94"/>
      <c r="J33" s="94"/>
      <c r="K33" s="94"/>
      <c r="L33" s="95"/>
      <c r="M33" s="7"/>
      <c r="N33" s="92" t="s">
        <v>28</v>
      </c>
      <c r="O33" s="93"/>
      <c r="P33" s="93"/>
      <c r="Q33" s="93"/>
      <c r="R33" s="93"/>
      <c r="S33" s="93"/>
      <c r="T33" s="117" t="s">
        <v>93</v>
      </c>
      <c r="U33" s="118"/>
      <c r="V33" s="118"/>
      <c r="W33" s="89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8"/>
      <c r="AJ33" s="3"/>
    </row>
    <row r="34" spans="1:36" ht="11.25" customHeight="1">
      <c r="A34" s="109">
        <v>7</v>
      </c>
      <c r="B34" s="77"/>
      <c r="C34" s="94"/>
      <c r="D34" s="94"/>
      <c r="E34" s="94"/>
      <c r="F34" s="94"/>
      <c r="G34" s="94"/>
      <c r="H34" s="94"/>
      <c r="I34" s="94"/>
      <c r="J34" s="94"/>
      <c r="K34" s="94"/>
      <c r="L34" s="95"/>
      <c r="M34" s="7"/>
      <c r="N34" s="92" t="s">
        <v>29</v>
      </c>
      <c r="O34" s="93"/>
      <c r="P34" s="93"/>
      <c r="Q34" s="93"/>
      <c r="R34" s="93"/>
      <c r="S34" s="93"/>
      <c r="T34" s="117" t="s">
        <v>108</v>
      </c>
      <c r="U34" s="118"/>
      <c r="V34" s="118"/>
      <c r="W34" s="89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8"/>
      <c r="AJ34" s="3"/>
    </row>
    <row r="35" spans="1:36" ht="11.25" customHeight="1">
      <c r="A35" s="109">
        <v>8</v>
      </c>
      <c r="B35" s="77"/>
      <c r="C35" s="94"/>
      <c r="D35" s="94"/>
      <c r="E35" s="94"/>
      <c r="F35" s="94"/>
      <c r="G35" s="94"/>
      <c r="H35" s="94"/>
      <c r="I35" s="94"/>
      <c r="J35" s="94"/>
      <c r="K35" s="94"/>
      <c r="L35" s="95"/>
      <c r="M35" s="7"/>
      <c r="N35" s="92" t="s">
        <v>30</v>
      </c>
      <c r="O35" s="93"/>
      <c r="P35" s="93"/>
      <c r="Q35" s="93"/>
      <c r="R35" s="93"/>
      <c r="S35" s="93"/>
      <c r="T35" s="117" t="s">
        <v>91</v>
      </c>
      <c r="U35" s="118"/>
      <c r="V35" s="118"/>
      <c r="W35" s="89"/>
      <c r="X35" s="77"/>
      <c r="Y35" s="77"/>
      <c r="Z35" s="77"/>
      <c r="AA35" s="77"/>
      <c r="AB35" s="117"/>
      <c r="AC35" s="118"/>
      <c r="AD35" s="118"/>
      <c r="AE35" s="89"/>
      <c r="AF35" s="77"/>
      <c r="AG35" s="77"/>
      <c r="AH35" s="77"/>
      <c r="AI35" s="78"/>
      <c r="AJ35" s="3"/>
    </row>
    <row r="36" spans="1:36" ht="11.25" customHeight="1">
      <c r="A36" s="109">
        <v>9</v>
      </c>
      <c r="B36" s="77"/>
      <c r="C36" s="94"/>
      <c r="D36" s="94"/>
      <c r="E36" s="94"/>
      <c r="F36" s="94"/>
      <c r="G36" s="94"/>
      <c r="H36" s="94"/>
      <c r="I36" s="94"/>
      <c r="J36" s="94"/>
      <c r="K36" s="94"/>
      <c r="L36" s="95"/>
      <c r="M36" s="7"/>
      <c r="N36" s="92" t="s">
        <v>40</v>
      </c>
      <c r="O36" s="93"/>
      <c r="P36" s="93"/>
      <c r="Q36" s="93"/>
      <c r="R36" s="93"/>
      <c r="S36" s="93"/>
      <c r="T36" s="117">
        <v>301</v>
      </c>
      <c r="U36" s="118"/>
      <c r="V36" s="118"/>
      <c r="W36" s="89"/>
      <c r="X36" s="77"/>
      <c r="Y36" s="77"/>
      <c r="Z36" s="77"/>
      <c r="AA36" s="77"/>
      <c r="AB36" s="117"/>
      <c r="AC36" s="118"/>
      <c r="AD36" s="118"/>
      <c r="AE36" s="89"/>
      <c r="AF36" s="77"/>
      <c r="AG36" s="77"/>
      <c r="AH36" s="77"/>
      <c r="AI36" s="78"/>
      <c r="AJ36" s="3"/>
    </row>
    <row r="37" spans="1:36" ht="11.25" customHeight="1">
      <c r="A37" s="109">
        <v>10</v>
      </c>
      <c r="B37" s="77"/>
      <c r="C37" s="94"/>
      <c r="D37" s="94"/>
      <c r="E37" s="94"/>
      <c r="F37" s="94"/>
      <c r="G37" s="94"/>
      <c r="H37" s="94"/>
      <c r="I37" s="94"/>
      <c r="J37" s="94"/>
      <c r="K37" s="94"/>
      <c r="L37" s="95"/>
      <c r="M37" s="7"/>
      <c r="N37" s="92" t="s">
        <v>83</v>
      </c>
      <c r="O37" s="93"/>
      <c r="P37" s="93"/>
      <c r="Q37" s="93"/>
      <c r="R37" s="93"/>
      <c r="S37" s="93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118"/>
      <c r="AI37" s="119"/>
      <c r="AJ37" s="3"/>
    </row>
    <row r="38" spans="1:36" ht="11.25" customHeight="1">
      <c r="A38" s="88">
        <v>11</v>
      </c>
      <c r="B38" s="89"/>
      <c r="C38" s="94"/>
      <c r="D38" s="94"/>
      <c r="E38" s="94"/>
      <c r="F38" s="94"/>
      <c r="G38" s="94"/>
      <c r="H38" s="94"/>
      <c r="I38" s="94"/>
      <c r="J38" s="94"/>
      <c r="K38" s="94"/>
      <c r="L38" s="95"/>
      <c r="M38" s="7"/>
      <c r="N38" s="92" t="s">
        <v>15</v>
      </c>
      <c r="O38" s="93"/>
      <c r="P38" s="93"/>
      <c r="Q38" s="93"/>
      <c r="R38" s="93"/>
      <c r="S38" s="93"/>
      <c r="T38" s="77"/>
      <c r="U38" s="77"/>
      <c r="V38" s="77"/>
      <c r="W38" s="77"/>
      <c r="X38" s="117"/>
      <c r="Y38" s="118"/>
      <c r="Z38" s="118"/>
      <c r="AA38" s="89"/>
      <c r="AB38" s="77"/>
      <c r="AC38" s="77"/>
      <c r="AD38" s="77"/>
      <c r="AE38" s="77"/>
      <c r="AF38" s="117"/>
      <c r="AG38" s="118"/>
      <c r="AH38" s="118"/>
      <c r="AI38" s="119"/>
      <c r="AJ38" s="3"/>
    </row>
    <row r="39" spans="1:36" ht="11.25" customHeight="1">
      <c r="A39" s="88">
        <v>12</v>
      </c>
      <c r="B39" s="89"/>
      <c r="C39" s="94"/>
      <c r="D39" s="94"/>
      <c r="E39" s="94"/>
      <c r="F39" s="94"/>
      <c r="G39" s="94"/>
      <c r="H39" s="94"/>
      <c r="I39" s="94"/>
      <c r="J39" s="94"/>
      <c r="K39" s="94"/>
      <c r="L39" s="95"/>
      <c r="M39" s="7"/>
      <c r="N39" s="92" t="s">
        <v>37</v>
      </c>
      <c r="O39" s="93"/>
      <c r="P39" s="93"/>
      <c r="Q39" s="93"/>
      <c r="R39" s="93"/>
      <c r="S39" s="93"/>
      <c r="T39" s="77" t="s">
        <v>95</v>
      </c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8"/>
      <c r="AJ39" s="3"/>
    </row>
    <row r="40" spans="1:36" ht="11.25" customHeight="1">
      <c r="A40" s="88">
        <v>13</v>
      </c>
      <c r="B40" s="89"/>
      <c r="C40" s="94"/>
      <c r="D40" s="94"/>
      <c r="E40" s="94"/>
      <c r="F40" s="94"/>
      <c r="G40" s="94"/>
      <c r="H40" s="94"/>
      <c r="I40" s="94"/>
      <c r="J40" s="94"/>
      <c r="K40" s="94"/>
      <c r="L40" s="95"/>
      <c r="M40" s="7"/>
      <c r="N40" s="92" t="s">
        <v>31</v>
      </c>
      <c r="O40" s="93"/>
      <c r="P40" s="93"/>
      <c r="Q40" s="93"/>
      <c r="R40" s="93"/>
      <c r="S40" s="93"/>
      <c r="T40" s="77">
        <v>95</v>
      </c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8"/>
      <c r="AJ40" s="3"/>
    </row>
    <row r="41" spans="1:36" ht="11.25" customHeight="1">
      <c r="A41" s="88">
        <v>14</v>
      </c>
      <c r="B41" s="89"/>
      <c r="C41" s="94"/>
      <c r="D41" s="94"/>
      <c r="E41" s="94"/>
      <c r="F41" s="94"/>
      <c r="G41" s="94"/>
      <c r="H41" s="94"/>
      <c r="I41" s="94"/>
      <c r="J41" s="94"/>
      <c r="K41" s="94"/>
      <c r="L41" s="95"/>
      <c r="M41" s="7"/>
      <c r="N41" s="92" t="s">
        <v>19</v>
      </c>
      <c r="O41" s="93"/>
      <c r="P41" s="93"/>
      <c r="Q41" s="93"/>
      <c r="R41" s="93"/>
      <c r="S41" s="93"/>
      <c r="T41" s="77">
        <v>14</v>
      </c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8"/>
      <c r="AJ41" s="3"/>
    </row>
    <row r="42" spans="1:36" ht="11.25" customHeight="1">
      <c r="A42" s="88">
        <v>15</v>
      </c>
      <c r="B42" s="89"/>
      <c r="C42" s="150"/>
      <c r="D42" s="151"/>
      <c r="E42" s="151"/>
      <c r="F42" s="151"/>
      <c r="G42" s="153"/>
      <c r="H42" s="150"/>
      <c r="I42" s="151"/>
      <c r="J42" s="151"/>
      <c r="K42" s="151"/>
      <c r="L42" s="152"/>
      <c r="M42" s="7"/>
      <c r="N42" s="92" t="s">
        <v>20</v>
      </c>
      <c r="O42" s="93"/>
      <c r="P42" s="93"/>
      <c r="Q42" s="93"/>
      <c r="R42" s="93"/>
      <c r="S42" s="93"/>
      <c r="T42" s="77">
        <v>9</v>
      </c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8"/>
      <c r="AJ42" s="3"/>
    </row>
    <row r="43" spans="1:36" ht="11.25" customHeight="1">
      <c r="A43" s="88">
        <v>16</v>
      </c>
      <c r="B43" s="89"/>
      <c r="C43" s="94"/>
      <c r="D43" s="94"/>
      <c r="E43" s="94"/>
      <c r="F43" s="94"/>
      <c r="G43" s="94"/>
      <c r="H43" s="94"/>
      <c r="I43" s="94"/>
      <c r="J43" s="94"/>
      <c r="K43" s="94"/>
      <c r="L43" s="95"/>
      <c r="M43" s="7"/>
      <c r="N43" s="92" t="s">
        <v>32</v>
      </c>
      <c r="O43" s="93"/>
      <c r="P43" s="93"/>
      <c r="Q43" s="93"/>
      <c r="R43" s="93"/>
      <c r="S43" s="93"/>
      <c r="T43" s="77">
        <v>8</v>
      </c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8"/>
      <c r="AJ43" s="3"/>
    </row>
    <row r="44" spans="1:36" ht="11.25" customHeight="1">
      <c r="A44" s="88">
        <v>17</v>
      </c>
      <c r="B44" s="89"/>
      <c r="C44" s="94"/>
      <c r="D44" s="94"/>
      <c r="E44" s="94"/>
      <c r="F44" s="94"/>
      <c r="G44" s="94"/>
      <c r="H44" s="94"/>
      <c r="I44" s="94"/>
      <c r="J44" s="94"/>
      <c r="K44" s="94"/>
      <c r="L44" s="95"/>
      <c r="M44" s="7"/>
      <c r="N44" s="92" t="s">
        <v>21</v>
      </c>
      <c r="O44" s="93"/>
      <c r="P44" s="93"/>
      <c r="Q44" s="93"/>
      <c r="R44" s="93"/>
      <c r="S44" s="93"/>
      <c r="T44" s="77">
        <v>14</v>
      </c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8"/>
      <c r="AJ44" s="3"/>
    </row>
    <row r="45" spans="1:36" ht="11.25" customHeight="1">
      <c r="A45" s="88">
        <v>18</v>
      </c>
      <c r="B45" s="89"/>
      <c r="C45" s="94"/>
      <c r="D45" s="94"/>
      <c r="E45" s="94"/>
      <c r="F45" s="94"/>
      <c r="G45" s="94"/>
      <c r="H45" s="94"/>
      <c r="I45" s="94"/>
      <c r="J45" s="94"/>
      <c r="K45" s="94"/>
      <c r="L45" s="95"/>
      <c r="M45" s="7"/>
      <c r="N45" s="92" t="s">
        <v>33</v>
      </c>
      <c r="O45" s="93"/>
      <c r="P45" s="93"/>
      <c r="Q45" s="93"/>
      <c r="R45" s="93"/>
      <c r="S45" s="93"/>
      <c r="T45" s="117"/>
      <c r="U45" s="118"/>
      <c r="V45" s="118"/>
      <c r="W45" s="89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8"/>
      <c r="AJ45" s="3"/>
    </row>
    <row r="46" spans="1:36" ht="11.25" customHeight="1">
      <c r="A46" s="88">
        <v>19</v>
      </c>
      <c r="B46" s="89"/>
      <c r="C46" s="94"/>
      <c r="D46" s="94"/>
      <c r="E46" s="94"/>
      <c r="F46" s="94"/>
      <c r="G46" s="94"/>
      <c r="H46" s="94"/>
      <c r="I46" s="94"/>
      <c r="J46" s="94"/>
      <c r="K46" s="94"/>
      <c r="L46" s="95"/>
      <c r="M46" s="7"/>
      <c r="N46" s="92" t="s">
        <v>34</v>
      </c>
      <c r="O46" s="93"/>
      <c r="P46" s="93"/>
      <c r="Q46" s="93"/>
      <c r="R46" s="93"/>
      <c r="S46" s="93"/>
      <c r="T46" s="117" t="s">
        <v>93</v>
      </c>
      <c r="U46" s="118"/>
      <c r="V46" s="118"/>
      <c r="W46" s="89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8"/>
      <c r="AJ46" s="3"/>
    </row>
    <row r="47" spans="1:36" ht="11.25" customHeight="1" thickBot="1">
      <c r="A47" s="96">
        <v>20</v>
      </c>
      <c r="B47" s="97"/>
      <c r="C47" s="155"/>
      <c r="D47" s="155"/>
      <c r="E47" s="155"/>
      <c r="F47" s="155"/>
      <c r="G47" s="155"/>
      <c r="H47" s="155"/>
      <c r="I47" s="155"/>
      <c r="J47" s="155"/>
      <c r="K47" s="155"/>
      <c r="L47" s="156"/>
      <c r="M47" s="7"/>
      <c r="N47" s="92" t="s">
        <v>35</v>
      </c>
      <c r="O47" s="93"/>
      <c r="P47" s="93"/>
      <c r="Q47" s="93"/>
      <c r="R47" s="93"/>
      <c r="S47" s="93"/>
      <c r="T47" s="77" t="s">
        <v>98</v>
      </c>
      <c r="U47" s="77"/>
      <c r="V47" s="77"/>
      <c r="W47" s="77"/>
      <c r="X47" s="77" t="s">
        <v>107</v>
      </c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8"/>
      <c r="AJ47" s="3"/>
    </row>
    <row r="48" spans="1:36" ht="11.25" customHeight="1" thickBot="1">
      <c r="A48" s="157" t="s">
        <v>61</v>
      </c>
      <c r="B48" s="158"/>
      <c r="C48" s="154" t="str">
        <f>IF(OR(C28 = "Out/In", C29 = "In", C28 = 0), "no time", MIN(C28:G47))</f>
        <v>no time</v>
      </c>
      <c r="D48" s="154"/>
      <c r="E48" s="154"/>
      <c r="F48" s="154"/>
      <c r="G48" s="154"/>
      <c r="H48" s="154" t="str">
        <f>IF(OR(H28 = "Out/In", H29 = "In", H28 = 0), "no time", MIN(H28:L47))</f>
        <v>no time</v>
      </c>
      <c r="I48" s="154"/>
      <c r="J48" s="154"/>
      <c r="K48" s="154"/>
      <c r="L48" s="154"/>
      <c r="M48" s="8"/>
      <c r="N48" s="215" t="s">
        <v>63</v>
      </c>
      <c r="O48" s="216"/>
      <c r="P48" s="216"/>
      <c r="Q48" s="216"/>
      <c r="R48" s="216"/>
      <c r="S48" s="216"/>
      <c r="T48" s="194">
        <f>29/AL2</f>
        <v>1.9994801351648572</v>
      </c>
      <c r="U48" s="195"/>
      <c r="V48" s="161"/>
      <c r="W48" s="162"/>
      <c r="X48" s="163">
        <v>1.6</v>
      </c>
      <c r="Y48" s="162"/>
      <c r="Z48" s="161"/>
      <c r="AA48" s="162"/>
      <c r="AB48" s="163"/>
      <c r="AC48" s="162"/>
      <c r="AD48" s="161"/>
      <c r="AE48" s="162"/>
      <c r="AF48" s="163"/>
      <c r="AG48" s="162"/>
      <c r="AH48" s="161"/>
      <c r="AI48" s="164"/>
      <c r="AJ48" s="3"/>
    </row>
    <row r="49" spans="1:256" ht="10.15" customHeight="1">
      <c r="A49" s="181" t="s">
        <v>6</v>
      </c>
      <c r="B49" s="182"/>
      <c r="C49" s="182"/>
      <c r="D49" s="182"/>
      <c r="E49" s="183" t="s">
        <v>69</v>
      </c>
      <c r="F49" s="183"/>
      <c r="G49" s="40" t="s">
        <v>70</v>
      </c>
      <c r="H49" s="40" t="s">
        <v>71</v>
      </c>
      <c r="I49" s="198" t="s">
        <v>75</v>
      </c>
      <c r="J49" s="199"/>
      <c r="K49" s="199"/>
      <c r="L49" s="199"/>
      <c r="M49" s="199"/>
      <c r="N49" s="199"/>
      <c r="O49" s="199"/>
      <c r="P49" s="233"/>
      <c r="Q49" s="234">
        <f>IF(AND(C25 = "no time", H25 = "no time", C48 = "no time", H48 = "no time"), "no time",MIN(C25,H25,C48,H48))</f>
        <v>1.6122453703703704E-3</v>
      </c>
      <c r="R49" s="235"/>
      <c r="S49" s="235"/>
      <c r="T49" s="236"/>
      <c r="U49" s="188"/>
      <c r="V49" s="188"/>
      <c r="W49" s="188"/>
      <c r="X49" s="188"/>
      <c r="Y49" s="188"/>
      <c r="Z49" s="188"/>
      <c r="AA49" s="188"/>
      <c r="AB49" s="188"/>
      <c r="AC49" s="188"/>
      <c r="AD49" s="188"/>
      <c r="AE49" s="188"/>
      <c r="AF49" s="188"/>
      <c r="AG49" s="188"/>
      <c r="AH49" s="188"/>
      <c r="AI49" s="189"/>
      <c r="AJ49" s="3"/>
    </row>
    <row r="50" spans="1:256" ht="9.75" customHeight="1">
      <c r="A50" s="51" t="s">
        <v>57</v>
      </c>
      <c r="B50" s="52"/>
      <c r="C50" s="50"/>
      <c r="D50" s="50"/>
      <c r="E50" s="53">
        <f>'FP2'!E50:F50</f>
        <v>1</v>
      </c>
      <c r="F50" s="53"/>
      <c r="G50" s="36"/>
      <c r="H50" s="36"/>
      <c r="I50" s="79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1"/>
      <c r="U50" s="190"/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1"/>
      <c r="AJ50" s="3"/>
    </row>
    <row r="51" spans="1:256" ht="10.15" customHeight="1">
      <c r="A51" s="51" t="s">
        <v>58</v>
      </c>
      <c r="B51" s="52"/>
      <c r="C51" s="50"/>
      <c r="D51" s="50"/>
      <c r="E51" s="53">
        <f>'FP2'!E51:F51</f>
        <v>10</v>
      </c>
      <c r="F51" s="53"/>
      <c r="G51" s="36"/>
      <c r="H51" s="36"/>
      <c r="I51" s="82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4"/>
      <c r="U51" s="190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1"/>
      <c r="AJ51" s="3"/>
    </row>
    <row r="52" spans="1:256" ht="9.75" customHeight="1">
      <c r="A52" s="51" t="s">
        <v>59</v>
      </c>
      <c r="B52" s="52"/>
      <c r="C52" s="50"/>
      <c r="D52" s="50"/>
      <c r="E52" s="53">
        <f>'FP2'!E52:F52</f>
        <v>14</v>
      </c>
      <c r="F52" s="53"/>
      <c r="G52" s="36"/>
      <c r="H52" s="36"/>
      <c r="I52" s="82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4"/>
      <c r="U52" s="190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1"/>
      <c r="AJ52" s="3"/>
    </row>
    <row r="53" spans="1:256" ht="10.15" customHeight="1">
      <c r="A53" s="51" t="s">
        <v>60</v>
      </c>
      <c r="B53" s="52"/>
      <c r="C53" s="50"/>
      <c r="D53" s="50"/>
      <c r="E53" s="53">
        <f>'FP2'!E53:F53</f>
        <v>17</v>
      </c>
      <c r="F53" s="53"/>
      <c r="G53" s="37"/>
      <c r="H53" s="37"/>
      <c r="I53" s="85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7"/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1"/>
      <c r="AJ53" s="3"/>
    </row>
    <row r="54" spans="1:256" ht="10.15" customHeight="1">
      <c r="A54" s="184" t="s">
        <v>7</v>
      </c>
      <c r="B54" s="185"/>
      <c r="C54" s="185"/>
      <c r="D54" s="185"/>
      <c r="E54" s="57" t="s">
        <v>69</v>
      </c>
      <c r="F54" s="57"/>
      <c r="G54" s="39" t="s">
        <v>70</v>
      </c>
      <c r="H54" s="39" t="s">
        <v>71</v>
      </c>
      <c r="I54" s="166" t="s">
        <v>76</v>
      </c>
      <c r="J54" s="56"/>
      <c r="K54" s="56"/>
      <c r="L54" s="56"/>
      <c r="M54" s="56"/>
      <c r="N54" s="56"/>
      <c r="O54" s="56"/>
      <c r="P54" s="177"/>
      <c r="Q54" s="237">
        <f>IF('FP2'!Q49:T49 = 0, 'FP2'!Q54:T54, MIN('FP2'!Q54:T54,'FP2'!Q49:T49))</f>
        <v>1.6994212962962961E-3</v>
      </c>
      <c r="R54" s="237"/>
      <c r="S54" s="237"/>
      <c r="T54" s="238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191"/>
      <c r="AJ54" s="3"/>
    </row>
    <row r="55" spans="1:256" ht="10.15" customHeight="1">
      <c r="A55" s="51" t="s">
        <v>57</v>
      </c>
      <c r="B55" s="52"/>
      <c r="C55" s="50"/>
      <c r="D55" s="50"/>
      <c r="E55" s="53">
        <f>E50</f>
        <v>1</v>
      </c>
      <c r="F55" s="53"/>
      <c r="G55" s="36"/>
      <c r="H55" s="36"/>
      <c r="I55" s="79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1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1"/>
      <c r="AJ55" s="3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ht="10.15" customHeight="1">
      <c r="A56" s="51" t="s">
        <v>58</v>
      </c>
      <c r="B56" s="52"/>
      <c r="C56" s="50"/>
      <c r="D56" s="50"/>
      <c r="E56" s="53">
        <f>E51</f>
        <v>10</v>
      </c>
      <c r="F56" s="53"/>
      <c r="G56" s="36"/>
      <c r="H56" s="36"/>
      <c r="I56" s="82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4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1"/>
      <c r="AJ56" s="3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ht="10.15" customHeight="1">
      <c r="A57" s="51" t="s">
        <v>59</v>
      </c>
      <c r="B57" s="52"/>
      <c r="C57" s="50"/>
      <c r="D57" s="50"/>
      <c r="E57" s="53">
        <f>E52</f>
        <v>14</v>
      </c>
      <c r="F57" s="53"/>
      <c r="G57" s="36"/>
      <c r="H57" s="36"/>
      <c r="I57" s="82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4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1"/>
      <c r="AJ57" s="3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ht="10.15" customHeight="1">
      <c r="A58" s="51" t="s">
        <v>60</v>
      </c>
      <c r="B58" s="52"/>
      <c r="C58" s="50"/>
      <c r="D58" s="50"/>
      <c r="E58" s="53">
        <f>E53</f>
        <v>17</v>
      </c>
      <c r="F58" s="53"/>
      <c r="G58" s="36"/>
      <c r="H58" s="36"/>
      <c r="I58" s="85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7"/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191"/>
      <c r="AJ58" s="3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ht="10.15" customHeight="1">
      <c r="A59" s="55" t="s">
        <v>9</v>
      </c>
      <c r="B59" s="56"/>
      <c r="C59" s="56"/>
      <c r="D59" s="56"/>
      <c r="E59" s="57" t="s">
        <v>69</v>
      </c>
      <c r="F59" s="57"/>
      <c r="G59" s="39" t="s">
        <v>70</v>
      </c>
      <c r="H59" s="39" t="s">
        <v>71</v>
      </c>
      <c r="I59" s="166" t="s">
        <v>77</v>
      </c>
      <c r="J59" s="56"/>
      <c r="K59" s="56"/>
      <c r="L59" s="56"/>
      <c r="M59" s="56"/>
      <c r="N59" s="56"/>
      <c r="O59" s="56"/>
      <c r="P59" s="177"/>
      <c r="Q59" s="178">
        <f>(AD3*COUNTA(C5:G24))+(AD3*COUNTA(H5:L24))+(AD3*COUNTA(C28:G47))+(AD3*COUNTA(H28:L47))</f>
        <v>76.569999999999993</v>
      </c>
      <c r="R59" s="178"/>
      <c r="S59" s="178"/>
      <c r="T59" s="179"/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191"/>
      <c r="AJ59" s="3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ht="10.15" customHeight="1">
      <c r="A60" s="51" t="s">
        <v>57</v>
      </c>
      <c r="B60" s="52"/>
      <c r="C60" s="50"/>
      <c r="D60" s="50"/>
      <c r="E60" s="53">
        <f>E50</f>
        <v>1</v>
      </c>
      <c r="F60" s="53"/>
      <c r="G60" s="36"/>
      <c r="H60" s="36"/>
      <c r="I60" s="206"/>
      <c r="J60" s="207"/>
      <c r="K60" s="207"/>
      <c r="L60" s="207"/>
      <c r="M60" s="207"/>
      <c r="N60" s="207"/>
      <c r="O60" s="207"/>
      <c r="P60" s="207"/>
      <c r="Q60" s="207"/>
      <c r="R60" s="207"/>
      <c r="S60" s="207"/>
      <c r="T60" s="208"/>
      <c r="U60" s="190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1"/>
      <c r="AJ60" s="3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ht="10.15" customHeight="1">
      <c r="A61" s="51" t="s">
        <v>58</v>
      </c>
      <c r="B61" s="52"/>
      <c r="C61" s="50"/>
      <c r="D61" s="50"/>
      <c r="E61" s="53">
        <f>E51</f>
        <v>10</v>
      </c>
      <c r="F61" s="53"/>
      <c r="G61" s="36"/>
      <c r="H61" s="36"/>
      <c r="I61" s="209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1"/>
      <c r="U61" s="190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1"/>
      <c r="AJ61" s="3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ht="10.15" customHeight="1">
      <c r="A62" s="51" t="s">
        <v>59</v>
      </c>
      <c r="B62" s="52"/>
      <c r="C62" s="50"/>
      <c r="D62" s="50"/>
      <c r="E62" s="53">
        <f>E52</f>
        <v>14</v>
      </c>
      <c r="F62" s="53"/>
      <c r="G62" s="36"/>
      <c r="H62" s="36"/>
      <c r="I62" s="209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1"/>
      <c r="U62" s="190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191"/>
      <c r="AJ62" s="3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ht="9.75" customHeight="1">
      <c r="A63" s="51" t="s">
        <v>60</v>
      </c>
      <c r="B63" s="52"/>
      <c r="C63" s="50"/>
      <c r="D63" s="50"/>
      <c r="E63" s="53">
        <f>E53</f>
        <v>17</v>
      </c>
      <c r="F63" s="53"/>
      <c r="G63" s="36"/>
      <c r="H63" s="36"/>
      <c r="I63" s="212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4"/>
      <c r="U63" s="190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90"/>
      <c r="AI63" s="191"/>
      <c r="AJ63" s="3"/>
    </row>
    <row r="64" spans="1:256" ht="9.75" customHeight="1">
      <c r="A64" s="165" t="s">
        <v>10</v>
      </c>
      <c r="B64" s="69"/>
      <c r="C64" s="69"/>
      <c r="D64" s="70"/>
      <c r="E64" s="57" t="s">
        <v>69</v>
      </c>
      <c r="F64" s="57"/>
      <c r="G64" s="39" t="s">
        <v>70</v>
      </c>
      <c r="H64" s="39" t="s">
        <v>71</v>
      </c>
      <c r="I64" s="67" t="s">
        <v>73</v>
      </c>
      <c r="J64" s="67"/>
      <c r="K64" s="67"/>
      <c r="L64" s="67"/>
      <c r="M64" s="67">
        <f>T13+X13+AB13+AF13-V13-Z13-AD13-AH13</f>
        <v>13</v>
      </c>
      <c r="N64" s="67"/>
      <c r="O64" s="68" t="s">
        <v>74</v>
      </c>
      <c r="P64" s="69"/>
      <c r="Q64" s="69"/>
      <c r="R64" s="70"/>
      <c r="S64" s="71">
        <f>IF(AND(C25 = "no time", H25 = "no time", C48 = "no time", H48 = "no time"), 0, M64/(COUNTA(C5:L24)+COUNTA(C28:L47)))</f>
        <v>1</v>
      </c>
      <c r="T64" s="72"/>
      <c r="U64" s="190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90"/>
      <c r="AI64" s="191"/>
      <c r="AJ64" s="3"/>
    </row>
    <row r="65" spans="1:36" ht="9.75" customHeight="1">
      <c r="A65" s="51" t="s">
        <v>57</v>
      </c>
      <c r="B65" s="52"/>
      <c r="C65" s="50"/>
      <c r="D65" s="50"/>
      <c r="E65" s="53">
        <f>E50</f>
        <v>1</v>
      </c>
      <c r="F65" s="53"/>
      <c r="G65" s="36"/>
      <c r="H65" s="36"/>
      <c r="I65" s="239"/>
      <c r="J65" s="240"/>
      <c r="K65" s="240"/>
      <c r="L65" s="240"/>
      <c r="M65" s="240"/>
      <c r="N65" s="240"/>
      <c r="O65" s="240"/>
      <c r="P65" s="240"/>
      <c r="Q65" s="240"/>
      <c r="R65" s="240"/>
      <c r="S65" s="240"/>
      <c r="T65" s="241"/>
      <c r="U65" s="190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90"/>
      <c r="AI65" s="191"/>
      <c r="AJ65" s="3"/>
    </row>
    <row r="66" spans="1:36" ht="9.75" customHeight="1">
      <c r="A66" s="51" t="s">
        <v>58</v>
      </c>
      <c r="B66" s="52"/>
      <c r="C66" s="50"/>
      <c r="D66" s="50"/>
      <c r="E66" s="53">
        <f>E51</f>
        <v>10</v>
      </c>
      <c r="F66" s="53"/>
      <c r="G66" s="36"/>
      <c r="H66" s="36"/>
      <c r="I66" s="242"/>
      <c r="J66" s="243"/>
      <c r="K66" s="243"/>
      <c r="L66" s="243"/>
      <c r="M66" s="243"/>
      <c r="N66" s="243"/>
      <c r="O66" s="243"/>
      <c r="P66" s="243"/>
      <c r="Q66" s="243"/>
      <c r="R66" s="243"/>
      <c r="S66" s="243"/>
      <c r="T66" s="244"/>
      <c r="U66" s="190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90"/>
      <c r="AI66" s="191"/>
      <c r="AJ66" s="3"/>
    </row>
    <row r="67" spans="1:36" ht="9.75" customHeight="1">
      <c r="A67" s="51" t="s">
        <v>59</v>
      </c>
      <c r="B67" s="52"/>
      <c r="C67" s="50"/>
      <c r="D67" s="50"/>
      <c r="E67" s="53">
        <f>E52</f>
        <v>14</v>
      </c>
      <c r="F67" s="53"/>
      <c r="G67" s="36"/>
      <c r="H67" s="36"/>
      <c r="I67" s="242"/>
      <c r="J67" s="243"/>
      <c r="K67" s="243"/>
      <c r="L67" s="243"/>
      <c r="M67" s="243"/>
      <c r="N67" s="243"/>
      <c r="O67" s="243"/>
      <c r="P67" s="243"/>
      <c r="Q67" s="243"/>
      <c r="R67" s="243"/>
      <c r="S67" s="243"/>
      <c r="T67" s="244"/>
      <c r="U67" s="190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190"/>
      <c r="AI67" s="191"/>
      <c r="AJ67" s="3"/>
    </row>
    <row r="68" spans="1:36" ht="9.75" customHeight="1" thickBot="1">
      <c r="A68" s="73" t="s">
        <v>60</v>
      </c>
      <c r="B68" s="74"/>
      <c r="C68" s="75"/>
      <c r="D68" s="75"/>
      <c r="E68" s="76">
        <f>E53</f>
        <v>17</v>
      </c>
      <c r="F68" s="76"/>
      <c r="G68" s="38"/>
      <c r="H68" s="38"/>
      <c r="I68" s="245"/>
      <c r="J68" s="246"/>
      <c r="K68" s="246"/>
      <c r="L68" s="246"/>
      <c r="M68" s="246"/>
      <c r="N68" s="246"/>
      <c r="O68" s="246"/>
      <c r="P68" s="246"/>
      <c r="Q68" s="246"/>
      <c r="R68" s="246"/>
      <c r="S68" s="246"/>
      <c r="T68" s="247"/>
      <c r="U68" s="192"/>
      <c r="V68" s="192"/>
      <c r="W68" s="192"/>
      <c r="X68" s="192"/>
      <c r="Y68" s="192"/>
      <c r="Z68" s="192"/>
      <c r="AA68" s="192"/>
      <c r="AB68" s="192"/>
      <c r="AC68" s="192"/>
      <c r="AD68" s="192"/>
      <c r="AE68" s="192"/>
      <c r="AF68" s="192"/>
      <c r="AG68" s="192"/>
      <c r="AH68" s="192"/>
      <c r="AI68" s="193"/>
      <c r="AJ68" s="3"/>
    </row>
    <row r="69" spans="1:36" ht="20.100000000000001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</sheetData>
  <mergeCells count="465">
    <mergeCell ref="AB6:AE6"/>
    <mergeCell ref="AF6:AI6"/>
    <mergeCell ref="R3:W3"/>
    <mergeCell ref="X3:AC3"/>
    <mergeCell ref="AD3:AI3"/>
    <mergeCell ref="T28:W28"/>
    <mergeCell ref="T29:U29"/>
    <mergeCell ref="V29:W29"/>
    <mergeCell ref="R4:S4"/>
    <mergeCell ref="T4:W4"/>
    <mergeCell ref="X4:AA4"/>
    <mergeCell ref="AB7:AC7"/>
    <mergeCell ref="AD7:AE7"/>
    <mergeCell ref="AF7:AG7"/>
    <mergeCell ref="AH7:AI7"/>
    <mergeCell ref="AB11:AE11"/>
    <mergeCell ref="AF11:AI11"/>
    <mergeCell ref="AB15:AE15"/>
    <mergeCell ref="AF15:AI15"/>
    <mergeCell ref="AB17:AE17"/>
    <mergeCell ref="AF17:AI17"/>
    <mergeCell ref="AF21:AI21"/>
    <mergeCell ref="AB23:AE23"/>
    <mergeCell ref="T6:W6"/>
    <mergeCell ref="A1:K3"/>
    <mergeCell ref="L1:Q1"/>
    <mergeCell ref="R1:W1"/>
    <mergeCell ref="X1:AC1"/>
    <mergeCell ref="AB4:AE4"/>
    <mergeCell ref="AF4:AI4"/>
    <mergeCell ref="A5:B5"/>
    <mergeCell ref="C5:G5"/>
    <mergeCell ref="H5:L5"/>
    <mergeCell ref="N5:S5"/>
    <mergeCell ref="T5:W5"/>
    <mergeCell ref="X5:AA5"/>
    <mergeCell ref="AD1:AI1"/>
    <mergeCell ref="L2:Q2"/>
    <mergeCell ref="R2:W2"/>
    <mergeCell ref="X2:AC2"/>
    <mergeCell ref="AD2:AI2"/>
    <mergeCell ref="L3:Q3"/>
    <mergeCell ref="AB5:AE5"/>
    <mergeCell ref="AF5:AI5"/>
    <mergeCell ref="X6:AA6"/>
    <mergeCell ref="A4:B4"/>
    <mergeCell ref="C4:G4"/>
    <mergeCell ref="H4:L4"/>
    <mergeCell ref="N4:Q4"/>
    <mergeCell ref="A6:B6"/>
    <mergeCell ref="A8:B8"/>
    <mergeCell ref="C8:G8"/>
    <mergeCell ref="H8:L8"/>
    <mergeCell ref="N8:S8"/>
    <mergeCell ref="T8:W8"/>
    <mergeCell ref="X8:AA8"/>
    <mergeCell ref="C6:G6"/>
    <mergeCell ref="H6:L6"/>
    <mergeCell ref="N6:S6"/>
    <mergeCell ref="AB8:AE8"/>
    <mergeCell ref="AF8:AI8"/>
    <mergeCell ref="A7:B7"/>
    <mergeCell ref="C7:G7"/>
    <mergeCell ref="H7:L7"/>
    <mergeCell ref="N7:P7"/>
    <mergeCell ref="Q7:S7"/>
    <mergeCell ref="T7:U7"/>
    <mergeCell ref="V7:W7"/>
    <mergeCell ref="X7:Y7"/>
    <mergeCell ref="Z7:AA7"/>
    <mergeCell ref="A9:B9"/>
    <mergeCell ref="C9:G9"/>
    <mergeCell ref="H9:L9"/>
    <mergeCell ref="N9:S9"/>
    <mergeCell ref="T9:W9"/>
    <mergeCell ref="X9:AA9"/>
    <mergeCell ref="AB9:AE9"/>
    <mergeCell ref="AF9:AI9"/>
    <mergeCell ref="A10:B10"/>
    <mergeCell ref="C10:G10"/>
    <mergeCell ref="H10:L10"/>
    <mergeCell ref="N10:S10"/>
    <mergeCell ref="T10:W10"/>
    <mergeCell ref="X10:AA10"/>
    <mergeCell ref="AB10:AE10"/>
    <mergeCell ref="AF10:AI10"/>
    <mergeCell ref="A12:B12"/>
    <mergeCell ref="C12:G12"/>
    <mergeCell ref="H12:L12"/>
    <mergeCell ref="N12:S12"/>
    <mergeCell ref="T12:W12"/>
    <mergeCell ref="X12:AA12"/>
    <mergeCell ref="AB12:AE12"/>
    <mergeCell ref="AF12:AI12"/>
    <mergeCell ref="A11:B11"/>
    <mergeCell ref="C11:G11"/>
    <mergeCell ref="H11:L11"/>
    <mergeCell ref="N11:S11"/>
    <mergeCell ref="T11:W11"/>
    <mergeCell ref="X11:AA11"/>
    <mergeCell ref="A14:B14"/>
    <mergeCell ref="C14:G14"/>
    <mergeCell ref="H14:L14"/>
    <mergeCell ref="N14:S14"/>
    <mergeCell ref="X14:AA14"/>
    <mergeCell ref="AB14:AE14"/>
    <mergeCell ref="AF14:AI14"/>
    <mergeCell ref="A13:B13"/>
    <mergeCell ref="C13:G13"/>
    <mergeCell ref="H13:L13"/>
    <mergeCell ref="N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T14:U14"/>
    <mergeCell ref="V14:W14"/>
    <mergeCell ref="A16:B16"/>
    <mergeCell ref="C16:G16"/>
    <mergeCell ref="H16:L16"/>
    <mergeCell ref="N16:S16"/>
    <mergeCell ref="T16:W16"/>
    <mergeCell ref="X16:AA16"/>
    <mergeCell ref="AB16:AE16"/>
    <mergeCell ref="AF16:AI16"/>
    <mergeCell ref="A15:B15"/>
    <mergeCell ref="C15:G15"/>
    <mergeCell ref="H15:L15"/>
    <mergeCell ref="N15:S15"/>
    <mergeCell ref="X15:AA15"/>
    <mergeCell ref="T15:U15"/>
    <mergeCell ref="V15:W15"/>
    <mergeCell ref="A18:B18"/>
    <mergeCell ref="C18:G18"/>
    <mergeCell ref="H18:L18"/>
    <mergeCell ref="N18:S18"/>
    <mergeCell ref="T18:W18"/>
    <mergeCell ref="X18:AA18"/>
    <mergeCell ref="AB18:AE18"/>
    <mergeCell ref="AF18:AI18"/>
    <mergeCell ref="A17:B17"/>
    <mergeCell ref="C17:G17"/>
    <mergeCell ref="H17:L17"/>
    <mergeCell ref="N17:S17"/>
    <mergeCell ref="T17:W17"/>
    <mergeCell ref="X17:AA17"/>
    <mergeCell ref="A20:B20"/>
    <mergeCell ref="C20:G20"/>
    <mergeCell ref="H20:L20"/>
    <mergeCell ref="N20:S20"/>
    <mergeCell ref="T20:W20"/>
    <mergeCell ref="X20:AA20"/>
    <mergeCell ref="AB20:AE20"/>
    <mergeCell ref="AF20:AI20"/>
    <mergeCell ref="A19:B19"/>
    <mergeCell ref="C19:G19"/>
    <mergeCell ref="H19:L19"/>
    <mergeCell ref="N19:S19"/>
    <mergeCell ref="T19:W19"/>
    <mergeCell ref="X19:AA19"/>
    <mergeCell ref="AB19:AE19"/>
    <mergeCell ref="AF19:AI19"/>
    <mergeCell ref="A22:B22"/>
    <mergeCell ref="C22:G22"/>
    <mergeCell ref="H22:L22"/>
    <mergeCell ref="N22:S22"/>
    <mergeCell ref="T22:W22"/>
    <mergeCell ref="X22:AA22"/>
    <mergeCell ref="AB22:AE22"/>
    <mergeCell ref="AF22:AI22"/>
    <mergeCell ref="A21:B21"/>
    <mergeCell ref="C21:G21"/>
    <mergeCell ref="H21:L21"/>
    <mergeCell ref="N21:S21"/>
    <mergeCell ref="T21:W21"/>
    <mergeCell ref="X21:AA21"/>
    <mergeCell ref="AB21:AE21"/>
    <mergeCell ref="A24:B24"/>
    <mergeCell ref="C24:G24"/>
    <mergeCell ref="H24:L24"/>
    <mergeCell ref="N24:S24"/>
    <mergeCell ref="T24:W24"/>
    <mergeCell ref="X24:AA24"/>
    <mergeCell ref="AB24:AE24"/>
    <mergeCell ref="AF24:AI24"/>
    <mergeCell ref="A23:B23"/>
    <mergeCell ref="C23:G23"/>
    <mergeCell ref="H23:L23"/>
    <mergeCell ref="N23:S23"/>
    <mergeCell ref="T23:W23"/>
    <mergeCell ref="X23:AA23"/>
    <mergeCell ref="AF23:AI23"/>
    <mergeCell ref="AB25:AE25"/>
    <mergeCell ref="AF25:AI25"/>
    <mergeCell ref="N26:S26"/>
    <mergeCell ref="T26:W26"/>
    <mergeCell ref="X26:AA26"/>
    <mergeCell ref="AB26:AE26"/>
    <mergeCell ref="AF26:AI26"/>
    <mergeCell ref="A25:B25"/>
    <mergeCell ref="C25:G25"/>
    <mergeCell ref="H25:L25"/>
    <mergeCell ref="N25:S25"/>
    <mergeCell ref="T25:W25"/>
    <mergeCell ref="X25:AA25"/>
    <mergeCell ref="AB27:AE27"/>
    <mergeCell ref="AF27:AI27"/>
    <mergeCell ref="A28:B28"/>
    <mergeCell ref="C28:G28"/>
    <mergeCell ref="H28:L28"/>
    <mergeCell ref="N28:S28"/>
    <mergeCell ref="A27:B27"/>
    <mergeCell ref="C27:G27"/>
    <mergeCell ref="H27:L27"/>
    <mergeCell ref="N27:S27"/>
    <mergeCell ref="T27:W27"/>
    <mergeCell ref="X27:AA27"/>
    <mergeCell ref="X28:AA28"/>
    <mergeCell ref="AB28:AE28"/>
    <mergeCell ref="AF28:AI28"/>
    <mergeCell ref="A30:B30"/>
    <mergeCell ref="C30:G30"/>
    <mergeCell ref="H30:L30"/>
    <mergeCell ref="N30:S30"/>
    <mergeCell ref="T30:W30"/>
    <mergeCell ref="X30:AA30"/>
    <mergeCell ref="AB30:AE30"/>
    <mergeCell ref="AF30:AI30"/>
    <mergeCell ref="A29:B29"/>
    <mergeCell ref="C29:G29"/>
    <mergeCell ref="H29:L29"/>
    <mergeCell ref="N29:S29"/>
    <mergeCell ref="X29:Y29"/>
    <mergeCell ref="Z29:AA29"/>
    <mergeCell ref="AB29:AC29"/>
    <mergeCell ref="AD29:AE29"/>
    <mergeCell ref="AF29:AG29"/>
    <mergeCell ref="AH29:AI29"/>
    <mergeCell ref="AB31:AE31"/>
    <mergeCell ref="AF31:AI31"/>
    <mergeCell ref="A32:B32"/>
    <mergeCell ref="C32:G32"/>
    <mergeCell ref="H32:L32"/>
    <mergeCell ref="N32:S32"/>
    <mergeCell ref="T32:W32"/>
    <mergeCell ref="X32:AA32"/>
    <mergeCell ref="AB32:AE32"/>
    <mergeCell ref="AF32:AI32"/>
    <mergeCell ref="A31:B31"/>
    <mergeCell ref="C31:G31"/>
    <mergeCell ref="H31:L31"/>
    <mergeCell ref="N31:S31"/>
    <mergeCell ref="T31:W31"/>
    <mergeCell ref="X31:AA31"/>
    <mergeCell ref="AB33:AE33"/>
    <mergeCell ref="AF33:AI33"/>
    <mergeCell ref="A34:B34"/>
    <mergeCell ref="C34:G34"/>
    <mergeCell ref="H34:L34"/>
    <mergeCell ref="N34:S34"/>
    <mergeCell ref="T34:W34"/>
    <mergeCell ref="X34:AA34"/>
    <mergeCell ref="AB34:AE34"/>
    <mergeCell ref="AF34:AI34"/>
    <mergeCell ref="A33:B33"/>
    <mergeCell ref="C33:G33"/>
    <mergeCell ref="H33:L33"/>
    <mergeCell ref="N33:S33"/>
    <mergeCell ref="T33:W33"/>
    <mergeCell ref="X33:AA33"/>
    <mergeCell ref="AB35:AE35"/>
    <mergeCell ref="AF35:AI35"/>
    <mergeCell ref="A36:B36"/>
    <mergeCell ref="C36:G36"/>
    <mergeCell ref="H36:L36"/>
    <mergeCell ref="N36:S36"/>
    <mergeCell ref="T36:W36"/>
    <mergeCell ref="X36:AA36"/>
    <mergeCell ref="AB36:AE36"/>
    <mergeCell ref="AF36:AI36"/>
    <mergeCell ref="A35:B35"/>
    <mergeCell ref="C35:G35"/>
    <mergeCell ref="H35:L35"/>
    <mergeCell ref="N35:S35"/>
    <mergeCell ref="T35:W35"/>
    <mergeCell ref="X35:AA35"/>
    <mergeCell ref="A38:B38"/>
    <mergeCell ref="C38:G38"/>
    <mergeCell ref="H38:L38"/>
    <mergeCell ref="N38:S38"/>
    <mergeCell ref="T38:W38"/>
    <mergeCell ref="X38:AA38"/>
    <mergeCell ref="AB38:AE38"/>
    <mergeCell ref="AF38:AI38"/>
    <mergeCell ref="A37:B37"/>
    <mergeCell ref="C37:G37"/>
    <mergeCell ref="H37:L37"/>
    <mergeCell ref="N37:S37"/>
    <mergeCell ref="T37:U37"/>
    <mergeCell ref="V37:W37"/>
    <mergeCell ref="AB37:AC37"/>
    <mergeCell ref="AD37:AE37"/>
    <mergeCell ref="X37:Y37"/>
    <mergeCell ref="Z37:AA37"/>
    <mergeCell ref="AF37:AG37"/>
    <mergeCell ref="AH37:AI37"/>
    <mergeCell ref="A40:B40"/>
    <mergeCell ref="C40:G40"/>
    <mergeCell ref="H40:L40"/>
    <mergeCell ref="N40:S40"/>
    <mergeCell ref="T40:W40"/>
    <mergeCell ref="X40:AA40"/>
    <mergeCell ref="A39:B39"/>
    <mergeCell ref="C39:G39"/>
    <mergeCell ref="H39:L39"/>
    <mergeCell ref="N39:S39"/>
    <mergeCell ref="T39:W39"/>
    <mergeCell ref="X39:AA39"/>
    <mergeCell ref="A42:B42"/>
    <mergeCell ref="C42:G42"/>
    <mergeCell ref="H42:L42"/>
    <mergeCell ref="N42:S42"/>
    <mergeCell ref="T42:W42"/>
    <mergeCell ref="X42:AA42"/>
    <mergeCell ref="A41:B41"/>
    <mergeCell ref="C41:G41"/>
    <mergeCell ref="H41:L41"/>
    <mergeCell ref="N41:S41"/>
    <mergeCell ref="T41:W41"/>
    <mergeCell ref="X41:AA41"/>
    <mergeCell ref="X45:AA45"/>
    <mergeCell ref="A44:B44"/>
    <mergeCell ref="C44:G44"/>
    <mergeCell ref="H44:L44"/>
    <mergeCell ref="N44:S44"/>
    <mergeCell ref="T44:W44"/>
    <mergeCell ref="X44:AA44"/>
    <mergeCell ref="A43:B43"/>
    <mergeCell ref="C43:G43"/>
    <mergeCell ref="H43:L43"/>
    <mergeCell ref="N43:S43"/>
    <mergeCell ref="T43:W43"/>
    <mergeCell ref="X43:AA43"/>
    <mergeCell ref="I65:T68"/>
    <mergeCell ref="E66:F66"/>
    <mergeCell ref="E67:F67"/>
    <mergeCell ref="A45:B45"/>
    <mergeCell ref="C45:G45"/>
    <mergeCell ref="H45:L45"/>
    <mergeCell ref="N45:S45"/>
    <mergeCell ref="T45:W45"/>
    <mergeCell ref="A46:B46"/>
    <mergeCell ref="C46:G46"/>
    <mergeCell ref="H46:L46"/>
    <mergeCell ref="N46:S46"/>
    <mergeCell ref="T46:W46"/>
    <mergeCell ref="A49:D49"/>
    <mergeCell ref="E49:F49"/>
    <mergeCell ref="A54:D54"/>
    <mergeCell ref="E54:F54"/>
    <mergeCell ref="A59:D59"/>
    <mergeCell ref="E59:F59"/>
    <mergeCell ref="A64:D64"/>
    <mergeCell ref="E64:F64"/>
    <mergeCell ref="I59:P59"/>
    <mergeCell ref="Q59:T59"/>
    <mergeCell ref="AF47:AI47"/>
    <mergeCell ref="X47:AA47"/>
    <mergeCell ref="AB45:AE45"/>
    <mergeCell ref="AF45:AI45"/>
    <mergeCell ref="AB43:AE43"/>
    <mergeCell ref="AF43:AI43"/>
    <mergeCell ref="E55:F55"/>
    <mergeCell ref="AH48:AI48"/>
    <mergeCell ref="A67:B67"/>
    <mergeCell ref="C67:D67"/>
    <mergeCell ref="V48:W48"/>
    <mergeCell ref="X48:Y48"/>
    <mergeCell ref="A48:B48"/>
    <mergeCell ref="C48:G48"/>
    <mergeCell ref="H48:L48"/>
    <mergeCell ref="N48:S48"/>
    <mergeCell ref="C62:D62"/>
    <mergeCell ref="A63:B63"/>
    <mergeCell ref="A55:B55"/>
    <mergeCell ref="C55:D55"/>
    <mergeCell ref="A56:B56"/>
    <mergeCell ref="C56:D56"/>
    <mergeCell ref="E61:F61"/>
    <mergeCell ref="E62:F62"/>
    <mergeCell ref="AB41:AE41"/>
    <mergeCell ref="AF41:AI41"/>
    <mergeCell ref="AB39:AE39"/>
    <mergeCell ref="AF39:AI39"/>
    <mergeCell ref="AF46:AI46"/>
    <mergeCell ref="AB44:AE44"/>
    <mergeCell ref="AF44:AI44"/>
    <mergeCell ref="AB42:AE42"/>
    <mergeCell ref="AF42:AI42"/>
    <mergeCell ref="AB40:AE40"/>
    <mergeCell ref="AF40:AI40"/>
    <mergeCell ref="AB46:AE46"/>
    <mergeCell ref="AB47:AE47"/>
    <mergeCell ref="T47:W47"/>
    <mergeCell ref="A47:B47"/>
    <mergeCell ref="C47:G47"/>
    <mergeCell ref="H47:L47"/>
    <mergeCell ref="N47:S47"/>
    <mergeCell ref="C65:D65"/>
    <mergeCell ref="A66:B66"/>
    <mergeCell ref="C58:D58"/>
    <mergeCell ref="A60:B60"/>
    <mergeCell ref="C60:D60"/>
    <mergeCell ref="A61:B61"/>
    <mergeCell ref="C61:D61"/>
    <mergeCell ref="A62:B62"/>
    <mergeCell ref="E60:F60"/>
    <mergeCell ref="I60:T63"/>
    <mergeCell ref="C66:D66"/>
    <mergeCell ref="I55:T58"/>
    <mergeCell ref="E56:F56"/>
    <mergeCell ref="E57:F57"/>
    <mergeCell ref="E58:F58"/>
    <mergeCell ref="S64:T64"/>
    <mergeCell ref="O64:R64"/>
    <mergeCell ref="E63:F63"/>
    <mergeCell ref="X46:AA46"/>
    <mergeCell ref="I49:P49"/>
    <mergeCell ref="Q49:T49"/>
    <mergeCell ref="I54:P54"/>
    <mergeCell ref="Q54:T54"/>
    <mergeCell ref="T48:U48"/>
    <mergeCell ref="A51:B51"/>
    <mergeCell ref="C51:D51"/>
    <mergeCell ref="A52:B52"/>
    <mergeCell ref="C52:D52"/>
    <mergeCell ref="Z48:AA48"/>
    <mergeCell ref="AF48:AG48"/>
    <mergeCell ref="E50:F50"/>
    <mergeCell ref="I50:T53"/>
    <mergeCell ref="E51:F51"/>
    <mergeCell ref="E52:F52"/>
    <mergeCell ref="E53:F53"/>
    <mergeCell ref="A53:B53"/>
    <mergeCell ref="C53:D53"/>
    <mergeCell ref="U49:AI68"/>
    <mergeCell ref="A50:B50"/>
    <mergeCell ref="C50:D50"/>
    <mergeCell ref="A57:B57"/>
    <mergeCell ref="C57:D57"/>
    <mergeCell ref="A58:B58"/>
    <mergeCell ref="C63:D63"/>
    <mergeCell ref="I64:L64"/>
    <mergeCell ref="M64:N64"/>
    <mergeCell ref="A65:B65"/>
    <mergeCell ref="E68:F68"/>
    <mergeCell ref="AD48:AE48"/>
    <mergeCell ref="AB48:AC48"/>
    <mergeCell ref="A68:B68"/>
    <mergeCell ref="C68:D68"/>
    <mergeCell ref="E65:F65"/>
  </mergeCells>
  <printOptions horizontalCentered="1" verticalCentered="1"/>
  <pageMargins left="0" right="0" top="0.59055118110236227" bottom="0" header="0" footer="0"/>
  <pageSetup paperSize="9" orientation="portrait" useFirstPageNumber="1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V69"/>
  <sheetViews>
    <sheetView showGridLines="0" topLeftCell="A6" zoomScale="115" zoomScaleNormal="115" workbookViewId="0">
      <selection activeCell="T13" sqref="T13:U13"/>
    </sheetView>
  </sheetViews>
  <sheetFormatPr defaultColWidth="11" defaultRowHeight="20.100000000000001" customHeight="1"/>
  <cols>
    <col min="1" max="6" width="2.375" style="1" customWidth="1"/>
    <col min="7" max="7" width="3.625" style="1" customWidth="1"/>
    <col min="8" max="10" width="2.375" style="1" customWidth="1"/>
    <col min="11" max="11" width="2.5" style="1" customWidth="1"/>
    <col min="12" max="12" width="3.625" style="1" customWidth="1"/>
    <col min="13" max="14" width="2.375" style="1" customWidth="1"/>
    <col min="15" max="15" width="3.625" style="1" customWidth="1"/>
    <col min="16" max="18" width="2.375" style="1" customWidth="1"/>
    <col min="19" max="19" width="3.625" style="1" customWidth="1"/>
    <col min="20" max="35" width="2.375" style="1" customWidth="1"/>
    <col min="36" max="256" width="10.25" style="1" customWidth="1"/>
    <col min="257" max="16384" width="11" style="2"/>
  </cols>
  <sheetData>
    <row r="1" spans="1:38" ht="18.600000000000001" customHeight="1">
      <c r="A1" s="137"/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3" t="s">
        <v>0</v>
      </c>
      <c r="M1" s="144"/>
      <c r="N1" s="144"/>
      <c r="O1" s="144"/>
      <c r="P1" s="144"/>
      <c r="Q1" s="144"/>
      <c r="R1" s="128" t="str">
        <f>'FP1'!R1:W1</f>
        <v>Race 1</v>
      </c>
      <c r="S1" s="128"/>
      <c r="T1" s="128"/>
      <c r="U1" s="128"/>
      <c r="V1" s="128"/>
      <c r="W1" s="128"/>
      <c r="X1" s="144" t="s">
        <v>1</v>
      </c>
      <c r="Y1" s="144"/>
      <c r="Z1" s="144"/>
      <c r="AA1" s="144"/>
      <c r="AB1" s="144"/>
      <c r="AC1" s="144"/>
      <c r="AD1" s="128" t="str">
        <f>'FP1'!AD1:AI1</f>
        <v>Silverstone</v>
      </c>
      <c r="AE1" s="128"/>
      <c r="AF1" s="128"/>
      <c r="AG1" s="128"/>
      <c r="AH1" s="128"/>
      <c r="AI1" s="129"/>
      <c r="AJ1" s="3"/>
      <c r="AK1" s="1" t="s">
        <v>96</v>
      </c>
      <c r="AL1" s="1" t="s">
        <v>97</v>
      </c>
    </row>
    <row r="2" spans="1:38" ht="18.600000000000001" customHeight="1">
      <c r="A2" s="140"/>
      <c r="B2" s="141"/>
      <c r="C2" s="141"/>
      <c r="D2" s="141"/>
      <c r="E2" s="141"/>
      <c r="F2" s="141"/>
      <c r="G2" s="141"/>
      <c r="H2" s="141"/>
      <c r="I2" s="141"/>
      <c r="J2" s="141"/>
      <c r="K2" s="142"/>
      <c r="L2" s="130" t="s">
        <v>2</v>
      </c>
      <c r="M2" s="103"/>
      <c r="N2" s="103"/>
      <c r="O2" s="103"/>
      <c r="P2" s="103"/>
      <c r="Q2" s="103"/>
      <c r="R2" s="102">
        <f>'FP1'!R2:W2</f>
        <v>0</v>
      </c>
      <c r="S2" s="102"/>
      <c r="T2" s="102"/>
      <c r="U2" s="102"/>
      <c r="V2" s="102"/>
      <c r="W2" s="102"/>
      <c r="X2" s="103" t="s">
        <v>56</v>
      </c>
      <c r="Y2" s="103"/>
      <c r="Z2" s="103"/>
      <c r="AA2" s="103"/>
      <c r="AB2" s="103"/>
      <c r="AC2" s="103"/>
      <c r="AD2" s="131">
        <f>'FP1'!AD2:AI2</f>
        <v>0</v>
      </c>
      <c r="AE2" s="131"/>
      <c r="AF2" s="131"/>
      <c r="AG2" s="131"/>
      <c r="AH2" s="131"/>
      <c r="AI2" s="132"/>
      <c r="AJ2" s="3"/>
      <c r="AK2" s="1">
        <v>1</v>
      </c>
      <c r="AL2" s="1">
        <v>14.503769999999999</v>
      </c>
    </row>
    <row r="3" spans="1:38" ht="18.600000000000001" customHeight="1" thickBot="1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2"/>
      <c r="L3" s="130" t="s">
        <v>3</v>
      </c>
      <c r="M3" s="103"/>
      <c r="N3" s="103"/>
      <c r="O3" s="103"/>
      <c r="P3" s="103"/>
      <c r="Q3" s="103"/>
      <c r="R3" s="101">
        <f>'FP1'!R3:W3+1</f>
        <v>1</v>
      </c>
      <c r="S3" s="102"/>
      <c r="T3" s="102"/>
      <c r="U3" s="102"/>
      <c r="V3" s="102"/>
      <c r="W3" s="102"/>
      <c r="X3" s="103" t="s">
        <v>4</v>
      </c>
      <c r="Y3" s="103"/>
      <c r="Z3" s="103"/>
      <c r="AA3" s="103"/>
      <c r="AB3" s="103"/>
      <c r="AC3" s="103"/>
      <c r="AD3" s="102">
        <f>'FP1'!AD3:AI3</f>
        <v>5.89</v>
      </c>
      <c r="AE3" s="102"/>
      <c r="AF3" s="102"/>
      <c r="AG3" s="102"/>
      <c r="AH3" s="102"/>
      <c r="AI3" s="232"/>
      <c r="AJ3" s="3"/>
    </row>
    <row r="4" spans="1:38" ht="11.25" customHeight="1" thickBot="1">
      <c r="A4" s="133" t="s">
        <v>5</v>
      </c>
      <c r="B4" s="134"/>
      <c r="C4" s="134" t="s">
        <v>6</v>
      </c>
      <c r="D4" s="134"/>
      <c r="E4" s="134"/>
      <c r="F4" s="134"/>
      <c r="G4" s="134"/>
      <c r="H4" s="134" t="s">
        <v>7</v>
      </c>
      <c r="I4" s="134"/>
      <c r="J4" s="134"/>
      <c r="K4" s="134"/>
      <c r="L4" s="135"/>
      <c r="M4" s="6"/>
      <c r="N4" s="136" t="s">
        <v>8</v>
      </c>
      <c r="O4" s="106"/>
      <c r="P4" s="106"/>
      <c r="Q4" s="106"/>
      <c r="R4" s="106" t="s">
        <v>81</v>
      </c>
      <c r="S4" s="106"/>
      <c r="T4" s="106" t="s">
        <v>6</v>
      </c>
      <c r="U4" s="106"/>
      <c r="V4" s="106"/>
      <c r="W4" s="106"/>
      <c r="X4" s="106" t="s">
        <v>7</v>
      </c>
      <c r="Y4" s="106"/>
      <c r="Z4" s="106"/>
      <c r="AA4" s="106"/>
      <c r="AB4" s="106" t="s">
        <v>9</v>
      </c>
      <c r="AC4" s="106"/>
      <c r="AD4" s="106"/>
      <c r="AE4" s="106"/>
      <c r="AF4" s="106" t="s">
        <v>10</v>
      </c>
      <c r="AG4" s="106"/>
      <c r="AH4" s="106"/>
      <c r="AI4" s="113"/>
      <c r="AJ4" s="3"/>
    </row>
    <row r="5" spans="1:38" ht="11.25" customHeight="1">
      <c r="A5" s="109">
        <v>1</v>
      </c>
      <c r="B5" s="77"/>
      <c r="C5" s="94" t="s">
        <v>109</v>
      </c>
      <c r="D5" s="94"/>
      <c r="E5" s="94"/>
      <c r="F5" s="94"/>
      <c r="G5" s="94"/>
      <c r="H5" s="94" t="s">
        <v>103</v>
      </c>
      <c r="I5" s="94"/>
      <c r="J5" s="94"/>
      <c r="K5" s="94"/>
      <c r="L5" s="95"/>
      <c r="M5" s="7"/>
      <c r="N5" s="145" t="s">
        <v>11</v>
      </c>
      <c r="O5" s="146"/>
      <c r="P5" s="146"/>
      <c r="Q5" s="146"/>
      <c r="R5" s="146"/>
      <c r="S5" s="146"/>
      <c r="T5" s="107">
        <v>0.72222222222222221</v>
      </c>
      <c r="U5" s="108"/>
      <c r="V5" s="108"/>
      <c r="W5" s="108"/>
      <c r="X5" s="107"/>
      <c r="Y5" s="108"/>
      <c r="Z5" s="108"/>
      <c r="AA5" s="108"/>
      <c r="AB5" s="107"/>
      <c r="AC5" s="108"/>
      <c r="AD5" s="108"/>
      <c r="AE5" s="108"/>
      <c r="AF5" s="107"/>
      <c r="AG5" s="108"/>
      <c r="AH5" s="108"/>
      <c r="AI5" s="114"/>
      <c r="AJ5" s="3"/>
    </row>
    <row r="6" spans="1:38" ht="11.25" customHeight="1">
      <c r="A6" s="109">
        <v>2</v>
      </c>
      <c r="B6" s="77"/>
      <c r="C6" s="110" t="s">
        <v>43</v>
      </c>
      <c r="D6" s="111"/>
      <c r="E6" s="111"/>
      <c r="F6" s="111"/>
      <c r="G6" s="112"/>
      <c r="H6" s="94" t="s">
        <v>104</v>
      </c>
      <c r="I6" s="94"/>
      <c r="J6" s="94"/>
      <c r="K6" s="94"/>
      <c r="L6" s="95"/>
      <c r="M6" s="7"/>
      <c r="N6" s="92" t="s">
        <v>12</v>
      </c>
      <c r="O6" s="93"/>
      <c r="P6" s="93"/>
      <c r="Q6" s="93"/>
      <c r="R6" s="93"/>
      <c r="S6" s="93"/>
      <c r="T6" s="77" t="s">
        <v>113</v>
      </c>
      <c r="U6" s="77"/>
      <c r="V6" s="77"/>
      <c r="W6" s="77"/>
      <c r="X6" s="77" t="s">
        <v>100</v>
      </c>
      <c r="Y6" s="77"/>
      <c r="Z6" s="77"/>
      <c r="AA6" s="77"/>
      <c r="AB6" s="77" t="s">
        <v>100</v>
      </c>
      <c r="AC6" s="77"/>
      <c r="AD6" s="77"/>
      <c r="AE6" s="77"/>
      <c r="AF6" s="77"/>
      <c r="AG6" s="77"/>
      <c r="AH6" s="77"/>
      <c r="AI6" s="78"/>
      <c r="AJ6" s="3"/>
    </row>
    <row r="7" spans="1:38" ht="11.25" customHeight="1">
      <c r="A7" s="109">
        <v>3</v>
      </c>
      <c r="B7" s="77"/>
      <c r="C7" s="110">
        <v>1.6358680555555553E-3</v>
      </c>
      <c r="D7" s="111"/>
      <c r="E7" s="111"/>
      <c r="F7" s="111"/>
      <c r="G7" s="112"/>
      <c r="H7" s="94"/>
      <c r="I7" s="94"/>
      <c r="J7" s="94"/>
      <c r="K7" s="94"/>
      <c r="L7" s="95"/>
      <c r="M7" s="7"/>
      <c r="N7" s="92" t="s">
        <v>13</v>
      </c>
      <c r="O7" s="93"/>
      <c r="P7" s="93"/>
      <c r="Q7" s="93" t="s">
        <v>14</v>
      </c>
      <c r="R7" s="93"/>
      <c r="S7" s="93"/>
      <c r="T7" s="77"/>
      <c r="U7" s="77"/>
      <c r="V7" s="77"/>
      <c r="W7" s="77"/>
      <c r="X7" s="97"/>
      <c r="Y7" s="97"/>
      <c r="Z7" s="115"/>
      <c r="AA7" s="115"/>
      <c r="AB7" s="97"/>
      <c r="AC7" s="97"/>
      <c r="AD7" s="115"/>
      <c r="AE7" s="115"/>
      <c r="AF7" s="97"/>
      <c r="AG7" s="97"/>
      <c r="AH7" s="115"/>
      <c r="AI7" s="116"/>
      <c r="AJ7" s="3"/>
    </row>
    <row r="8" spans="1:38" ht="11.25" customHeight="1">
      <c r="A8" s="109">
        <v>4</v>
      </c>
      <c r="B8" s="77"/>
      <c r="C8" s="110">
        <v>1.5810069444444446E-3</v>
      </c>
      <c r="D8" s="111"/>
      <c r="E8" s="111"/>
      <c r="F8" s="111"/>
      <c r="G8" s="112"/>
      <c r="H8" s="94"/>
      <c r="I8" s="94"/>
      <c r="J8" s="94"/>
      <c r="K8" s="94"/>
      <c r="L8" s="95"/>
      <c r="M8" s="7"/>
      <c r="N8" s="120" t="s">
        <v>62</v>
      </c>
      <c r="O8" s="121"/>
      <c r="P8" s="121"/>
      <c r="Q8" s="121"/>
      <c r="R8" s="121"/>
      <c r="S8" s="122"/>
      <c r="T8" s="117"/>
      <c r="U8" s="118"/>
      <c r="V8" s="118"/>
      <c r="W8" s="118"/>
      <c r="X8" s="117"/>
      <c r="Y8" s="118"/>
      <c r="Z8" s="118"/>
      <c r="AA8" s="89"/>
      <c r="AB8" s="117"/>
      <c r="AC8" s="118"/>
      <c r="AD8" s="118"/>
      <c r="AE8" s="89"/>
      <c r="AF8" s="117"/>
      <c r="AG8" s="118"/>
      <c r="AH8" s="118"/>
      <c r="AI8" s="119"/>
      <c r="AJ8" s="3"/>
      <c r="AK8" s="24"/>
    </row>
    <row r="9" spans="1:38" ht="11.25" customHeight="1">
      <c r="A9" s="109">
        <v>5</v>
      </c>
      <c r="B9" s="77"/>
      <c r="C9" s="110">
        <v>1.8309837962962965E-3</v>
      </c>
      <c r="D9" s="111"/>
      <c r="E9" s="111"/>
      <c r="F9" s="111"/>
      <c r="G9" s="112"/>
      <c r="H9" s="94"/>
      <c r="I9" s="94"/>
      <c r="J9" s="94"/>
      <c r="K9" s="94"/>
      <c r="L9" s="95"/>
      <c r="M9" s="7"/>
      <c r="N9" s="92" t="s">
        <v>42</v>
      </c>
      <c r="O9" s="93"/>
      <c r="P9" s="93"/>
      <c r="Q9" s="93"/>
      <c r="R9" s="93"/>
      <c r="S9" s="93"/>
      <c r="T9" s="77">
        <f>QP!T9:W9</f>
        <v>0</v>
      </c>
      <c r="U9" s="77"/>
      <c r="V9" s="77"/>
      <c r="W9" s="7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78"/>
      <c r="AJ9" s="3"/>
      <c r="AK9" s="24"/>
    </row>
    <row r="10" spans="1:38" ht="11.25" customHeight="1">
      <c r="A10" s="109">
        <v>6</v>
      </c>
      <c r="B10" s="77"/>
      <c r="C10" s="94" t="s">
        <v>104</v>
      </c>
      <c r="D10" s="94"/>
      <c r="E10" s="94"/>
      <c r="F10" s="94"/>
      <c r="G10" s="94"/>
      <c r="H10" s="94"/>
      <c r="I10" s="94"/>
      <c r="J10" s="94"/>
      <c r="K10" s="94"/>
      <c r="L10" s="95"/>
      <c r="M10" s="7"/>
      <c r="N10" s="92" t="s">
        <v>89</v>
      </c>
      <c r="O10" s="93"/>
      <c r="P10" s="93"/>
      <c r="Q10" s="93"/>
      <c r="R10" s="93"/>
      <c r="S10" s="93"/>
      <c r="T10" s="123">
        <f>(AD$3*COUNTA(C$5:G$24))+QP!AF10</f>
        <v>231.91</v>
      </c>
      <c r="U10" s="123"/>
      <c r="V10" s="123"/>
      <c r="W10" s="123"/>
      <c r="X10" s="123">
        <f>(AD$3*COUNTA(H$5:L$24))+T10</f>
        <v>243.69</v>
      </c>
      <c r="Y10" s="123"/>
      <c r="Z10" s="123"/>
      <c r="AA10" s="123"/>
      <c r="AB10" s="123">
        <f>(AD$3*COUNTA(C$28:G$47))+X10</f>
        <v>249.57999999999998</v>
      </c>
      <c r="AC10" s="123"/>
      <c r="AD10" s="123"/>
      <c r="AE10" s="123"/>
      <c r="AF10" s="123">
        <f>(AD$3*COUNTA(H$28:L$47))+AB10</f>
        <v>249.57999999999998</v>
      </c>
      <c r="AG10" s="123"/>
      <c r="AH10" s="123"/>
      <c r="AI10" s="124"/>
      <c r="AJ10" s="3"/>
      <c r="AK10" s="24"/>
    </row>
    <row r="11" spans="1:38" ht="11.25" customHeight="1">
      <c r="A11" s="109">
        <v>7</v>
      </c>
      <c r="B11" s="77"/>
      <c r="C11" s="94"/>
      <c r="D11" s="94"/>
      <c r="E11" s="94"/>
      <c r="F11" s="94"/>
      <c r="G11" s="94"/>
      <c r="H11" s="94"/>
      <c r="I11" s="94"/>
      <c r="J11" s="94"/>
      <c r="K11" s="94"/>
      <c r="L11" s="95"/>
      <c r="M11" s="7"/>
      <c r="N11" s="92" t="s">
        <v>90</v>
      </c>
      <c r="O11" s="93"/>
      <c r="P11" s="93"/>
      <c r="Q11" s="93"/>
      <c r="R11" s="93"/>
      <c r="S11" s="93"/>
      <c r="T11" s="123">
        <f>(AD$3*COUNTA(C$5:G$24))+QP!AF11</f>
        <v>231.91</v>
      </c>
      <c r="U11" s="123"/>
      <c r="V11" s="123"/>
      <c r="W11" s="123"/>
      <c r="X11" s="123">
        <f>(AD$3*COUNTA(H$5:L$24))+T11</f>
        <v>243.69</v>
      </c>
      <c r="Y11" s="123"/>
      <c r="Z11" s="123"/>
      <c r="AA11" s="123"/>
      <c r="AB11" s="123">
        <f>(AD$3*COUNTA(C$28:G$47))+X11</f>
        <v>249.57999999999998</v>
      </c>
      <c r="AC11" s="123"/>
      <c r="AD11" s="123"/>
      <c r="AE11" s="123"/>
      <c r="AF11" s="123">
        <f>(AD$3*COUNTA(H$28:L$47))+AB11</f>
        <v>249.57999999999998</v>
      </c>
      <c r="AG11" s="123"/>
      <c r="AH11" s="123"/>
      <c r="AI11" s="124"/>
      <c r="AJ11" s="3"/>
      <c r="AK11" s="24"/>
    </row>
    <row r="12" spans="1:38" ht="11.25" customHeight="1">
      <c r="A12" s="109">
        <v>8</v>
      </c>
      <c r="B12" s="77"/>
      <c r="C12" s="94"/>
      <c r="D12" s="94"/>
      <c r="E12" s="94"/>
      <c r="F12" s="94"/>
      <c r="G12" s="94"/>
      <c r="H12" s="94"/>
      <c r="I12" s="94"/>
      <c r="J12" s="94"/>
      <c r="K12" s="94"/>
      <c r="L12" s="95"/>
      <c r="M12" s="7"/>
      <c r="N12" s="120" t="s">
        <v>41</v>
      </c>
      <c r="O12" s="121"/>
      <c r="P12" s="121"/>
      <c r="Q12" s="121"/>
      <c r="R12" s="121"/>
      <c r="S12" s="122"/>
      <c r="T12" s="77" t="s">
        <v>87</v>
      </c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8"/>
      <c r="AJ12" s="3"/>
    </row>
    <row r="13" spans="1:38" ht="11.25" customHeight="1">
      <c r="A13" s="109">
        <v>9</v>
      </c>
      <c r="B13" s="77"/>
      <c r="C13" s="94"/>
      <c r="D13" s="94"/>
      <c r="E13" s="94"/>
      <c r="F13" s="94"/>
      <c r="G13" s="94"/>
      <c r="H13" s="94"/>
      <c r="I13" s="94"/>
      <c r="J13" s="94"/>
      <c r="K13" s="94"/>
      <c r="L13" s="95"/>
      <c r="M13" s="7"/>
      <c r="N13" s="92" t="s">
        <v>72</v>
      </c>
      <c r="O13" s="93"/>
      <c r="P13" s="93"/>
      <c r="Q13" s="93"/>
      <c r="R13" s="93"/>
      <c r="S13" s="93"/>
      <c r="T13" s="117">
        <v>15</v>
      </c>
      <c r="U13" s="118"/>
      <c r="V13" s="117"/>
      <c r="W13" s="89"/>
      <c r="X13" s="117"/>
      <c r="Y13" s="89"/>
      <c r="Z13" s="118"/>
      <c r="AA13" s="89"/>
      <c r="AB13" s="117"/>
      <c r="AC13" s="89"/>
      <c r="AD13" s="118"/>
      <c r="AE13" s="89"/>
      <c r="AF13" s="117"/>
      <c r="AG13" s="89"/>
      <c r="AH13" s="118"/>
      <c r="AI13" s="119"/>
      <c r="AJ13" s="3"/>
    </row>
    <row r="14" spans="1:38" ht="11.25" customHeight="1">
      <c r="A14" s="109">
        <v>10</v>
      </c>
      <c r="B14" s="77"/>
      <c r="C14" s="94"/>
      <c r="D14" s="94"/>
      <c r="E14" s="94"/>
      <c r="F14" s="94"/>
      <c r="G14" s="94"/>
      <c r="H14" s="94"/>
      <c r="I14" s="94"/>
      <c r="J14" s="94"/>
      <c r="K14" s="94"/>
      <c r="L14" s="95"/>
      <c r="M14" s="7"/>
      <c r="N14" s="92" t="s">
        <v>65</v>
      </c>
      <c r="O14" s="93"/>
      <c r="P14" s="93"/>
      <c r="Q14" s="93"/>
      <c r="R14" s="93"/>
      <c r="S14" s="93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80"/>
      <c r="AJ14" s="3"/>
      <c r="AL14" s="22"/>
    </row>
    <row r="15" spans="1:38" ht="11.25" customHeight="1">
      <c r="A15" s="109">
        <v>11</v>
      </c>
      <c r="B15" s="77"/>
      <c r="C15" s="94"/>
      <c r="D15" s="94"/>
      <c r="E15" s="94"/>
      <c r="F15" s="94"/>
      <c r="G15" s="94"/>
      <c r="H15" s="94"/>
      <c r="I15" s="94"/>
      <c r="J15" s="94"/>
      <c r="K15" s="94"/>
      <c r="L15" s="95"/>
      <c r="M15" s="7"/>
      <c r="N15" s="92" t="s">
        <v>84</v>
      </c>
      <c r="O15" s="93"/>
      <c r="P15" s="93"/>
      <c r="Q15" s="93"/>
      <c r="R15" s="93"/>
      <c r="S15" s="93"/>
      <c r="T15" s="126"/>
      <c r="U15" s="127"/>
      <c r="V15" s="148"/>
      <c r="W15" s="148"/>
      <c r="X15" s="126"/>
      <c r="Y15" s="127"/>
      <c r="Z15" s="148"/>
      <c r="AA15" s="148"/>
      <c r="AB15" s="126"/>
      <c r="AC15" s="127"/>
      <c r="AD15" s="148"/>
      <c r="AE15" s="148"/>
      <c r="AF15" s="126"/>
      <c r="AG15" s="127"/>
      <c r="AH15" s="148"/>
      <c r="AI15" s="149"/>
      <c r="AJ15" s="3"/>
      <c r="AL15" s="22"/>
    </row>
    <row r="16" spans="1:38" ht="11.25" customHeight="1">
      <c r="A16" s="109">
        <v>12</v>
      </c>
      <c r="B16" s="77"/>
      <c r="C16" s="94"/>
      <c r="D16" s="94"/>
      <c r="E16" s="94"/>
      <c r="F16" s="94"/>
      <c r="G16" s="94"/>
      <c r="H16" s="94"/>
      <c r="I16" s="94"/>
      <c r="J16" s="94"/>
      <c r="K16" s="94"/>
      <c r="L16" s="95"/>
      <c r="M16" s="7"/>
      <c r="N16" s="92" t="s">
        <v>36</v>
      </c>
      <c r="O16" s="93"/>
      <c r="P16" s="93"/>
      <c r="Q16" s="93"/>
      <c r="R16" s="93"/>
      <c r="S16" s="93"/>
      <c r="T16" s="117" t="s">
        <v>91</v>
      </c>
      <c r="U16" s="118"/>
      <c r="V16" s="118"/>
      <c r="W16" s="89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8"/>
      <c r="AJ16" s="3"/>
    </row>
    <row r="17" spans="1:36" ht="11.25" customHeight="1">
      <c r="A17" s="109">
        <v>13</v>
      </c>
      <c r="B17" s="77"/>
      <c r="C17" s="94"/>
      <c r="D17" s="94"/>
      <c r="E17" s="94"/>
      <c r="F17" s="94"/>
      <c r="G17" s="94"/>
      <c r="H17" s="94"/>
      <c r="I17" s="94"/>
      <c r="J17" s="94"/>
      <c r="K17" s="94"/>
      <c r="L17" s="95"/>
      <c r="M17" s="7"/>
      <c r="N17" s="92" t="s">
        <v>15</v>
      </c>
      <c r="O17" s="93"/>
      <c r="P17" s="93"/>
      <c r="Q17" s="93"/>
      <c r="R17" s="93"/>
      <c r="S17" s="93"/>
      <c r="T17" s="117"/>
      <c r="U17" s="118"/>
      <c r="V17" s="118"/>
      <c r="W17" s="89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8"/>
      <c r="AJ17" s="3"/>
    </row>
    <row r="18" spans="1:36" ht="11.25" customHeight="1">
      <c r="A18" s="109">
        <v>14</v>
      </c>
      <c r="B18" s="77"/>
      <c r="C18" s="94"/>
      <c r="D18" s="94"/>
      <c r="E18" s="94"/>
      <c r="F18" s="94"/>
      <c r="G18" s="94"/>
      <c r="H18" s="94"/>
      <c r="I18" s="94"/>
      <c r="J18" s="94"/>
      <c r="K18" s="94"/>
      <c r="L18" s="95"/>
      <c r="M18" s="7"/>
      <c r="N18" s="92" t="s">
        <v>16</v>
      </c>
      <c r="O18" s="93"/>
      <c r="P18" s="93"/>
      <c r="Q18" s="93"/>
      <c r="R18" s="93"/>
      <c r="S18" s="93"/>
      <c r="T18" s="117">
        <v>12</v>
      </c>
      <c r="U18" s="118"/>
      <c r="V18" s="118"/>
      <c r="W18" s="89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8"/>
      <c r="AJ18" s="3"/>
    </row>
    <row r="19" spans="1:36" ht="11.25" customHeight="1">
      <c r="A19" s="88">
        <v>15</v>
      </c>
      <c r="B19" s="89"/>
      <c r="C19" s="150"/>
      <c r="D19" s="151"/>
      <c r="E19" s="151"/>
      <c r="F19" s="151"/>
      <c r="G19" s="153"/>
      <c r="H19" s="150"/>
      <c r="I19" s="151"/>
      <c r="J19" s="151"/>
      <c r="K19" s="151"/>
      <c r="L19" s="152"/>
      <c r="M19" s="7"/>
      <c r="N19" s="120" t="s">
        <v>38</v>
      </c>
      <c r="O19" s="121"/>
      <c r="P19" s="121"/>
      <c r="Q19" s="121"/>
      <c r="R19" s="121"/>
      <c r="S19" s="122"/>
      <c r="T19" s="117" t="s">
        <v>94</v>
      </c>
      <c r="U19" s="118"/>
      <c r="V19" s="118"/>
      <c r="W19" s="89"/>
      <c r="X19" s="117"/>
      <c r="Y19" s="118"/>
      <c r="Z19" s="118"/>
      <c r="AA19" s="89"/>
      <c r="AB19" s="117"/>
      <c r="AC19" s="118"/>
      <c r="AD19" s="118"/>
      <c r="AE19" s="89"/>
      <c r="AF19" s="117"/>
      <c r="AG19" s="118"/>
      <c r="AH19" s="118"/>
      <c r="AI19" s="119"/>
      <c r="AJ19" s="3"/>
    </row>
    <row r="20" spans="1:36" ht="11.25" customHeight="1">
      <c r="A20" s="88">
        <v>16</v>
      </c>
      <c r="B20" s="89"/>
      <c r="C20" s="94"/>
      <c r="D20" s="94"/>
      <c r="E20" s="94"/>
      <c r="F20" s="94"/>
      <c r="G20" s="94"/>
      <c r="H20" s="94"/>
      <c r="I20" s="94"/>
      <c r="J20" s="94"/>
      <c r="K20" s="94"/>
      <c r="L20" s="95"/>
      <c r="M20" s="7"/>
      <c r="N20" s="92" t="s">
        <v>17</v>
      </c>
      <c r="O20" s="93"/>
      <c r="P20" s="93"/>
      <c r="Q20" s="93"/>
      <c r="R20" s="93"/>
      <c r="S20" s="93"/>
      <c r="T20" s="117">
        <v>215</v>
      </c>
      <c r="U20" s="118"/>
      <c r="V20" s="118"/>
      <c r="W20" s="89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8"/>
      <c r="AJ20" s="3"/>
    </row>
    <row r="21" spans="1:36" ht="11.25" customHeight="1">
      <c r="A21" s="88">
        <v>17</v>
      </c>
      <c r="B21" s="89"/>
      <c r="C21" s="94"/>
      <c r="D21" s="94"/>
      <c r="E21" s="94"/>
      <c r="F21" s="94"/>
      <c r="G21" s="94"/>
      <c r="H21" s="94"/>
      <c r="I21" s="94"/>
      <c r="J21" s="94"/>
      <c r="K21" s="94"/>
      <c r="L21" s="95"/>
      <c r="M21" s="7"/>
      <c r="N21" s="92" t="s">
        <v>18</v>
      </c>
      <c r="O21" s="93"/>
      <c r="P21" s="93"/>
      <c r="Q21" s="93"/>
      <c r="R21" s="93"/>
      <c r="S21" s="93"/>
      <c r="T21" s="77" t="s">
        <v>92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  <c r="AJ21" s="3"/>
    </row>
    <row r="22" spans="1:36" ht="11.25" customHeight="1">
      <c r="A22" s="88">
        <v>18</v>
      </c>
      <c r="B22" s="89"/>
      <c r="C22" s="94"/>
      <c r="D22" s="94"/>
      <c r="E22" s="94"/>
      <c r="F22" s="94"/>
      <c r="G22" s="94"/>
      <c r="H22" s="94"/>
      <c r="I22" s="94"/>
      <c r="J22" s="94"/>
      <c r="K22" s="94"/>
      <c r="L22" s="95"/>
      <c r="M22" s="7"/>
      <c r="N22" s="92" t="s">
        <v>19</v>
      </c>
      <c r="O22" s="93"/>
      <c r="P22" s="93"/>
      <c r="Q22" s="93"/>
      <c r="R22" s="93"/>
      <c r="S22" s="93"/>
      <c r="T22" s="77">
        <v>6</v>
      </c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8"/>
      <c r="AJ22" s="3"/>
    </row>
    <row r="23" spans="1:36" ht="11.25" customHeight="1">
      <c r="A23" s="88">
        <v>19</v>
      </c>
      <c r="B23" s="89"/>
      <c r="C23" s="94"/>
      <c r="D23" s="94"/>
      <c r="E23" s="94"/>
      <c r="F23" s="94"/>
      <c r="G23" s="94"/>
      <c r="H23" s="94"/>
      <c r="I23" s="94"/>
      <c r="J23" s="94"/>
      <c r="K23" s="94"/>
      <c r="L23" s="95"/>
      <c r="M23" s="7"/>
      <c r="N23" s="92" t="s">
        <v>20</v>
      </c>
      <c r="O23" s="93"/>
      <c r="P23" s="93"/>
      <c r="Q23" s="93"/>
      <c r="R23" s="93"/>
      <c r="S23" s="93"/>
      <c r="T23" s="77">
        <v>8</v>
      </c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8"/>
      <c r="AJ23" s="3"/>
    </row>
    <row r="24" spans="1:36" ht="11.25" customHeight="1" thickBot="1">
      <c r="A24" s="96">
        <v>20</v>
      </c>
      <c r="B24" s="97"/>
      <c r="C24" s="155"/>
      <c r="D24" s="155"/>
      <c r="E24" s="155"/>
      <c r="F24" s="155"/>
      <c r="G24" s="155"/>
      <c r="H24" s="155"/>
      <c r="I24" s="155"/>
      <c r="J24" s="155"/>
      <c r="K24" s="155"/>
      <c r="L24" s="156"/>
      <c r="M24" s="7"/>
      <c r="N24" s="92" t="s">
        <v>21</v>
      </c>
      <c r="O24" s="93"/>
      <c r="P24" s="93"/>
      <c r="Q24" s="93"/>
      <c r="R24" s="93"/>
      <c r="S24" s="93"/>
      <c r="T24" s="77">
        <v>12</v>
      </c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8"/>
      <c r="AJ24" s="3"/>
    </row>
    <row r="25" spans="1:36" ht="11.25" customHeight="1" thickBot="1">
      <c r="A25" s="157" t="s">
        <v>61</v>
      </c>
      <c r="B25" s="158"/>
      <c r="C25" s="154">
        <f>IF(OR(C5 = "Out/In", C6 = "In", C5 = 0), "no time", MIN(C5:G24))</f>
        <v>1.5810069444444446E-3</v>
      </c>
      <c r="D25" s="154"/>
      <c r="E25" s="154"/>
      <c r="F25" s="154"/>
      <c r="G25" s="154"/>
      <c r="H25" s="154" t="str">
        <f>IF(OR(H5 = "Out/In", H6 = "In", H5 = 0), "no time", MIN(H5:L24))</f>
        <v>no time</v>
      </c>
      <c r="I25" s="154"/>
      <c r="J25" s="154"/>
      <c r="K25" s="154"/>
      <c r="L25" s="154"/>
      <c r="M25" s="7"/>
      <c r="N25" s="92" t="s">
        <v>22</v>
      </c>
      <c r="O25" s="93"/>
      <c r="P25" s="93"/>
      <c r="Q25" s="93"/>
      <c r="R25" s="93"/>
      <c r="S25" s="93"/>
      <c r="T25" s="117"/>
      <c r="U25" s="118"/>
      <c r="V25" s="118"/>
      <c r="W25" s="89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8"/>
      <c r="AJ25" s="3"/>
    </row>
    <row r="26" spans="1:36" ht="11.25" customHeight="1" thickBot="1">
      <c r="A26" s="3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9"/>
      <c r="N26" s="92" t="s">
        <v>23</v>
      </c>
      <c r="O26" s="93"/>
      <c r="P26" s="93"/>
      <c r="Q26" s="93"/>
      <c r="R26" s="93"/>
      <c r="S26" s="93"/>
      <c r="T26" s="117" t="s">
        <v>93</v>
      </c>
      <c r="U26" s="118"/>
      <c r="V26" s="118"/>
      <c r="W26" s="89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8"/>
      <c r="AJ26" s="3"/>
    </row>
    <row r="27" spans="1:36" ht="11.25" customHeight="1">
      <c r="A27" s="133" t="s">
        <v>5</v>
      </c>
      <c r="B27" s="134"/>
      <c r="C27" s="134" t="s">
        <v>9</v>
      </c>
      <c r="D27" s="134"/>
      <c r="E27" s="134"/>
      <c r="F27" s="134"/>
      <c r="G27" s="134"/>
      <c r="H27" s="134" t="s">
        <v>10</v>
      </c>
      <c r="I27" s="134"/>
      <c r="J27" s="134"/>
      <c r="K27" s="134"/>
      <c r="L27" s="135"/>
      <c r="M27" s="7"/>
      <c r="N27" s="92" t="s">
        <v>24</v>
      </c>
      <c r="O27" s="93"/>
      <c r="P27" s="93"/>
      <c r="Q27" s="93"/>
      <c r="R27" s="93"/>
      <c r="S27" s="93"/>
      <c r="T27" s="117" t="s">
        <v>93</v>
      </c>
      <c r="U27" s="118"/>
      <c r="V27" s="118"/>
      <c r="W27" s="89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8"/>
      <c r="AJ27" s="3"/>
    </row>
    <row r="28" spans="1:36" ht="11.25" customHeight="1">
      <c r="A28" s="109">
        <v>1</v>
      </c>
      <c r="B28" s="77"/>
      <c r="C28" s="94" t="s">
        <v>106</v>
      </c>
      <c r="D28" s="94"/>
      <c r="E28" s="94"/>
      <c r="F28" s="94"/>
      <c r="G28" s="94"/>
      <c r="H28" s="94"/>
      <c r="I28" s="94"/>
      <c r="J28" s="94"/>
      <c r="K28" s="94"/>
      <c r="L28" s="94"/>
      <c r="M28" s="7"/>
      <c r="N28" s="92" t="s">
        <v>25</v>
      </c>
      <c r="O28" s="93"/>
      <c r="P28" s="93"/>
      <c r="Q28" s="93"/>
      <c r="R28" s="93"/>
      <c r="S28" s="93"/>
      <c r="T28" s="77" t="s">
        <v>107</v>
      </c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8"/>
      <c r="AJ28" s="3"/>
    </row>
    <row r="29" spans="1:36" ht="11.25" customHeight="1">
      <c r="A29" s="109">
        <v>2</v>
      </c>
      <c r="B29" s="77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7"/>
      <c r="N29" s="92" t="s">
        <v>64</v>
      </c>
      <c r="O29" s="93"/>
      <c r="P29" s="93"/>
      <c r="Q29" s="93"/>
      <c r="R29" s="93"/>
      <c r="S29" s="93"/>
      <c r="T29" s="159">
        <v>2.2000000000000002</v>
      </c>
      <c r="U29" s="160"/>
      <c r="V29" s="118"/>
      <c r="W29" s="89"/>
      <c r="X29" s="117"/>
      <c r="Y29" s="89"/>
      <c r="Z29" s="118"/>
      <c r="AA29" s="89"/>
      <c r="AB29" s="117"/>
      <c r="AC29" s="89"/>
      <c r="AD29" s="118"/>
      <c r="AE29" s="89"/>
      <c r="AF29" s="117"/>
      <c r="AG29" s="89"/>
      <c r="AH29" s="118"/>
      <c r="AI29" s="119"/>
      <c r="AJ29" s="3"/>
    </row>
    <row r="30" spans="1:36" ht="11.25" customHeight="1">
      <c r="A30" s="109">
        <v>3</v>
      </c>
      <c r="B30" s="77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7"/>
      <c r="N30" s="92" t="s">
        <v>26</v>
      </c>
      <c r="O30" s="93"/>
      <c r="P30" s="93"/>
      <c r="Q30" s="93"/>
      <c r="R30" s="93"/>
      <c r="S30" s="93"/>
      <c r="T30" s="117" t="s">
        <v>93</v>
      </c>
      <c r="U30" s="118"/>
      <c r="V30" s="118"/>
      <c r="W30" s="89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8"/>
      <c r="AJ30" s="3"/>
    </row>
    <row r="31" spans="1:36" ht="11.25" customHeight="1">
      <c r="A31" s="109">
        <v>4</v>
      </c>
      <c r="B31" s="77"/>
      <c r="C31" s="94"/>
      <c r="D31" s="94"/>
      <c r="E31" s="94"/>
      <c r="F31" s="94"/>
      <c r="G31" s="94"/>
      <c r="H31" s="94"/>
      <c r="I31" s="94"/>
      <c r="J31" s="94"/>
      <c r="K31" s="94"/>
      <c r="L31" s="95"/>
      <c r="M31" s="7"/>
      <c r="N31" s="92" t="s">
        <v>27</v>
      </c>
      <c r="O31" s="93"/>
      <c r="P31" s="93"/>
      <c r="Q31" s="93"/>
      <c r="R31" s="93"/>
      <c r="S31" s="93"/>
      <c r="T31" s="117" t="s">
        <v>93</v>
      </c>
      <c r="U31" s="118"/>
      <c r="V31" s="118"/>
      <c r="W31" s="89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8"/>
      <c r="AJ31" s="3"/>
    </row>
    <row r="32" spans="1:36" ht="11.25" customHeight="1">
      <c r="A32" s="109">
        <v>5</v>
      </c>
      <c r="B32" s="77"/>
      <c r="C32" s="94"/>
      <c r="D32" s="94"/>
      <c r="E32" s="94"/>
      <c r="F32" s="94"/>
      <c r="G32" s="94"/>
      <c r="H32" s="94"/>
      <c r="I32" s="94"/>
      <c r="J32" s="94"/>
      <c r="K32" s="94"/>
      <c r="L32" s="95"/>
      <c r="M32" s="7"/>
      <c r="N32" s="92" t="s">
        <v>39</v>
      </c>
      <c r="O32" s="93"/>
      <c r="P32" s="93"/>
      <c r="Q32" s="93"/>
      <c r="R32" s="93"/>
      <c r="S32" s="93"/>
      <c r="T32" s="117">
        <v>559</v>
      </c>
      <c r="U32" s="118"/>
      <c r="V32" s="118"/>
      <c r="W32" s="89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8"/>
      <c r="AJ32" s="3"/>
    </row>
    <row r="33" spans="1:36" ht="11.25" customHeight="1">
      <c r="A33" s="109">
        <v>6</v>
      </c>
      <c r="B33" s="77"/>
      <c r="C33" s="94"/>
      <c r="D33" s="94"/>
      <c r="E33" s="94"/>
      <c r="F33" s="94"/>
      <c r="G33" s="94"/>
      <c r="H33" s="94"/>
      <c r="I33" s="94"/>
      <c r="J33" s="94"/>
      <c r="K33" s="94"/>
      <c r="L33" s="95"/>
      <c r="M33" s="7"/>
      <c r="N33" s="92" t="s">
        <v>28</v>
      </c>
      <c r="O33" s="93"/>
      <c r="P33" s="93"/>
      <c r="Q33" s="93"/>
      <c r="R33" s="93"/>
      <c r="S33" s="93"/>
      <c r="T33" s="117" t="s">
        <v>93</v>
      </c>
      <c r="U33" s="118"/>
      <c r="V33" s="118"/>
      <c r="W33" s="89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8"/>
      <c r="AJ33" s="3"/>
    </row>
    <row r="34" spans="1:36" ht="11.25" customHeight="1">
      <c r="A34" s="109">
        <v>7</v>
      </c>
      <c r="B34" s="77"/>
      <c r="C34" s="94"/>
      <c r="D34" s="94"/>
      <c r="E34" s="94"/>
      <c r="F34" s="94"/>
      <c r="G34" s="94"/>
      <c r="H34" s="94"/>
      <c r="I34" s="94"/>
      <c r="J34" s="94"/>
      <c r="K34" s="94"/>
      <c r="L34" s="95"/>
      <c r="M34" s="7"/>
      <c r="N34" s="92" t="s">
        <v>29</v>
      </c>
      <c r="O34" s="93"/>
      <c r="P34" s="93"/>
      <c r="Q34" s="93"/>
      <c r="R34" s="93"/>
      <c r="S34" s="93"/>
      <c r="T34" s="117" t="s">
        <v>108</v>
      </c>
      <c r="U34" s="118"/>
      <c r="V34" s="118"/>
      <c r="W34" s="89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8"/>
      <c r="AJ34" s="3"/>
    </row>
    <row r="35" spans="1:36" ht="11.25" customHeight="1">
      <c r="A35" s="109">
        <v>8</v>
      </c>
      <c r="B35" s="77"/>
      <c r="C35" s="94"/>
      <c r="D35" s="94"/>
      <c r="E35" s="94"/>
      <c r="F35" s="94"/>
      <c r="G35" s="94"/>
      <c r="H35" s="94"/>
      <c r="I35" s="94"/>
      <c r="J35" s="94"/>
      <c r="K35" s="94"/>
      <c r="L35" s="95"/>
      <c r="M35" s="7"/>
      <c r="N35" s="92" t="s">
        <v>30</v>
      </c>
      <c r="O35" s="93"/>
      <c r="P35" s="93"/>
      <c r="Q35" s="93"/>
      <c r="R35" s="93"/>
      <c r="S35" s="93"/>
      <c r="T35" s="117" t="s">
        <v>91</v>
      </c>
      <c r="U35" s="118"/>
      <c r="V35" s="118"/>
      <c r="W35" s="89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8"/>
      <c r="AJ35" s="3"/>
    </row>
    <row r="36" spans="1:36" ht="11.25" customHeight="1">
      <c r="A36" s="109">
        <v>9</v>
      </c>
      <c r="B36" s="77"/>
      <c r="C36" s="94"/>
      <c r="D36" s="94"/>
      <c r="E36" s="94"/>
      <c r="F36" s="94"/>
      <c r="G36" s="94"/>
      <c r="H36" s="94"/>
      <c r="I36" s="94"/>
      <c r="J36" s="94"/>
      <c r="K36" s="94"/>
      <c r="L36" s="95"/>
      <c r="M36" s="7"/>
      <c r="N36" s="92" t="s">
        <v>40</v>
      </c>
      <c r="O36" s="93"/>
      <c r="P36" s="93"/>
      <c r="Q36" s="93"/>
      <c r="R36" s="93"/>
      <c r="S36" s="93"/>
      <c r="T36" s="117">
        <v>301</v>
      </c>
      <c r="U36" s="118"/>
      <c r="V36" s="118"/>
      <c r="W36" s="89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8"/>
      <c r="AJ36" s="3"/>
    </row>
    <row r="37" spans="1:36" ht="11.25" customHeight="1">
      <c r="A37" s="109">
        <v>10</v>
      </c>
      <c r="B37" s="77"/>
      <c r="C37" s="94"/>
      <c r="D37" s="94"/>
      <c r="E37" s="94"/>
      <c r="F37" s="94"/>
      <c r="G37" s="94"/>
      <c r="H37" s="94"/>
      <c r="I37" s="94"/>
      <c r="J37" s="94"/>
      <c r="K37" s="94"/>
      <c r="L37" s="95"/>
      <c r="M37" s="7"/>
      <c r="N37" s="92" t="s">
        <v>83</v>
      </c>
      <c r="O37" s="93"/>
      <c r="P37" s="93"/>
      <c r="Q37" s="93"/>
      <c r="R37" s="93"/>
      <c r="S37" s="93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118"/>
      <c r="AI37" s="119"/>
      <c r="AJ37" s="3"/>
    </row>
    <row r="38" spans="1:36" ht="11.25" customHeight="1">
      <c r="A38" s="88">
        <v>11</v>
      </c>
      <c r="B38" s="89"/>
      <c r="C38" s="94"/>
      <c r="D38" s="94"/>
      <c r="E38" s="94"/>
      <c r="F38" s="94"/>
      <c r="G38" s="94"/>
      <c r="H38" s="94"/>
      <c r="I38" s="94"/>
      <c r="J38" s="94"/>
      <c r="K38" s="94"/>
      <c r="L38" s="95"/>
      <c r="M38" s="7"/>
      <c r="N38" s="92" t="s">
        <v>15</v>
      </c>
      <c r="O38" s="93"/>
      <c r="P38" s="93"/>
      <c r="Q38" s="93"/>
      <c r="R38" s="93"/>
      <c r="S38" s="93"/>
      <c r="T38" s="77"/>
      <c r="U38" s="77"/>
      <c r="V38" s="77"/>
      <c r="W38" s="77"/>
      <c r="X38" s="251"/>
      <c r="Y38" s="226"/>
      <c r="Z38" s="226"/>
      <c r="AA38" s="227"/>
      <c r="AB38" s="117"/>
      <c r="AC38" s="118"/>
      <c r="AD38" s="118"/>
      <c r="AE38" s="89"/>
      <c r="AF38" s="117"/>
      <c r="AG38" s="118"/>
      <c r="AH38" s="118"/>
      <c r="AI38" s="119"/>
      <c r="AJ38" s="3"/>
    </row>
    <row r="39" spans="1:36" ht="11.25" customHeight="1">
      <c r="A39" s="88">
        <v>12</v>
      </c>
      <c r="B39" s="89"/>
      <c r="C39" s="94"/>
      <c r="D39" s="94"/>
      <c r="E39" s="94"/>
      <c r="F39" s="94"/>
      <c r="G39" s="94"/>
      <c r="H39" s="94"/>
      <c r="I39" s="94"/>
      <c r="J39" s="94"/>
      <c r="K39" s="94"/>
      <c r="L39" s="95"/>
      <c r="M39" s="7"/>
      <c r="N39" s="92" t="s">
        <v>37</v>
      </c>
      <c r="O39" s="93"/>
      <c r="P39" s="93"/>
      <c r="Q39" s="93"/>
      <c r="R39" s="93"/>
      <c r="S39" s="93"/>
      <c r="T39" s="77" t="s">
        <v>95</v>
      </c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8"/>
      <c r="AJ39" s="3"/>
    </row>
    <row r="40" spans="1:36" ht="11.25" customHeight="1">
      <c r="A40" s="88">
        <v>13</v>
      </c>
      <c r="B40" s="89"/>
      <c r="C40" s="94"/>
      <c r="D40" s="94"/>
      <c r="E40" s="94"/>
      <c r="F40" s="94"/>
      <c r="G40" s="94"/>
      <c r="H40" s="94"/>
      <c r="I40" s="94"/>
      <c r="J40" s="94"/>
      <c r="K40" s="94"/>
      <c r="L40" s="95"/>
      <c r="M40" s="7"/>
      <c r="N40" s="92" t="s">
        <v>31</v>
      </c>
      <c r="O40" s="93"/>
      <c r="P40" s="93"/>
      <c r="Q40" s="93"/>
      <c r="R40" s="93"/>
      <c r="S40" s="93"/>
      <c r="T40" s="77">
        <v>95</v>
      </c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8"/>
      <c r="AJ40" s="3"/>
    </row>
    <row r="41" spans="1:36" ht="11.25" customHeight="1">
      <c r="A41" s="88">
        <v>14</v>
      </c>
      <c r="B41" s="89"/>
      <c r="C41" s="94"/>
      <c r="D41" s="94"/>
      <c r="E41" s="94"/>
      <c r="F41" s="94"/>
      <c r="G41" s="94"/>
      <c r="H41" s="94"/>
      <c r="I41" s="94"/>
      <c r="J41" s="94"/>
      <c r="K41" s="94"/>
      <c r="L41" s="95"/>
      <c r="M41" s="7"/>
      <c r="N41" s="92" t="s">
        <v>19</v>
      </c>
      <c r="O41" s="93"/>
      <c r="P41" s="93"/>
      <c r="Q41" s="93"/>
      <c r="R41" s="93"/>
      <c r="S41" s="93"/>
      <c r="T41" s="77">
        <v>13</v>
      </c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8"/>
      <c r="AJ41" s="3"/>
    </row>
    <row r="42" spans="1:36" ht="11.25" customHeight="1">
      <c r="A42" s="88">
        <v>15</v>
      </c>
      <c r="B42" s="89"/>
      <c r="C42" s="150"/>
      <c r="D42" s="151"/>
      <c r="E42" s="151"/>
      <c r="F42" s="151"/>
      <c r="G42" s="153"/>
      <c r="H42" s="150"/>
      <c r="I42" s="151"/>
      <c r="J42" s="151"/>
      <c r="K42" s="151"/>
      <c r="L42" s="152"/>
      <c r="M42" s="7"/>
      <c r="N42" s="92" t="s">
        <v>20</v>
      </c>
      <c r="O42" s="93"/>
      <c r="P42" s="93"/>
      <c r="Q42" s="93"/>
      <c r="R42" s="93"/>
      <c r="S42" s="93"/>
      <c r="T42" s="77">
        <v>11</v>
      </c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8"/>
      <c r="AJ42" s="3"/>
    </row>
    <row r="43" spans="1:36" ht="11.25" customHeight="1">
      <c r="A43" s="88">
        <v>16</v>
      </c>
      <c r="B43" s="89"/>
      <c r="C43" s="94"/>
      <c r="D43" s="94"/>
      <c r="E43" s="94"/>
      <c r="F43" s="94"/>
      <c r="G43" s="94"/>
      <c r="H43" s="94"/>
      <c r="I43" s="94"/>
      <c r="J43" s="94"/>
      <c r="K43" s="94"/>
      <c r="L43" s="95"/>
      <c r="M43" s="7"/>
      <c r="N43" s="92" t="s">
        <v>32</v>
      </c>
      <c r="O43" s="93"/>
      <c r="P43" s="93"/>
      <c r="Q43" s="93"/>
      <c r="R43" s="93"/>
      <c r="S43" s="93"/>
      <c r="T43" s="77">
        <v>8</v>
      </c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8"/>
      <c r="AJ43" s="3"/>
    </row>
    <row r="44" spans="1:36" ht="11.25" customHeight="1">
      <c r="A44" s="88">
        <v>17</v>
      </c>
      <c r="B44" s="89"/>
      <c r="C44" s="94"/>
      <c r="D44" s="94"/>
      <c r="E44" s="94"/>
      <c r="F44" s="94"/>
      <c r="G44" s="94"/>
      <c r="H44" s="94"/>
      <c r="I44" s="94"/>
      <c r="J44" s="94"/>
      <c r="K44" s="94"/>
      <c r="L44" s="95"/>
      <c r="M44" s="7"/>
      <c r="N44" s="92" t="s">
        <v>21</v>
      </c>
      <c r="O44" s="93"/>
      <c r="P44" s="93"/>
      <c r="Q44" s="93"/>
      <c r="R44" s="93"/>
      <c r="S44" s="93"/>
      <c r="T44" s="77">
        <v>14</v>
      </c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8"/>
      <c r="AJ44" s="3"/>
    </row>
    <row r="45" spans="1:36" ht="11.25" customHeight="1">
      <c r="A45" s="88">
        <v>18</v>
      </c>
      <c r="B45" s="89"/>
      <c r="C45" s="94"/>
      <c r="D45" s="94"/>
      <c r="E45" s="94"/>
      <c r="F45" s="94"/>
      <c r="G45" s="94"/>
      <c r="H45" s="94"/>
      <c r="I45" s="94"/>
      <c r="J45" s="94"/>
      <c r="K45" s="94"/>
      <c r="L45" s="95"/>
      <c r="M45" s="7"/>
      <c r="N45" s="92" t="s">
        <v>33</v>
      </c>
      <c r="O45" s="93"/>
      <c r="P45" s="93"/>
      <c r="Q45" s="93"/>
      <c r="R45" s="93"/>
      <c r="S45" s="93"/>
      <c r="T45" s="117"/>
      <c r="U45" s="118"/>
      <c r="V45" s="118"/>
      <c r="W45" s="89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8"/>
      <c r="AJ45" s="3"/>
    </row>
    <row r="46" spans="1:36" ht="11.25" customHeight="1">
      <c r="A46" s="88">
        <v>19</v>
      </c>
      <c r="B46" s="89"/>
      <c r="C46" s="94"/>
      <c r="D46" s="94"/>
      <c r="E46" s="94"/>
      <c r="F46" s="94"/>
      <c r="G46" s="94"/>
      <c r="H46" s="94"/>
      <c r="I46" s="94"/>
      <c r="J46" s="94"/>
      <c r="K46" s="94"/>
      <c r="L46" s="95"/>
      <c r="M46" s="7"/>
      <c r="N46" s="92" t="s">
        <v>34</v>
      </c>
      <c r="O46" s="93"/>
      <c r="P46" s="93"/>
      <c r="Q46" s="93"/>
      <c r="R46" s="93"/>
      <c r="S46" s="93"/>
      <c r="T46" s="117" t="s">
        <v>93</v>
      </c>
      <c r="U46" s="118"/>
      <c r="V46" s="118"/>
      <c r="W46" s="89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8"/>
      <c r="AJ46" s="3"/>
    </row>
    <row r="47" spans="1:36" ht="11.25" customHeight="1" thickBot="1">
      <c r="A47" s="96">
        <v>20</v>
      </c>
      <c r="B47" s="97"/>
      <c r="C47" s="155"/>
      <c r="D47" s="155"/>
      <c r="E47" s="155"/>
      <c r="F47" s="155"/>
      <c r="G47" s="155"/>
      <c r="H47" s="155"/>
      <c r="I47" s="155"/>
      <c r="J47" s="155"/>
      <c r="K47" s="155"/>
      <c r="L47" s="156"/>
      <c r="M47" s="7"/>
      <c r="N47" s="92" t="s">
        <v>35</v>
      </c>
      <c r="O47" s="93"/>
      <c r="P47" s="93"/>
      <c r="Q47" s="93"/>
      <c r="R47" s="93"/>
      <c r="S47" s="93"/>
      <c r="T47" s="77" t="s">
        <v>107</v>
      </c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8"/>
      <c r="AJ47" s="3"/>
    </row>
    <row r="48" spans="1:36" ht="11.25" customHeight="1" thickBot="1">
      <c r="A48" s="157" t="s">
        <v>61</v>
      </c>
      <c r="B48" s="158"/>
      <c r="C48" s="154" t="str">
        <f>IF(OR(C28 = "Out/In", C29 = "In", C28 = 0), "no time", MIN(C28:G47))</f>
        <v>no time</v>
      </c>
      <c r="D48" s="154"/>
      <c r="E48" s="154"/>
      <c r="F48" s="154"/>
      <c r="G48" s="154"/>
      <c r="H48" s="154" t="str">
        <f>IF(OR(H28 = "Out/In", H29 = "In", H28 = 0), "no time", MIN(H28:L47))</f>
        <v>no time</v>
      </c>
      <c r="I48" s="154"/>
      <c r="J48" s="154"/>
      <c r="K48" s="154"/>
      <c r="L48" s="154"/>
      <c r="M48" s="8"/>
      <c r="N48" s="215" t="s">
        <v>63</v>
      </c>
      <c r="O48" s="216"/>
      <c r="P48" s="216"/>
      <c r="Q48" s="216"/>
      <c r="R48" s="216"/>
      <c r="S48" s="216"/>
      <c r="T48" s="194">
        <v>1.6</v>
      </c>
      <c r="U48" s="195"/>
      <c r="V48" s="161"/>
      <c r="W48" s="162"/>
      <c r="X48" s="163"/>
      <c r="Y48" s="162"/>
      <c r="Z48" s="161"/>
      <c r="AA48" s="162"/>
      <c r="AB48" s="163"/>
      <c r="AC48" s="162"/>
      <c r="AD48" s="161"/>
      <c r="AE48" s="162"/>
      <c r="AF48" s="163"/>
      <c r="AG48" s="162"/>
      <c r="AH48" s="161"/>
      <c r="AI48" s="164"/>
      <c r="AJ48" s="3"/>
    </row>
    <row r="49" spans="1:256" ht="10.15" customHeight="1">
      <c r="A49" s="181" t="s">
        <v>6</v>
      </c>
      <c r="B49" s="182"/>
      <c r="C49" s="182"/>
      <c r="D49" s="182"/>
      <c r="E49" s="183" t="s">
        <v>69</v>
      </c>
      <c r="F49" s="183"/>
      <c r="G49" s="40" t="s">
        <v>70</v>
      </c>
      <c r="H49" s="40" t="s">
        <v>71</v>
      </c>
      <c r="I49" s="198" t="s">
        <v>75</v>
      </c>
      <c r="J49" s="199"/>
      <c r="K49" s="199"/>
      <c r="L49" s="199"/>
      <c r="M49" s="199"/>
      <c r="N49" s="199"/>
      <c r="O49" s="199"/>
      <c r="P49" s="233"/>
      <c r="Q49" s="235">
        <f>IF(AND(C25 = "no time", H25 = "no time", C48 = "no time", H48 = "no time"), "no time",MIN(C25,H25,C48,H48))</f>
        <v>1.5810069444444446E-3</v>
      </c>
      <c r="R49" s="235"/>
      <c r="S49" s="235"/>
      <c r="T49" s="236"/>
      <c r="U49" s="188"/>
      <c r="V49" s="188"/>
      <c r="W49" s="188"/>
      <c r="X49" s="188"/>
      <c r="Y49" s="188"/>
      <c r="Z49" s="188"/>
      <c r="AA49" s="188"/>
      <c r="AB49" s="188"/>
      <c r="AC49" s="188"/>
      <c r="AD49" s="188"/>
      <c r="AE49" s="188"/>
      <c r="AF49" s="188"/>
      <c r="AG49" s="188"/>
      <c r="AH49" s="188"/>
      <c r="AI49" s="189"/>
      <c r="AJ49" s="3"/>
    </row>
    <row r="50" spans="1:256" ht="9.75" customHeight="1">
      <c r="A50" s="51" t="s">
        <v>57</v>
      </c>
      <c r="B50" s="52"/>
      <c r="C50" s="50"/>
      <c r="D50" s="50"/>
      <c r="E50" s="53">
        <f>QP!E50:F50</f>
        <v>1</v>
      </c>
      <c r="F50" s="53"/>
      <c r="G50" s="36"/>
      <c r="H50" s="36"/>
      <c r="I50" s="79" t="s">
        <v>110</v>
      </c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1"/>
      <c r="U50" s="190"/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1"/>
      <c r="AJ50" s="3"/>
    </row>
    <row r="51" spans="1:256" ht="10.15" customHeight="1">
      <c r="A51" s="51" t="s">
        <v>58</v>
      </c>
      <c r="B51" s="52"/>
      <c r="C51" s="50"/>
      <c r="D51" s="50"/>
      <c r="E51" s="53">
        <f>QP!E51:F51</f>
        <v>10</v>
      </c>
      <c r="F51" s="53"/>
      <c r="G51" s="36"/>
      <c r="H51" s="36"/>
      <c r="I51" s="82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4"/>
      <c r="U51" s="190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1"/>
      <c r="AJ51" s="3"/>
    </row>
    <row r="52" spans="1:256" ht="9.75" customHeight="1">
      <c r="A52" s="51" t="s">
        <v>59</v>
      </c>
      <c r="B52" s="52"/>
      <c r="C52" s="50"/>
      <c r="D52" s="50"/>
      <c r="E52" s="53">
        <f>QP!E52:F52</f>
        <v>14</v>
      </c>
      <c r="F52" s="53"/>
      <c r="G52" s="36"/>
      <c r="H52" s="36"/>
      <c r="I52" s="82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4"/>
      <c r="U52" s="190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1"/>
      <c r="AJ52" s="3"/>
    </row>
    <row r="53" spans="1:256" ht="10.15" customHeight="1">
      <c r="A53" s="51" t="s">
        <v>60</v>
      </c>
      <c r="B53" s="52"/>
      <c r="C53" s="50"/>
      <c r="D53" s="50"/>
      <c r="E53" s="53">
        <f>QP!E53:F53</f>
        <v>17</v>
      </c>
      <c r="F53" s="53"/>
      <c r="G53" s="37"/>
      <c r="H53" s="37"/>
      <c r="I53" s="85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7"/>
      <c r="U53" s="190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1"/>
      <c r="AJ53" s="3"/>
    </row>
    <row r="54" spans="1:256" ht="10.15" customHeight="1">
      <c r="A54" s="184" t="s">
        <v>7</v>
      </c>
      <c r="B54" s="185"/>
      <c r="C54" s="185"/>
      <c r="D54" s="185"/>
      <c r="E54" s="57" t="s">
        <v>69</v>
      </c>
      <c r="F54" s="57"/>
      <c r="G54" s="39" t="s">
        <v>70</v>
      </c>
      <c r="H54" s="39" t="s">
        <v>71</v>
      </c>
      <c r="I54" s="185" t="s">
        <v>76</v>
      </c>
      <c r="J54" s="185"/>
      <c r="K54" s="185"/>
      <c r="L54" s="185"/>
      <c r="M54" s="185"/>
      <c r="N54" s="185"/>
      <c r="O54" s="185"/>
      <c r="P54" s="185"/>
      <c r="Q54" s="237">
        <f>IF(QP!Q49:T49 = 0, QP!Q54:T54, MIN(QP!Q54:T54,QP!Q49:T49))</f>
        <v>1.6122453703703704E-3</v>
      </c>
      <c r="R54" s="237"/>
      <c r="S54" s="237"/>
      <c r="T54" s="238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191"/>
      <c r="AJ54" s="3"/>
    </row>
    <row r="55" spans="1:256" ht="10.15" customHeight="1">
      <c r="A55" s="51" t="s">
        <v>57</v>
      </c>
      <c r="B55" s="52"/>
      <c r="C55" s="50"/>
      <c r="D55" s="50"/>
      <c r="E55" s="53">
        <f>E50</f>
        <v>1</v>
      </c>
      <c r="F55" s="53"/>
      <c r="G55" s="36"/>
      <c r="H55" s="36"/>
      <c r="I55" s="79" t="s">
        <v>111</v>
      </c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1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1"/>
      <c r="AJ55" s="3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ht="10.15" customHeight="1">
      <c r="A56" s="51" t="s">
        <v>58</v>
      </c>
      <c r="B56" s="52"/>
      <c r="C56" s="50"/>
      <c r="D56" s="50"/>
      <c r="E56" s="53">
        <f>E51</f>
        <v>10</v>
      </c>
      <c r="F56" s="53"/>
      <c r="G56" s="36"/>
      <c r="H56" s="36"/>
      <c r="I56" s="82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4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1"/>
      <c r="AJ56" s="3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ht="10.15" customHeight="1">
      <c r="A57" s="51" t="s">
        <v>59</v>
      </c>
      <c r="B57" s="52"/>
      <c r="C57" s="50"/>
      <c r="D57" s="50"/>
      <c r="E57" s="53">
        <f>E52</f>
        <v>14</v>
      </c>
      <c r="F57" s="53"/>
      <c r="G57" s="36"/>
      <c r="H57" s="36"/>
      <c r="I57" s="82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4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1"/>
      <c r="AJ57" s="3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ht="10.15" customHeight="1">
      <c r="A58" s="51" t="s">
        <v>60</v>
      </c>
      <c r="B58" s="52"/>
      <c r="C58" s="50"/>
      <c r="D58" s="50"/>
      <c r="E58" s="53">
        <f>E53</f>
        <v>17</v>
      </c>
      <c r="F58" s="53"/>
      <c r="G58" s="36"/>
      <c r="H58" s="36"/>
      <c r="I58" s="85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7"/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191"/>
      <c r="AJ58" s="3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ht="10.15" customHeight="1">
      <c r="A59" s="55" t="s">
        <v>9</v>
      </c>
      <c r="B59" s="56"/>
      <c r="C59" s="56"/>
      <c r="D59" s="56"/>
      <c r="E59" s="57" t="s">
        <v>69</v>
      </c>
      <c r="F59" s="57"/>
      <c r="G59" s="39" t="s">
        <v>70</v>
      </c>
      <c r="H59" s="39" t="s">
        <v>71</v>
      </c>
      <c r="I59" s="166" t="s">
        <v>77</v>
      </c>
      <c r="J59" s="56"/>
      <c r="K59" s="56"/>
      <c r="L59" s="56"/>
      <c r="M59" s="56"/>
      <c r="N59" s="56"/>
      <c r="O59" s="56"/>
      <c r="P59" s="177"/>
      <c r="Q59" s="178">
        <f>(AD3*COUNTA(C5:G24))+(AD3*COUNTA(H5:L24))+(AD3*COUNTA(C28:G47))+(AD3*COUNTA(H28:L47))</f>
        <v>53.01</v>
      </c>
      <c r="R59" s="178"/>
      <c r="S59" s="178"/>
      <c r="T59" s="179"/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191"/>
      <c r="AJ59" s="3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ht="10.15" customHeight="1">
      <c r="A60" s="51" t="s">
        <v>57</v>
      </c>
      <c r="B60" s="52"/>
      <c r="C60" s="50"/>
      <c r="D60" s="50"/>
      <c r="E60" s="53">
        <f>E50</f>
        <v>1</v>
      </c>
      <c r="F60" s="53"/>
      <c r="G60" s="36"/>
      <c r="H60" s="36"/>
      <c r="I60" s="206" t="s">
        <v>112</v>
      </c>
      <c r="J60" s="207"/>
      <c r="K60" s="207"/>
      <c r="L60" s="207"/>
      <c r="M60" s="207"/>
      <c r="N60" s="207"/>
      <c r="O60" s="207"/>
      <c r="P60" s="207"/>
      <c r="Q60" s="207"/>
      <c r="R60" s="207"/>
      <c r="S60" s="207"/>
      <c r="T60" s="208"/>
      <c r="U60" s="190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1"/>
      <c r="AJ60" s="3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ht="10.15" customHeight="1">
      <c r="A61" s="51" t="s">
        <v>58</v>
      </c>
      <c r="B61" s="52"/>
      <c r="C61" s="50"/>
      <c r="D61" s="50"/>
      <c r="E61" s="53">
        <f>E51</f>
        <v>10</v>
      </c>
      <c r="F61" s="53"/>
      <c r="G61" s="36"/>
      <c r="H61" s="36"/>
      <c r="I61" s="209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1"/>
      <c r="U61" s="190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1"/>
      <c r="AJ61" s="3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ht="10.15" customHeight="1">
      <c r="A62" s="51" t="s">
        <v>59</v>
      </c>
      <c r="B62" s="52"/>
      <c r="C62" s="50"/>
      <c r="D62" s="50"/>
      <c r="E62" s="53">
        <f>E52</f>
        <v>14</v>
      </c>
      <c r="F62" s="53"/>
      <c r="G62" s="36"/>
      <c r="H62" s="36"/>
      <c r="I62" s="209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1"/>
      <c r="U62" s="190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191"/>
      <c r="AJ62" s="3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ht="9.75" customHeight="1">
      <c r="A63" s="51" t="s">
        <v>60</v>
      </c>
      <c r="B63" s="52"/>
      <c r="C63" s="50"/>
      <c r="D63" s="50"/>
      <c r="E63" s="53">
        <f>E53</f>
        <v>17</v>
      </c>
      <c r="F63" s="53"/>
      <c r="G63" s="36"/>
      <c r="H63" s="36"/>
      <c r="I63" s="212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4"/>
      <c r="U63" s="190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90"/>
      <c r="AI63" s="191"/>
      <c r="AJ63" s="3"/>
    </row>
    <row r="64" spans="1:256" ht="9.75" customHeight="1">
      <c r="A64" s="165" t="s">
        <v>10</v>
      </c>
      <c r="B64" s="69"/>
      <c r="C64" s="69"/>
      <c r="D64" s="70"/>
      <c r="E64" s="57" t="s">
        <v>69</v>
      </c>
      <c r="F64" s="57"/>
      <c r="G64" s="39" t="s">
        <v>70</v>
      </c>
      <c r="H64" s="39" t="s">
        <v>71</v>
      </c>
      <c r="I64" s="67" t="s">
        <v>73</v>
      </c>
      <c r="J64" s="67"/>
      <c r="K64" s="67"/>
      <c r="L64" s="67"/>
      <c r="M64" s="67">
        <f>T13+X13+AB13+AF13-V13-Z13-AD13-AH13</f>
        <v>15</v>
      </c>
      <c r="N64" s="67"/>
      <c r="O64" s="68" t="s">
        <v>74</v>
      </c>
      <c r="P64" s="69"/>
      <c r="Q64" s="69"/>
      <c r="R64" s="70"/>
      <c r="S64" s="71">
        <f>IF(AND(C25 = "no time", H25 = "no time", C48 = "no time", H48 = "no time"), 0, M64/(COUNTA(C5:L24)+COUNTA(C28:L47)))</f>
        <v>1.6666666666666667</v>
      </c>
      <c r="T64" s="72"/>
      <c r="U64" s="190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90"/>
      <c r="AI64" s="191"/>
      <c r="AJ64" s="3"/>
    </row>
    <row r="65" spans="1:36" ht="9.75" customHeight="1">
      <c r="A65" s="51" t="s">
        <v>57</v>
      </c>
      <c r="B65" s="52"/>
      <c r="C65" s="50"/>
      <c r="D65" s="50"/>
      <c r="E65" s="53">
        <f>E50</f>
        <v>1</v>
      </c>
      <c r="F65" s="53"/>
      <c r="G65" s="36"/>
      <c r="H65" s="36"/>
      <c r="I65" s="58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60"/>
      <c r="U65" s="190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90"/>
      <c r="AI65" s="191"/>
      <c r="AJ65" s="3"/>
    </row>
    <row r="66" spans="1:36" ht="9.75" customHeight="1">
      <c r="A66" s="51" t="s">
        <v>58</v>
      </c>
      <c r="B66" s="52"/>
      <c r="C66" s="50"/>
      <c r="D66" s="50"/>
      <c r="E66" s="53">
        <f>E51</f>
        <v>10</v>
      </c>
      <c r="F66" s="53"/>
      <c r="G66" s="36"/>
      <c r="H66" s="36"/>
      <c r="I66" s="61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3"/>
      <c r="U66" s="190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90"/>
      <c r="AI66" s="191"/>
      <c r="AJ66" s="3"/>
    </row>
    <row r="67" spans="1:36" ht="9.75" customHeight="1">
      <c r="A67" s="51" t="s">
        <v>59</v>
      </c>
      <c r="B67" s="52"/>
      <c r="C67" s="50"/>
      <c r="D67" s="50"/>
      <c r="E67" s="53">
        <f>E52</f>
        <v>14</v>
      </c>
      <c r="F67" s="53"/>
      <c r="G67" s="36"/>
      <c r="H67" s="36"/>
      <c r="I67" s="61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3"/>
      <c r="U67" s="190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190"/>
      <c r="AI67" s="191"/>
      <c r="AJ67" s="3"/>
    </row>
    <row r="68" spans="1:36" ht="9.75" customHeight="1" thickBot="1">
      <c r="A68" s="73" t="s">
        <v>60</v>
      </c>
      <c r="B68" s="74"/>
      <c r="C68" s="75"/>
      <c r="D68" s="75"/>
      <c r="E68" s="76">
        <f>E53</f>
        <v>17</v>
      </c>
      <c r="F68" s="76"/>
      <c r="G68" s="38"/>
      <c r="H68" s="38"/>
      <c r="I68" s="64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6"/>
      <c r="U68" s="192"/>
      <c r="V68" s="192"/>
      <c r="W68" s="192"/>
      <c r="X68" s="192"/>
      <c r="Y68" s="192"/>
      <c r="Z68" s="192"/>
      <c r="AA68" s="192"/>
      <c r="AB68" s="192"/>
      <c r="AC68" s="192"/>
      <c r="AD68" s="192"/>
      <c r="AE68" s="192"/>
      <c r="AF68" s="192"/>
      <c r="AG68" s="192"/>
      <c r="AH68" s="192"/>
      <c r="AI68" s="193"/>
      <c r="AJ68" s="3"/>
    </row>
    <row r="69" spans="1:36" ht="20.100000000000001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</sheetData>
  <mergeCells count="471">
    <mergeCell ref="X9:AA9"/>
    <mergeCell ref="AB9:AE9"/>
    <mergeCell ref="AF9:AI9"/>
    <mergeCell ref="AB17:AE17"/>
    <mergeCell ref="AF17:AI17"/>
    <mergeCell ref="AB19:AE19"/>
    <mergeCell ref="AB5:AE5"/>
    <mergeCell ref="AF5:AI5"/>
    <mergeCell ref="AB6:AE6"/>
    <mergeCell ref="AF6:AI6"/>
    <mergeCell ref="X8:AA8"/>
    <mergeCell ref="AB8:AE8"/>
    <mergeCell ref="AF8:AI8"/>
    <mergeCell ref="AB7:AC7"/>
    <mergeCell ref="AD7:AE7"/>
    <mergeCell ref="AF7:AG7"/>
    <mergeCell ref="AH7:AI7"/>
    <mergeCell ref="AF19:AI19"/>
    <mergeCell ref="AB14:AC14"/>
    <mergeCell ref="AD14:AE14"/>
    <mergeCell ref="AF14:AG14"/>
    <mergeCell ref="AH14:AI14"/>
    <mergeCell ref="A6:B6"/>
    <mergeCell ref="C6:G6"/>
    <mergeCell ref="H6:L6"/>
    <mergeCell ref="N6:S6"/>
    <mergeCell ref="T6:W6"/>
    <mergeCell ref="X6:AA6"/>
    <mergeCell ref="A5:B5"/>
    <mergeCell ref="C5:G5"/>
    <mergeCell ref="A4:B4"/>
    <mergeCell ref="C4:G4"/>
    <mergeCell ref="H4:L4"/>
    <mergeCell ref="N4:Q4"/>
    <mergeCell ref="H5:L5"/>
    <mergeCell ref="N5:S5"/>
    <mergeCell ref="T5:W5"/>
    <mergeCell ref="X5:AA5"/>
    <mergeCell ref="A1:K3"/>
    <mergeCell ref="L1:Q1"/>
    <mergeCell ref="R1:W1"/>
    <mergeCell ref="X1:AC1"/>
    <mergeCell ref="AB4:AE4"/>
    <mergeCell ref="R3:W3"/>
    <mergeCell ref="X3:AC3"/>
    <mergeCell ref="AD3:AI3"/>
    <mergeCell ref="R4:S4"/>
    <mergeCell ref="T4:W4"/>
    <mergeCell ref="X4:AA4"/>
    <mergeCell ref="AD1:AI1"/>
    <mergeCell ref="L2:Q2"/>
    <mergeCell ref="R2:W2"/>
    <mergeCell ref="X2:AC2"/>
    <mergeCell ref="AD2:AI2"/>
    <mergeCell ref="L3:Q3"/>
    <mergeCell ref="AF4:AI4"/>
    <mergeCell ref="A7:B7"/>
    <mergeCell ref="C7:G7"/>
    <mergeCell ref="H7:L7"/>
    <mergeCell ref="N7:P7"/>
    <mergeCell ref="Q7:S7"/>
    <mergeCell ref="T7:U7"/>
    <mergeCell ref="V7:W7"/>
    <mergeCell ref="X7:Y7"/>
    <mergeCell ref="Z7:AA7"/>
    <mergeCell ref="A8:B8"/>
    <mergeCell ref="C8:G8"/>
    <mergeCell ref="H8:L8"/>
    <mergeCell ref="N8:S8"/>
    <mergeCell ref="T8:W8"/>
    <mergeCell ref="A9:B9"/>
    <mergeCell ref="C9:G9"/>
    <mergeCell ref="H9:L9"/>
    <mergeCell ref="N9:S9"/>
    <mergeCell ref="T9:W9"/>
    <mergeCell ref="A10:B10"/>
    <mergeCell ref="C10:G10"/>
    <mergeCell ref="H10:L10"/>
    <mergeCell ref="N10:S10"/>
    <mergeCell ref="T10:W10"/>
    <mergeCell ref="X10:AA10"/>
    <mergeCell ref="AB10:AE10"/>
    <mergeCell ref="AF10:AI10"/>
    <mergeCell ref="AB11:AE11"/>
    <mergeCell ref="AF11:AI11"/>
    <mergeCell ref="A12:B12"/>
    <mergeCell ref="C12:G12"/>
    <mergeCell ref="H12:L12"/>
    <mergeCell ref="N12:S12"/>
    <mergeCell ref="T12:W12"/>
    <mergeCell ref="X12:AA12"/>
    <mergeCell ref="AB12:AE12"/>
    <mergeCell ref="AF12:AI12"/>
    <mergeCell ref="A11:B11"/>
    <mergeCell ref="C11:G11"/>
    <mergeCell ref="H11:L11"/>
    <mergeCell ref="N11:S11"/>
    <mergeCell ref="T11:W11"/>
    <mergeCell ref="X11:AA11"/>
    <mergeCell ref="V13:W13"/>
    <mergeCell ref="X13:Y13"/>
    <mergeCell ref="Z13:AA13"/>
    <mergeCell ref="AB13:AC13"/>
    <mergeCell ref="AD13:AE13"/>
    <mergeCell ref="AF13:AG13"/>
    <mergeCell ref="AH13:AI13"/>
    <mergeCell ref="T14:U14"/>
    <mergeCell ref="V14:W14"/>
    <mergeCell ref="X14:Y14"/>
    <mergeCell ref="Z14:AA14"/>
    <mergeCell ref="A14:B14"/>
    <mergeCell ref="C14:G14"/>
    <mergeCell ref="H14:L14"/>
    <mergeCell ref="N14:S14"/>
    <mergeCell ref="A13:B13"/>
    <mergeCell ref="C13:G13"/>
    <mergeCell ref="H13:L13"/>
    <mergeCell ref="N13:S13"/>
    <mergeCell ref="T13:U13"/>
    <mergeCell ref="A16:B16"/>
    <mergeCell ref="C16:G16"/>
    <mergeCell ref="H16:L16"/>
    <mergeCell ref="N16:S16"/>
    <mergeCell ref="T16:W16"/>
    <mergeCell ref="X16:AA16"/>
    <mergeCell ref="AB16:AE16"/>
    <mergeCell ref="AF16:AI16"/>
    <mergeCell ref="A15:B15"/>
    <mergeCell ref="C15:G15"/>
    <mergeCell ref="H15:L15"/>
    <mergeCell ref="N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18:B18"/>
    <mergeCell ref="C18:G18"/>
    <mergeCell ref="H18:L18"/>
    <mergeCell ref="N18:S18"/>
    <mergeCell ref="T18:W18"/>
    <mergeCell ref="X18:AA18"/>
    <mergeCell ref="AB18:AE18"/>
    <mergeCell ref="AF18:AI18"/>
    <mergeCell ref="A17:B17"/>
    <mergeCell ref="C17:G17"/>
    <mergeCell ref="H17:L17"/>
    <mergeCell ref="N17:S17"/>
    <mergeCell ref="T17:W17"/>
    <mergeCell ref="X17:AA17"/>
    <mergeCell ref="A20:B20"/>
    <mergeCell ref="C20:G20"/>
    <mergeCell ref="H20:L20"/>
    <mergeCell ref="N20:S20"/>
    <mergeCell ref="T20:W20"/>
    <mergeCell ref="X20:AA20"/>
    <mergeCell ref="AB20:AE20"/>
    <mergeCell ref="AF20:AI20"/>
    <mergeCell ref="A19:B19"/>
    <mergeCell ref="C19:G19"/>
    <mergeCell ref="H19:L19"/>
    <mergeCell ref="N19:S19"/>
    <mergeCell ref="T19:W19"/>
    <mergeCell ref="X19:AA19"/>
    <mergeCell ref="AB21:AE21"/>
    <mergeCell ref="AF21:AI21"/>
    <mergeCell ref="A22:B22"/>
    <mergeCell ref="C22:G22"/>
    <mergeCell ref="H22:L22"/>
    <mergeCell ref="N22:S22"/>
    <mergeCell ref="T22:W22"/>
    <mergeCell ref="X22:AA22"/>
    <mergeCell ref="AB22:AE22"/>
    <mergeCell ref="AF22:AI22"/>
    <mergeCell ref="A21:B21"/>
    <mergeCell ref="C21:G21"/>
    <mergeCell ref="H21:L21"/>
    <mergeCell ref="N21:S21"/>
    <mergeCell ref="T21:W21"/>
    <mergeCell ref="X21:AA21"/>
    <mergeCell ref="AB23:AE23"/>
    <mergeCell ref="AF23:AI23"/>
    <mergeCell ref="A24:B24"/>
    <mergeCell ref="C24:G24"/>
    <mergeCell ref="H24:L24"/>
    <mergeCell ref="N24:S24"/>
    <mergeCell ref="T24:W24"/>
    <mergeCell ref="X24:AA24"/>
    <mergeCell ref="AB24:AE24"/>
    <mergeCell ref="AF24:AI24"/>
    <mergeCell ref="A23:B23"/>
    <mergeCell ref="C23:G23"/>
    <mergeCell ref="H23:L23"/>
    <mergeCell ref="N23:S23"/>
    <mergeCell ref="T23:W23"/>
    <mergeCell ref="X23:AA23"/>
    <mergeCell ref="AB25:AE25"/>
    <mergeCell ref="AF25:AI25"/>
    <mergeCell ref="N26:S26"/>
    <mergeCell ref="T26:W26"/>
    <mergeCell ref="X26:AA26"/>
    <mergeCell ref="AB26:AE26"/>
    <mergeCell ref="AF26:AI26"/>
    <mergeCell ref="A25:B25"/>
    <mergeCell ref="C25:G25"/>
    <mergeCell ref="H25:L25"/>
    <mergeCell ref="N25:S25"/>
    <mergeCell ref="T25:W25"/>
    <mergeCell ref="X25:AA25"/>
    <mergeCell ref="AB27:AE27"/>
    <mergeCell ref="AF27:AI27"/>
    <mergeCell ref="A28:B28"/>
    <mergeCell ref="C28:G28"/>
    <mergeCell ref="H28:L28"/>
    <mergeCell ref="N28:S28"/>
    <mergeCell ref="T28:W28"/>
    <mergeCell ref="X28:AA28"/>
    <mergeCell ref="AB28:AE28"/>
    <mergeCell ref="AF28:AI28"/>
    <mergeCell ref="A27:B27"/>
    <mergeCell ref="C27:G27"/>
    <mergeCell ref="H27:L27"/>
    <mergeCell ref="N27:S27"/>
    <mergeCell ref="T27:W27"/>
    <mergeCell ref="X27:AA27"/>
    <mergeCell ref="A30:B30"/>
    <mergeCell ref="C30:G30"/>
    <mergeCell ref="H30:L30"/>
    <mergeCell ref="N30:S30"/>
    <mergeCell ref="T30:W30"/>
    <mergeCell ref="X30:AA30"/>
    <mergeCell ref="AB30:AE30"/>
    <mergeCell ref="AF30:AI30"/>
    <mergeCell ref="A29:B29"/>
    <mergeCell ref="C29:G29"/>
    <mergeCell ref="H29:L29"/>
    <mergeCell ref="N29:S29"/>
    <mergeCell ref="AH29:AI29"/>
    <mergeCell ref="T29:U29"/>
    <mergeCell ref="V29:W29"/>
    <mergeCell ref="X29:Y29"/>
    <mergeCell ref="Z29:AA29"/>
    <mergeCell ref="AB29:AC29"/>
    <mergeCell ref="AD29:AE29"/>
    <mergeCell ref="AF29:AG29"/>
    <mergeCell ref="AB31:AE31"/>
    <mergeCell ref="AF31:AI31"/>
    <mergeCell ref="A32:B32"/>
    <mergeCell ref="C32:G32"/>
    <mergeCell ref="H32:L32"/>
    <mergeCell ref="N32:S32"/>
    <mergeCell ref="T32:W32"/>
    <mergeCell ref="X32:AA32"/>
    <mergeCell ref="AB32:AE32"/>
    <mergeCell ref="AF32:AI32"/>
    <mergeCell ref="A31:B31"/>
    <mergeCell ref="C31:G31"/>
    <mergeCell ref="H31:L31"/>
    <mergeCell ref="N31:S31"/>
    <mergeCell ref="T31:W31"/>
    <mergeCell ref="X31:AA31"/>
    <mergeCell ref="AB33:AE33"/>
    <mergeCell ref="AF33:AI33"/>
    <mergeCell ref="A34:B34"/>
    <mergeCell ref="C34:G34"/>
    <mergeCell ref="H34:L34"/>
    <mergeCell ref="N34:S34"/>
    <mergeCell ref="T34:W34"/>
    <mergeCell ref="X34:AA34"/>
    <mergeCell ref="AB34:AE34"/>
    <mergeCell ref="AF34:AI34"/>
    <mergeCell ref="A33:B33"/>
    <mergeCell ref="C33:G33"/>
    <mergeCell ref="H33:L33"/>
    <mergeCell ref="N33:S33"/>
    <mergeCell ref="T33:W33"/>
    <mergeCell ref="X33:AA33"/>
    <mergeCell ref="AB35:AE35"/>
    <mergeCell ref="AF35:AI35"/>
    <mergeCell ref="A36:B36"/>
    <mergeCell ref="C36:G36"/>
    <mergeCell ref="H36:L36"/>
    <mergeCell ref="N36:S36"/>
    <mergeCell ref="T36:W36"/>
    <mergeCell ref="X36:AA36"/>
    <mergeCell ref="AB36:AE36"/>
    <mergeCell ref="AF36:AI36"/>
    <mergeCell ref="A35:B35"/>
    <mergeCell ref="C35:G35"/>
    <mergeCell ref="H35:L35"/>
    <mergeCell ref="N35:S35"/>
    <mergeCell ref="T35:W35"/>
    <mergeCell ref="X35:AA35"/>
    <mergeCell ref="A38:B38"/>
    <mergeCell ref="C38:G38"/>
    <mergeCell ref="H38:L38"/>
    <mergeCell ref="N38:S38"/>
    <mergeCell ref="T38:W38"/>
    <mergeCell ref="X38:AA38"/>
    <mergeCell ref="AB38:AE38"/>
    <mergeCell ref="AF38:AI38"/>
    <mergeCell ref="A37:B37"/>
    <mergeCell ref="C37:G37"/>
    <mergeCell ref="H37:L37"/>
    <mergeCell ref="N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40:B40"/>
    <mergeCell ref="C40:G40"/>
    <mergeCell ref="H40:L40"/>
    <mergeCell ref="N40:S40"/>
    <mergeCell ref="T40:W40"/>
    <mergeCell ref="X40:AA40"/>
    <mergeCell ref="A39:B39"/>
    <mergeCell ref="C39:G39"/>
    <mergeCell ref="H39:L39"/>
    <mergeCell ref="N39:S39"/>
    <mergeCell ref="T39:W39"/>
    <mergeCell ref="X39:AA39"/>
    <mergeCell ref="A42:B42"/>
    <mergeCell ref="C42:G42"/>
    <mergeCell ref="H42:L42"/>
    <mergeCell ref="N42:S42"/>
    <mergeCell ref="T42:W42"/>
    <mergeCell ref="X42:AA42"/>
    <mergeCell ref="A41:B41"/>
    <mergeCell ref="C41:G41"/>
    <mergeCell ref="H41:L41"/>
    <mergeCell ref="N41:S41"/>
    <mergeCell ref="T41:W41"/>
    <mergeCell ref="X41:AA41"/>
    <mergeCell ref="X45:AA45"/>
    <mergeCell ref="A44:B44"/>
    <mergeCell ref="C44:G44"/>
    <mergeCell ref="H44:L44"/>
    <mergeCell ref="N44:S44"/>
    <mergeCell ref="T44:W44"/>
    <mergeCell ref="X44:AA44"/>
    <mergeCell ref="A43:B43"/>
    <mergeCell ref="C43:G43"/>
    <mergeCell ref="H43:L43"/>
    <mergeCell ref="N43:S43"/>
    <mergeCell ref="T43:W43"/>
    <mergeCell ref="X43:AA43"/>
    <mergeCell ref="I65:T68"/>
    <mergeCell ref="E66:F66"/>
    <mergeCell ref="E67:F67"/>
    <mergeCell ref="A45:B45"/>
    <mergeCell ref="C45:G45"/>
    <mergeCell ref="H45:L45"/>
    <mergeCell ref="N45:S45"/>
    <mergeCell ref="T45:W45"/>
    <mergeCell ref="A46:B46"/>
    <mergeCell ref="C46:G46"/>
    <mergeCell ref="H46:L46"/>
    <mergeCell ref="N46:S46"/>
    <mergeCell ref="T46:W46"/>
    <mergeCell ref="A49:D49"/>
    <mergeCell ref="E49:F49"/>
    <mergeCell ref="A54:D54"/>
    <mergeCell ref="E54:F54"/>
    <mergeCell ref="A59:D59"/>
    <mergeCell ref="E59:F59"/>
    <mergeCell ref="A64:D64"/>
    <mergeCell ref="E64:F64"/>
    <mergeCell ref="I59:P59"/>
    <mergeCell ref="Q59:T59"/>
    <mergeCell ref="AF47:AI47"/>
    <mergeCell ref="X47:AA47"/>
    <mergeCell ref="AB45:AE45"/>
    <mergeCell ref="AF45:AI45"/>
    <mergeCell ref="AB43:AE43"/>
    <mergeCell ref="AF43:AI43"/>
    <mergeCell ref="E55:F55"/>
    <mergeCell ref="AH48:AI48"/>
    <mergeCell ref="A67:B67"/>
    <mergeCell ref="C67:D67"/>
    <mergeCell ref="V48:W48"/>
    <mergeCell ref="X48:Y48"/>
    <mergeCell ref="A48:B48"/>
    <mergeCell ref="C48:G48"/>
    <mergeCell ref="H48:L48"/>
    <mergeCell ref="N48:S48"/>
    <mergeCell ref="C62:D62"/>
    <mergeCell ref="A63:B63"/>
    <mergeCell ref="A55:B55"/>
    <mergeCell ref="C55:D55"/>
    <mergeCell ref="A56:B56"/>
    <mergeCell ref="C56:D56"/>
    <mergeCell ref="E61:F61"/>
    <mergeCell ref="E62:F62"/>
    <mergeCell ref="AB41:AE41"/>
    <mergeCell ref="AF41:AI41"/>
    <mergeCell ref="AB39:AE39"/>
    <mergeCell ref="AF39:AI39"/>
    <mergeCell ref="AF46:AI46"/>
    <mergeCell ref="AB44:AE44"/>
    <mergeCell ref="AF44:AI44"/>
    <mergeCell ref="AB42:AE42"/>
    <mergeCell ref="AF42:AI42"/>
    <mergeCell ref="AB40:AE40"/>
    <mergeCell ref="AF40:AI40"/>
    <mergeCell ref="AB46:AE46"/>
    <mergeCell ref="AB47:AE47"/>
    <mergeCell ref="T47:W47"/>
    <mergeCell ref="A47:B47"/>
    <mergeCell ref="C47:G47"/>
    <mergeCell ref="H47:L47"/>
    <mergeCell ref="N47:S47"/>
    <mergeCell ref="C65:D65"/>
    <mergeCell ref="A66:B66"/>
    <mergeCell ref="C58:D58"/>
    <mergeCell ref="A60:B60"/>
    <mergeCell ref="C60:D60"/>
    <mergeCell ref="A61:B61"/>
    <mergeCell ref="C61:D61"/>
    <mergeCell ref="A62:B62"/>
    <mergeCell ref="E60:F60"/>
    <mergeCell ref="I60:T63"/>
    <mergeCell ref="C66:D66"/>
    <mergeCell ref="I55:T58"/>
    <mergeCell ref="E56:F56"/>
    <mergeCell ref="E57:F57"/>
    <mergeCell ref="E58:F58"/>
    <mergeCell ref="S64:T64"/>
    <mergeCell ref="O64:R64"/>
    <mergeCell ref="E63:F63"/>
    <mergeCell ref="X46:AA46"/>
    <mergeCell ref="I49:P49"/>
    <mergeCell ref="Q49:T49"/>
    <mergeCell ref="I54:P54"/>
    <mergeCell ref="Q54:T54"/>
    <mergeCell ref="T48:U48"/>
    <mergeCell ref="A51:B51"/>
    <mergeCell ref="C51:D51"/>
    <mergeCell ref="A52:B52"/>
    <mergeCell ref="C52:D52"/>
    <mergeCell ref="Z48:AA48"/>
    <mergeCell ref="AF48:AG48"/>
    <mergeCell ref="E50:F50"/>
    <mergeCell ref="I50:T53"/>
    <mergeCell ref="E51:F51"/>
    <mergeCell ref="E52:F52"/>
    <mergeCell ref="E53:F53"/>
    <mergeCell ref="A53:B53"/>
    <mergeCell ref="C53:D53"/>
    <mergeCell ref="U49:AI68"/>
    <mergeCell ref="A50:B50"/>
    <mergeCell ref="C50:D50"/>
    <mergeCell ref="A57:B57"/>
    <mergeCell ref="C57:D57"/>
    <mergeCell ref="A58:B58"/>
    <mergeCell ref="C63:D63"/>
    <mergeCell ref="I64:L64"/>
    <mergeCell ref="M64:N64"/>
    <mergeCell ref="A65:B65"/>
    <mergeCell ref="E68:F68"/>
    <mergeCell ref="AD48:AE48"/>
    <mergeCell ref="AB48:AC48"/>
    <mergeCell ref="A68:B68"/>
    <mergeCell ref="C68:D68"/>
    <mergeCell ref="E65:F65"/>
  </mergeCells>
  <printOptions horizontalCentered="1" verticalCentered="1"/>
  <pageMargins left="0" right="0" top="0.59055118110236227" bottom="0" header="0" footer="0"/>
  <pageSetup paperSize="9" orientation="portrait" useFirstPageNumber="1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9"/>
  <sheetViews>
    <sheetView showGridLines="0" topLeftCell="A39" zoomScale="115" zoomScaleNormal="115" workbookViewId="0">
      <selection activeCell="I50" sqref="I50:T53"/>
    </sheetView>
  </sheetViews>
  <sheetFormatPr defaultColWidth="11" defaultRowHeight="20.100000000000001" customHeight="1"/>
  <cols>
    <col min="1" max="6" width="2.375" style="1" customWidth="1"/>
    <col min="7" max="7" width="3.625" style="1" customWidth="1"/>
    <col min="8" max="10" width="2.375" style="1" customWidth="1"/>
    <col min="11" max="11" width="2.5" style="1" customWidth="1"/>
    <col min="12" max="12" width="3.625" style="1" customWidth="1"/>
    <col min="13" max="14" width="2.375" style="1" customWidth="1"/>
    <col min="15" max="15" width="3.625" style="1" customWidth="1"/>
    <col min="16" max="18" width="2.375" style="1" customWidth="1"/>
    <col min="19" max="19" width="3.625" style="1" customWidth="1"/>
    <col min="20" max="35" width="2.375" style="1" customWidth="1"/>
    <col min="36" max="256" width="10.25" style="1" customWidth="1"/>
    <col min="257" max="16384" width="11" style="2"/>
  </cols>
  <sheetData>
    <row r="1" spans="1:38" ht="18.600000000000001" customHeight="1">
      <c r="A1" s="303"/>
      <c r="B1" s="304"/>
      <c r="C1" s="304"/>
      <c r="D1" s="304"/>
      <c r="E1" s="304"/>
      <c r="F1" s="304"/>
      <c r="G1" s="304"/>
      <c r="H1" s="304"/>
      <c r="I1" s="304"/>
      <c r="J1" s="304"/>
      <c r="K1" s="305"/>
      <c r="L1" s="309" t="s">
        <v>0</v>
      </c>
      <c r="M1" s="310"/>
      <c r="N1" s="310"/>
      <c r="O1" s="310"/>
      <c r="P1" s="310"/>
      <c r="Q1" s="310"/>
      <c r="R1" s="311" t="str">
        <f>'FP1'!R1:W1</f>
        <v>Race 1</v>
      </c>
      <c r="S1" s="311"/>
      <c r="T1" s="311"/>
      <c r="U1" s="311"/>
      <c r="V1" s="311"/>
      <c r="W1" s="311"/>
      <c r="X1" s="310" t="s">
        <v>1</v>
      </c>
      <c r="Y1" s="310"/>
      <c r="Z1" s="310"/>
      <c r="AA1" s="310"/>
      <c r="AB1" s="310"/>
      <c r="AC1" s="310"/>
      <c r="AD1" s="311" t="str">
        <f>'FP1'!AD1:AI1</f>
        <v>Silverstone</v>
      </c>
      <c r="AE1" s="311"/>
      <c r="AF1" s="311"/>
      <c r="AG1" s="311"/>
      <c r="AH1" s="311"/>
      <c r="AI1" s="317"/>
      <c r="AJ1" s="3"/>
      <c r="AK1" s="1" t="s">
        <v>96</v>
      </c>
      <c r="AL1" s="1" t="s">
        <v>97</v>
      </c>
    </row>
    <row r="2" spans="1:38" ht="18.600000000000001" customHeight="1">
      <c r="A2" s="306"/>
      <c r="B2" s="307"/>
      <c r="C2" s="307"/>
      <c r="D2" s="307"/>
      <c r="E2" s="307"/>
      <c r="F2" s="307"/>
      <c r="G2" s="307"/>
      <c r="H2" s="307"/>
      <c r="I2" s="307"/>
      <c r="J2" s="307"/>
      <c r="K2" s="308"/>
      <c r="L2" s="318" t="s">
        <v>2</v>
      </c>
      <c r="M2" s="315"/>
      <c r="N2" s="315"/>
      <c r="O2" s="315"/>
      <c r="P2" s="315"/>
      <c r="Q2" s="315"/>
      <c r="R2" s="314">
        <f>'FP1'!R2:W2</f>
        <v>0</v>
      </c>
      <c r="S2" s="314"/>
      <c r="T2" s="314"/>
      <c r="U2" s="314"/>
      <c r="V2" s="314"/>
      <c r="W2" s="314"/>
      <c r="X2" s="315" t="s">
        <v>56</v>
      </c>
      <c r="Y2" s="315"/>
      <c r="Z2" s="315"/>
      <c r="AA2" s="315"/>
      <c r="AB2" s="315"/>
      <c r="AC2" s="315"/>
      <c r="AD2" s="319">
        <f>'FP1'!AD2:AI2</f>
        <v>0</v>
      </c>
      <c r="AE2" s="319"/>
      <c r="AF2" s="319"/>
      <c r="AG2" s="319"/>
      <c r="AH2" s="319"/>
      <c r="AI2" s="320"/>
      <c r="AJ2" s="3"/>
      <c r="AK2" s="1">
        <v>1</v>
      </c>
      <c r="AL2" s="1">
        <v>14.503769999999999</v>
      </c>
    </row>
    <row r="3" spans="1:38" ht="18.600000000000001" customHeight="1" thickBot="1">
      <c r="A3" s="306"/>
      <c r="B3" s="307"/>
      <c r="C3" s="307"/>
      <c r="D3" s="307"/>
      <c r="E3" s="307"/>
      <c r="F3" s="307"/>
      <c r="G3" s="307"/>
      <c r="H3" s="307"/>
      <c r="I3" s="307"/>
      <c r="J3" s="307"/>
      <c r="K3" s="308"/>
      <c r="L3" s="318" t="s">
        <v>3</v>
      </c>
      <c r="M3" s="315"/>
      <c r="N3" s="315"/>
      <c r="O3" s="315"/>
      <c r="P3" s="315"/>
      <c r="Q3" s="315"/>
      <c r="R3" s="313">
        <f>'FP1'!R3:W3+2</f>
        <v>2</v>
      </c>
      <c r="S3" s="314"/>
      <c r="T3" s="314"/>
      <c r="U3" s="314"/>
      <c r="V3" s="314"/>
      <c r="W3" s="314"/>
      <c r="X3" s="315" t="s">
        <v>4</v>
      </c>
      <c r="Y3" s="315"/>
      <c r="Z3" s="315"/>
      <c r="AA3" s="315"/>
      <c r="AB3" s="315"/>
      <c r="AC3" s="315"/>
      <c r="AD3" s="314">
        <f>'FP1'!AD3:AI3</f>
        <v>5.89</v>
      </c>
      <c r="AE3" s="314"/>
      <c r="AF3" s="314"/>
      <c r="AG3" s="314"/>
      <c r="AH3" s="314"/>
      <c r="AI3" s="316"/>
      <c r="AJ3" s="3"/>
    </row>
    <row r="4" spans="1:38" ht="11.25" customHeight="1" thickBot="1">
      <c r="A4" s="295" t="s">
        <v>5</v>
      </c>
      <c r="B4" s="296"/>
      <c r="C4" s="296" t="s">
        <v>6</v>
      </c>
      <c r="D4" s="296"/>
      <c r="E4" s="296"/>
      <c r="F4" s="296"/>
      <c r="G4" s="296"/>
      <c r="H4" s="296" t="s">
        <v>7</v>
      </c>
      <c r="I4" s="296"/>
      <c r="J4" s="296"/>
      <c r="K4" s="296"/>
      <c r="L4" s="297"/>
      <c r="M4" s="14"/>
      <c r="N4" s="322" t="s">
        <v>8</v>
      </c>
      <c r="O4" s="312"/>
      <c r="P4" s="312"/>
      <c r="Q4" s="312"/>
      <c r="R4" s="312" t="s">
        <v>43</v>
      </c>
      <c r="S4" s="312"/>
      <c r="T4" s="312" t="s">
        <v>6</v>
      </c>
      <c r="U4" s="312"/>
      <c r="V4" s="312"/>
      <c r="W4" s="312"/>
      <c r="X4" s="312" t="s">
        <v>7</v>
      </c>
      <c r="Y4" s="312"/>
      <c r="Z4" s="312"/>
      <c r="AA4" s="312"/>
      <c r="AB4" s="312" t="s">
        <v>9</v>
      </c>
      <c r="AC4" s="312"/>
      <c r="AD4" s="312"/>
      <c r="AE4" s="312"/>
      <c r="AF4" s="312" t="s">
        <v>10</v>
      </c>
      <c r="AG4" s="312"/>
      <c r="AH4" s="312"/>
      <c r="AI4" s="321"/>
      <c r="AJ4" s="3"/>
    </row>
    <row r="5" spans="1:38" ht="11.25" customHeight="1">
      <c r="A5" s="292">
        <v>1</v>
      </c>
      <c r="B5" s="293"/>
      <c r="C5" s="94" t="s">
        <v>103</v>
      </c>
      <c r="D5" s="94"/>
      <c r="E5" s="94"/>
      <c r="F5" s="94"/>
      <c r="G5" s="94"/>
      <c r="H5" s="94"/>
      <c r="I5" s="94"/>
      <c r="J5" s="94"/>
      <c r="K5" s="94"/>
      <c r="L5" s="95"/>
      <c r="M5" s="15"/>
      <c r="N5" s="323" t="s">
        <v>11</v>
      </c>
      <c r="O5" s="324"/>
      <c r="P5" s="324"/>
      <c r="Q5" s="324"/>
      <c r="R5" s="324"/>
      <c r="S5" s="324"/>
      <c r="T5" s="107">
        <v>0.4236111111111111</v>
      </c>
      <c r="U5" s="108"/>
      <c r="V5" s="108"/>
      <c r="W5" s="108"/>
      <c r="X5" s="107"/>
      <c r="Y5" s="108"/>
      <c r="Z5" s="108"/>
      <c r="AA5" s="108"/>
      <c r="AB5" s="107"/>
      <c r="AC5" s="108"/>
      <c r="AD5" s="108"/>
      <c r="AE5" s="108"/>
      <c r="AF5" s="108"/>
      <c r="AG5" s="108"/>
      <c r="AH5" s="108"/>
      <c r="AI5" s="114"/>
      <c r="AJ5" s="3"/>
    </row>
    <row r="6" spans="1:38" ht="11.25" customHeight="1">
      <c r="A6" s="292">
        <v>2</v>
      </c>
      <c r="B6" s="293"/>
      <c r="C6" s="110">
        <v>1.6458449074074073E-3</v>
      </c>
      <c r="D6" s="111"/>
      <c r="E6" s="111"/>
      <c r="F6" s="111"/>
      <c r="G6" s="112"/>
      <c r="H6" s="94"/>
      <c r="I6" s="94"/>
      <c r="J6" s="94"/>
      <c r="K6" s="94"/>
      <c r="L6" s="95"/>
      <c r="M6" s="15"/>
      <c r="N6" s="267" t="s">
        <v>12</v>
      </c>
      <c r="O6" s="268"/>
      <c r="P6" s="268"/>
      <c r="Q6" s="268"/>
      <c r="R6" s="268"/>
      <c r="S6" s="268"/>
      <c r="T6" s="77" t="s">
        <v>115</v>
      </c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8"/>
      <c r="AJ6" s="3"/>
    </row>
    <row r="7" spans="1:38" ht="11.25" customHeight="1">
      <c r="A7" s="292">
        <v>3</v>
      </c>
      <c r="B7" s="293"/>
      <c r="C7" s="110">
        <v>1.611099537037037E-3</v>
      </c>
      <c r="D7" s="111"/>
      <c r="E7" s="111"/>
      <c r="F7" s="111"/>
      <c r="G7" s="112"/>
      <c r="H7" s="94"/>
      <c r="I7" s="94"/>
      <c r="J7" s="94"/>
      <c r="K7" s="94"/>
      <c r="L7" s="95"/>
      <c r="M7" s="15"/>
      <c r="N7" s="267" t="s">
        <v>13</v>
      </c>
      <c r="O7" s="268"/>
      <c r="P7" s="268"/>
      <c r="Q7" s="268" t="s">
        <v>14</v>
      </c>
      <c r="R7" s="268"/>
      <c r="S7" s="268"/>
      <c r="T7" s="77"/>
      <c r="U7" s="77"/>
      <c r="V7" s="77"/>
      <c r="W7" s="77"/>
      <c r="X7" s="97"/>
      <c r="Y7" s="97"/>
      <c r="Z7" s="115"/>
      <c r="AA7" s="115"/>
      <c r="AB7" s="97"/>
      <c r="AC7" s="97"/>
      <c r="AD7" s="115"/>
      <c r="AE7" s="115"/>
      <c r="AF7" s="97"/>
      <c r="AG7" s="97"/>
      <c r="AH7" s="115"/>
      <c r="AI7" s="116"/>
      <c r="AJ7" s="3"/>
    </row>
    <row r="8" spans="1:38" ht="11.25" customHeight="1">
      <c r="A8" s="292">
        <v>4</v>
      </c>
      <c r="B8" s="293"/>
      <c r="C8" s="110">
        <v>1.5902662037037038E-3</v>
      </c>
      <c r="D8" s="111"/>
      <c r="E8" s="111"/>
      <c r="F8" s="111"/>
      <c r="G8" s="112"/>
      <c r="H8" s="94"/>
      <c r="I8" s="94"/>
      <c r="J8" s="94"/>
      <c r="K8" s="94"/>
      <c r="L8" s="95"/>
      <c r="M8" s="15"/>
      <c r="N8" s="298" t="s">
        <v>62</v>
      </c>
      <c r="O8" s="299"/>
      <c r="P8" s="299"/>
      <c r="Q8" s="299"/>
      <c r="R8" s="299"/>
      <c r="S8" s="300"/>
      <c r="T8" s="117"/>
      <c r="U8" s="118"/>
      <c r="V8" s="118"/>
      <c r="W8" s="118"/>
      <c r="X8" s="117"/>
      <c r="Y8" s="118"/>
      <c r="Z8" s="118"/>
      <c r="AA8" s="89"/>
      <c r="AB8" s="117"/>
      <c r="AC8" s="118"/>
      <c r="AD8" s="118"/>
      <c r="AE8" s="89"/>
      <c r="AF8" s="117"/>
      <c r="AG8" s="118"/>
      <c r="AH8" s="118"/>
      <c r="AI8" s="119"/>
      <c r="AJ8" s="3"/>
    </row>
    <row r="9" spans="1:38" ht="11.25" customHeight="1">
      <c r="A9" s="292">
        <v>5</v>
      </c>
      <c r="B9" s="293"/>
      <c r="C9" s="110" t="s">
        <v>104</v>
      </c>
      <c r="D9" s="111"/>
      <c r="E9" s="111"/>
      <c r="F9" s="111"/>
      <c r="G9" s="112"/>
      <c r="H9" s="94"/>
      <c r="I9" s="94"/>
      <c r="J9" s="94"/>
      <c r="K9" s="94"/>
      <c r="L9" s="95"/>
      <c r="M9" s="15"/>
      <c r="N9" s="267" t="s">
        <v>42</v>
      </c>
      <c r="O9" s="268"/>
      <c r="P9" s="268"/>
      <c r="Q9" s="268"/>
      <c r="R9" s="268"/>
      <c r="S9" s="268"/>
      <c r="T9" s="293">
        <f>'RACE 1'!T9</f>
        <v>0</v>
      </c>
      <c r="U9" s="293"/>
      <c r="V9" s="293"/>
      <c r="W9" s="293"/>
      <c r="X9" s="325"/>
      <c r="Y9" s="325"/>
      <c r="Z9" s="325"/>
      <c r="AA9" s="325"/>
      <c r="AB9" s="325"/>
      <c r="AC9" s="325"/>
      <c r="AD9" s="325"/>
      <c r="AE9" s="325"/>
      <c r="AF9" s="325"/>
      <c r="AG9" s="325"/>
      <c r="AH9" s="325"/>
      <c r="AI9" s="326"/>
      <c r="AJ9" s="3"/>
    </row>
    <row r="10" spans="1:38" ht="11.25" customHeight="1">
      <c r="A10" s="292">
        <v>6</v>
      </c>
      <c r="B10" s="293"/>
      <c r="C10" s="94"/>
      <c r="D10" s="94"/>
      <c r="E10" s="94"/>
      <c r="F10" s="94"/>
      <c r="G10" s="94"/>
      <c r="H10" s="94"/>
      <c r="I10" s="94"/>
      <c r="J10" s="94"/>
      <c r="K10" s="94"/>
      <c r="L10" s="95"/>
      <c r="M10" s="15"/>
      <c r="N10" s="92" t="s">
        <v>89</v>
      </c>
      <c r="O10" s="93"/>
      <c r="P10" s="93"/>
      <c r="Q10" s="93"/>
      <c r="R10" s="93"/>
      <c r="S10" s="93"/>
      <c r="T10" s="301">
        <f>(AD$3*COUNTA(C$5:G$24))+'RACE 1'!AF10</f>
        <v>279.02999999999997</v>
      </c>
      <c r="U10" s="301"/>
      <c r="V10" s="301"/>
      <c r="W10" s="301"/>
      <c r="X10" s="301">
        <f>(AD$3*COUNTA(H$5:L$24))+T10</f>
        <v>279.02999999999997</v>
      </c>
      <c r="Y10" s="301"/>
      <c r="Z10" s="301"/>
      <c r="AA10" s="301"/>
      <c r="AB10" s="301">
        <f>(AD$3*COUNTA(C$28:G$47))+X10</f>
        <v>279.02999999999997</v>
      </c>
      <c r="AC10" s="301"/>
      <c r="AD10" s="301"/>
      <c r="AE10" s="301"/>
      <c r="AF10" s="301">
        <f>(AD$3*COUNTA(H$28:L$47))+AB10</f>
        <v>279.02999999999997</v>
      </c>
      <c r="AG10" s="301"/>
      <c r="AH10" s="301"/>
      <c r="AI10" s="302"/>
      <c r="AJ10" s="3"/>
    </row>
    <row r="11" spans="1:38" ht="11.25" customHeight="1">
      <c r="A11" s="292">
        <v>7</v>
      </c>
      <c r="B11" s="293"/>
      <c r="C11" s="94"/>
      <c r="D11" s="94"/>
      <c r="E11" s="94"/>
      <c r="F11" s="94"/>
      <c r="G11" s="94"/>
      <c r="H11" s="94"/>
      <c r="I11" s="94"/>
      <c r="J11" s="94"/>
      <c r="K11" s="94"/>
      <c r="L11" s="95"/>
      <c r="M11" s="15"/>
      <c r="N11" s="92" t="s">
        <v>90</v>
      </c>
      <c r="O11" s="93"/>
      <c r="P11" s="93"/>
      <c r="Q11" s="93"/>
      <c r="R11" s="93"/>
      <c r="S11" s="93"/>
      <c r="T11" s="301">
        <f>(AD$3*COUNTA(C$5:G$24))+'RACE 1'!AF11</f>
        <v>279.02999999999997</v>
      </c>
      <c r="U11" s="301"/>
      <c r="V11" s="301"/>
      <c r="W11" s="301"/>
      <c r="X11" s="301">
        <f>(AD$3*COUNTA(H$5:L$24))+T11</f>
        <v>279.02999999999997</v>
      </c>
      <c r="Y11" s="301"/>
      <c r="Z11" s="301"/>
      <c r="AA11" s="301"/>
      <c r="AB11" s="301">
        <f>(AD$3*COUNTA(C$28:G$47))+X11</f>
        <v>279.02999999999997</v>
      </c>
      <c r="AC11" s="301"/>
      <c r="AD11" s="301"/>
      <c r="AE11" s="301"/>
      <c r="AF11" s="301">
        <f>(AD$3*COUNTA(H$28:L$47))+AB11</f>
        <v>279.02999999999997</v>
      </c>
      <c r="AG11" s="301"/>
      <c r="AH11" s="301"/>
      <c r="AI11" s="302"/>
      <c r="AJ11" s="3"/>
    </row>
    <row r="12" spans="1:38" ht="11.25" customHeight="1">
      <c r="A12" s="292">
        <v>8</v>
      </c>
      <c r="B12" s="293"/>
      <c r="C12" s="94"/>
      <c r="D12" s="94"/>
      <c r="E12" s="94"/>
      <c r="F12" s="94"/>
      <c r="G12" s="94"/>
      <c r="H12" s="94"/>
      <c r="I12" s="94"/>
      <c r="J12" s="94"/>
      <c r="K12" s="94"/>
      <c r="L12" s="95"/>
      <c r="M12" s="15"/>
      <c r="N12" s="298" t="s">
        <v>41</v>
      </c>
      <c r="O12" s="299"/>
      <c r="P12" s="299"/>
      <c r="Q12" s="299"/>
      <c r="R12" s="299"/>
      <c r="S12" s="300"/>
      <c r="T12" s="77" t="s">
        <v>43</v>
      </c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8"/>
      <c r="AJ12" s="3"/>
    </row>
    <row r="13" spans="1:38" ht="11.25" customHeight="1">
      <c r="A13" s="292">
        <v>9</v>
      </c>
      <c r="B13" s="293"/>
      <c r="C13" s="94"/>
      <c r="D13" s="94"/>
      <c r="E13" s="94"/>
      <c r="F13" s="94"/>
      <c r="G13" s="94"/>
      <c r="H13" s="94"/>
      <c r="I13" s="94"/>
      <c r="J13" s="94"/>
      <c r="K13" s="94"/>
      <c r="L13" s="95"/>
      <c r="M13" s="15"/>
      <c r="N13" s="267" t="s">
        <v>72</v>
      </c>
      <c r="O13" s="268"/>
      <c r="P13" s="268"/>
      <c r="Q13" s="268"/>
      <c r="R13" s="268"/>
      <c r="S13" s="268"/>
      <c r="T13" s="117">
        <v>10</v>
      </c>
      <c r="U13" s="118"/>
      <c r="V13" s="117">
        <v>5.2</v>
      </c>
      <c r="W13" s="89"/>
      <c r="X13" s="117"/>
      <c r="Y13" s="89"/>
      <c r="Z13" s="118"/>
      <c r="AA13" s="89"/>
      <c r="AB13" s="117"/>
      <c r="AC13" s="89"/>
      <c r="AD13" s="118"/>
      <c r="AE13" s="89"/>
      <c r="AF13" s="117"/>
      <c r="AG13" s="89"/>
      <c r="AH13" s="118"/>
      <c r="AI13" s="119"/>
      <c r="AJ13" s="3"/>
    </row>
    <row r="14" spans="1:38" ht="11.25" customHeight="1">
      <c r="A14" s="292">
        <v>10</v>
      </c>
      <c r="B14" s="293"/>
      <c r="C14" s="94"/>
      <c r="D14" s="94"/>
      <c r="E14" s="94"/>
      <c r="F14" s="94"/>
      <c r="G14" s="94"/>
      <c r="H14" s="94"/>
      <c r="I14" s="94"/>
      <c r="J14" s="94"/>
      <c r="K14" s="94"/>
      <c r="L14" s="95"/>
      <c r="M14" s="15"/>
      <c r="N14" s="92" t="s">
        <v>65</v>
      </c>
      <c r="O14" s="93"/>
      <c r="P14" s="93"/>
      <c r="Q14" s="93"/>
      <c r="R14" s="93"/>
      <c r="S14" s="93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80"/>
      <c r="AJ14" s="3"/>
    </row>
    <row r="15" spans="1:38" ht="11.25" customHeight="1">
      <c r="A15" s="292">
        <v>11</v>
      </c>
      <c r="B15" s="293"/>
      <c r="C15" s="94"/>
      <c r="D15" s="94"/>
      <c r="E15" s="94"/>
      <c r="F15" s="94"/>
      <c r="G15" s="94"/>
      <c r="H15" s="94"/>
      <c r="I15" s="94"/>
      <c r="J15" s="94"/>
      <c r="K15" s="94"/>
      <c r="L15" s="95"/>
      <c r="M15" s="15"/>
      <c r="N15" s="92" t="s">
        <v>84</v>
      </c>
      <c r="O15" s="93"/>
      <c r="P15" s="93"/>
      <c r="Q15" s="93"/>
      <c r="R15" s="93"/>
      <c r="S15" s="93"/>
      <c r="T15" s="126"/>
      <c r="U15" s="127"/>
      <c r="V15" s="148"/>
      <c r="W15" s="148"/>
      <c r="X15" s="126"/>
      <c r="Y15" s="127"/>
      <c r="Z15" s="148"/>
      <c r="AA15" s="148"/>
      <c r="AB15" s="126"/>
      <c r="AC15" s="127"/>
      <c r="AD15" s="148"/>
      <c r="AE15" s="148"/>
      <c r="AF15" s="126"/>
      <c r="AG15" s="127"/>
      <c r="AH15" s="148"/>
      <c r="AI15" s="149"/>
      <c r="AJ15" s="3"/>
    </row>
    <row r="16" spans="1:38" ht="11.25" customHeight="1">
      <c r="A16" s="292">
        <v>12</v>
      </c>
      <c r="B16" s="293"/>
      <c r="C16" s="94"/>
      <c r="D16" s="94"/>
      <c r="E16" s="94"/>
      <c r="F16" s="94"/>
      <c r="G16" s="94"/>
      <c r="H16" s="94"/>
      <c r="I16" s="94"/>
      <c r="J16" s="94"/>
      <c r="K16" s="94"/>
      <c r="L16" s="95"/>
      <c r="M16" s="15"/>
      <c r="N16" s="267" t="s">
        <v>36</v>
      </c>
      <c r="O16" s="268"/>
      <c r="P16" s="268"/>
      <c r="Q16" s="268"/>
      <c r="R16" s="268"/>
      <c r="S16" s="268"/>
      <c r="T16" s="117" t="s">
        <v>91</v>
      </c>
      <c r="U16" s="118"/>
      <c r="V16" s="118"/>
      <c r="W16" s="89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8"/>
      <c r="AJ16" s="3"/>
    </row>
    <row r="17" spans="1:36" ht="11.25" customHeight="1">
      <c r="A17" s="292">
        <v>13</v>
      </c>
      <c r="B17" s="293"/>
      <c r="C17" s="94"/>
      <c r="D17" s="94"/>
      <c r="E17" s="94"/>
      <c r="F17" s="94"/>
      <c r="G17" s="94"/>
      <c r="H17" s="94"/>
      <c r="I17" s="94"/>
      <c r="J17" s="94"/>
      <c r="K17" s="94"/>
      <c r="L17" s="95"/>
      <c r="M17" s="15"/>
      <c r="N17" s="267" t="s">
        <v>15</v>
      </c>
      <c r="O17" s="268"/>
      <c r="P17" s="268"/>
      <c r="Q17" s="268"/>
      <c r="R17" s="268"/>
      <c r="S17" s="268"/>
      <c r="T17" s="117"/>
      <c r="U17" s="118"/>
      <c r="V17" s="118"/>
      <c r="W17" s="89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8"/>
      <c r="AJ17" s="3"/>
    </row>
    <row r="18" spans="1:36" ht="11.25" customHeight="1">
      <c r="A18" s="292">
        <v>14</v>
      </c>
      <c r="B18" s="293"/>
      <c r="C18" s="94"/>
      <c r="D18" s="94"/>
      <c r="E18" s="94"/>
      <c r="F18" s="94"/>
      <c r="G18" s="94"/>
      <c r="H18" s="94"/>
      <c r="I18" s="94"/>
      <c r="J18" s="94"/>
      <c r="K18" s="94"/>
      <c r="L18" s="95"/>
      <c r="M18" s="15"/>
      <c r="N18" s="267" t="s">
        <v>16</v>
      </c>
      <c r="O18" s="268"/>
      <c r="P18" s="268"/>
      <c r="Q18" s="268"/>
      <c r="R18" s="268"/>
      <c r="S18" s="268"/>
      <c r="T18" s="117">
        <v>12</v>
      </c>
      <c r="U18" s="118"/>
      <c r="V18" s="118"/>
      <c r="W18" s="89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8"/>
      <c r="AJ18" s="3"/>
    </row>
    <row r="19" spans="1:36" ht="11.25" customHeight="1">
      <c r="A19" s="288">
        <v>15</v>
      </c>
      <c r="B19" s="289"/>
      <c r="C19" s="150"/>
      <c r="D19" s="151"/>
      <c r="E19" s="151"/>
      <c r="F19" s="151"/>
      <c r="G19" s="153"/>
      <c r="H19" s="150"/>
      <c r="I19" s="151"/>
      <c r="J19" s="151"/>
      <c r="K19" s="151"/>
      <c r="L19" s="152"/>
      <c r="M19" s="15"/>
      <c r="N19" s="298" t="s">
        <v>38</v>
      </c>
      <c r="O19" s="299"/>
      <c r="P19" s="299"/>
      <c r="Q19" s="299"/>
      <c r="R19" s="299"/>
      <c r="S19" s="300"/>
      <c r="T19" s="117" t="s">
        <v>94</v>
      </c>
      <c r="U19" s="118"/>
      <c r="V19" s="118"/>
      <c r="W19" s="89"/>
      <c r="X19" s="117"/>
      <c r="Y19" s="118"/>
      <c r="Z19" s="118"/>
      <c r="AA19" s="89"/>
      <c r="AB19" s="117"/>
      <c r="AC19" s="118"/>
      <c r="AD19" s="118"/>
      <c r="AE19" s="89"/>
      <c r="AF19" s="117"/>
      <c r="AG19" s="118"/>
      <c r="AH19" s="118"/>
      <c r="AI19" s="119"/>
      <c r="AJ19" s="3"/>
    </row>
    <row r="20" spans="1:36" ht="11.25" customHeight="1">
      <c r="A20" s="288">
        <v>16</v>
      </c>
      <c r="B20" s="289"/>
      <c r="C20" s="94"/>
      <c r="D20" s="94"/>
      <c r="E20" s="94"/>
      <c r="F20" s="94"/>
      <c r="G20" s="94"/>
      <c r="H20" s="94"/>
      <c r="I20" s="94"/>
      <c r="J20" s="94"/>
      <c r="K20" s="94"/>
      <c r="L20" s="95"/>
      <c r="M20" s="15"/>
      <c r="N20" s="267" t="s">
        <v>17</v>
      </c>
      <c r="O20" s="268"/>
      <c r="P20" s="268"/>
      <c r="Q20" s="268"/>
      <c r="R20" s="268"/>
      <c r="S20" s="268"/>
      <c r="T20" s="117">
        <v>215</v>
      </c>
      <c r="U20" s="118"/>
      <c r="V20" s="118"/>
      <c r="W20" s="89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8"/>
      <c r="AJ20" s="3"/>
    </row>
    <row r="21" spans="1:36" ht="11.25" customHeight="1">
      <c r="A21" s="288">
        <v>17</v>
      </c>
      <c r="B21" s="289"/>
      <c r="C21" s="94"/>
      <c r="D21" s="94"/>
      <c r="E21" s="94"/>
      <c r="F21" s="94"/>
      <c r="G21" s="94"/>
      <c r="H21" s="94"/>
      <c r="I21" s="94"/>
      <c r="J21" s="94"/>
      <c r="K21" s="94"/>
      <c r="L21" s="95"/>
      <c r="M21" s="15"/>
      <c r="N21" s="267" t="s">
        <v>18</v>
      </c>
      <c r="O21" s="268"/>
      <c r="P21" s="268"/>
      <c r="Q21" s="268"/>
      <c r="R21" s="268"/>
      <c r="S21" s="268"/>
      <c r="T21" s="77" t="s">
        <v>114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8"/>
      <c r="AJ21" s="3"/>
    </row>
    <row r="22" spans="1:36" ht="11.25" customHeight="1">
      <c r="A22" s="288">
        <v>18</v>
      </c>
      <c r="B22" s="289"/>
      <c r="C22" s="94"/>
      <c r="D22" s="94"/>
      <c r="E22" s="94"/>
      <c r="F22" s="94"/>
      <c r="G22" s="94"/>
      <c r="H22" s="94"/>
      <c r="I22" s="94"/>
      <c r="J22" s="94"/>
      <c r="K22" s="94"/>
      <c r="L22" s="95"/>
      <c r="M22" s="15"/>
      <c r="N22" s="267" t="s">
        <v>19</v>
      </c>
      <c r="O22" s="268"/>
      <c r="P22" s="268"/>
      <c r="Q22" s="268"/>
      <c r="R22" s="268"/>
      <c r="S22" s="268"/>
      <c r="T22" s="77">
        <v>10</v>
      </c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8"/>
      <c r="AJ22" s="3"/>
    </row>
    <row r="23" spans="1:36" ht="11.25" customHeight="1">
      <c r="A23" s="288">
        <v>19</v>
      </c>
      <c r="B23" s="289"/>
      <c r="C23" s="94"/>
      <c r="D23" s="94"/>
      <c r="E23" s="94"/>
      <c r="F23" s="94"/>
      <c r="G23" s="94"/>
      <c r="H23" s="94"/>
      <c r="I23" s="94"/>
      <c r="J23" s="94"/>
      <c r="K23" s="94"/>
      <c r="L23" s="95"/>
      <c r="M23" s="15"/>
      <c r="N23" s="267" t="s">
        <v>20</v>
      </c>
      <c r="O23" s="268"/>
      <c r="P23" s="268"/>
      <c r="Q23" s="268"/>
      <c r="R23" s="268"/>
      <c r="S23" s="268"/>
      <c r="T23" s="77">
        <v>8</v>
      </c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8"/>
      <c r="AJ23" s="3"/>
    </row>
    <row r="24" spans="1:36" ht="11.25" customHeight="1" thickBot="1">
      <c r="A24" s="265">
        <v>20</v>
      </c>
      <c r="B24" s="266"/>
      <c r="C24" s="155"/>
      <c r="D24" s="155"/>
      <c r="E24" s="155"/>
      <c r="F24" s="155"/>
      <c r="G24" s="155"/>
      <c r="H24" s="155"/>
      <c r="I24" s="155"/>
      <c r="J24" s="155"/>
      <c r="K24" s="155"/>
      <c r="L24" s="156"/>
      <c r="M24" s="15"/>
      <c r="N24" s="267" t="s">
        <v>21</v>
      </c>
      <c r="O24" s="268"/>
      <c r="P24" s="268"/>
      <c r="Q24" s="268"/>
      <c r="R24" s="268"/>
      <c r="S24" s="268"/>
      <c r="T24" s="77">
        <v>8</v>
      </c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8"/>
      <c r="AJ24" s="3"/>
    </row>
    <row r="25" spans="1:36" ht="11.25" customHeight="1" thickBot="1">
      <c r="A25" s="274" t="s">
        <v>61</v>
      </c>
      <c r="B25" s="275"/>
      <c r="C25" s="276">
        <f>IF(OR(C5 = "Out/In", C6 = "In", C5 = 0), "no time", MIN(C5:G24))</f>
        <v>1.5902662037037038E-3</v>
      </c>
      <c r="D25" s="276"/>
      <c r="E25" s="276"/>
      <c r="F25" s="276"/>
      <c r="G25" s="276"/>
      <c r="H25" s="276" t="str">
        <f>IF(OR(H5 = "Out/In", H6 = "In", H5 = 0), "no time", MIN(H5:L24))</f>
        <v>no time</v>
      </c>
      <c r="I25" s="276"/>
      <c r="J25" s="276"/>
      <c r="K25" s="276"/>
      <c r="L25" s="276"/>
      <c r="M25" s="15"/>
      <c r="N25" s="267" t="s">
        <v>22</v>
      </c>
      <c r="O25" s="268"/>
      <c r="P25" s="268"/>
      <c r="Q25" s="268"/>
      <c r="R25" s="268"/>
      <c r="S25" s="268"/>
      <c r="T25" s="117"/>
      <c r="U25" s="118"/>
      <c r="V25" s="118"/>
      <c r="W25" s="89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8"/>
      <c r="AJ25" s="3"/>
    </row>
    <row r="26" spans="1:36" ht="11.25" customHeight="1" thickBot="1">
      <c r="A26" s="43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7"/>
      <c r="N26" s="267" t="s">
        <v>23</v>
      </c>
      <c r="O26" s="268"/>
      <c r="P26" s="268"/>
      <c r="Q26" s="268"/>
      <c r="R26" s="268"/>
      <c r="S26" s="268"/>
      <c r="T26" s="117" t="s">
        <v>93</v>
      </c>
      <c r="U26" s="118"/>
      <c r="V26" s="118"/>
      <c r="W26" s="89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8"/>
      <c r="AJ26" s="3"/>
    </row>
    <row r="27" spans="1:36" ht="11.25" customHeight="1">
      <c r="A27" s="295" t="s">
        <v>5</v>
      </c>
      <c r="B27" s="296"/>
      <c r="C27" s="296" t="s">
        <v>9</v>
      </c>
      <c r="D27" s="296"/>
      <c r="E27" s="296"/>
      <c r="F27" s="296"/>
      <c r="G27" s="296"/>
      <c r="H27" s="296" t="s">
        <v>10</v>
      </c>
      <c r="I27" s="296"/>
      <c r="J27" s="296"/>
      <c r="K27" s="296"/>
      <c r="L27" s="297"/>
      <c r="M27" s="15"/>
      <c r="N27" s="267" t="s">
        <v>24</v>
      </c>
      <c r="O27" s="268"/>
      <c r="P27" s="268"/>
      <c r="Q27" s="268"/>
      <c r="R27" s="268"/>
      <c r="S27" s="268"/>
      <c r="T27" s="117" t="s">
        <v>93</v>
      </c>
      <c r="U27" s="118"/>
      <c r="V27" s="118"/>
      <c r="W27" s="89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8"/>
      <c r="AJ27" s="3"/>
    </row>
    <row r="28" spans="1:36" ht="11.25" customHeight="1">
      <c r="A28" s="292">
        <v>1</v>
      </c>
      <c r="B28" s="293"/>
      <c r="C28" s="94"/>
      <c r="D28" s="94"/>
      <c r="E28" s="94"/>
      <c r="F28" s="94"/>
      <c r="G28" s="94"/>
      <c r="H28" s="94"/>
      <c r="I28" s="94"/>
      <c r="J28" s="94"/>
      <c r="K28" s="94"/>
      <c r="L28" s="95"/>
      <c r="M28" s="15"/>
      <c r="N28" s="267" t="s">
        <v>25</v>
      </c>
      <c r="O28" s="268"/>
      <c r="P28" s="268"/>
      <c r="Q28" s="268"/>
      <c r="R28" s="268"/>
      <c r="S28" s="268"/>
      <c r="T28" s="77" t="s">
        <v>107</v>
      </c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8"/>
      <c r="AJ28" s="3"/>
    </row>
    <row r="29" spans="1:36" ht="11.25" customHeight="1">
      <c r="A29" s="292">
        <v>2</v>
      </c>
      <c r="B29" s="293"/>
      <c r="C29" s="94"/>
      <c r="D29" s="94"/>
      <c r="E29" s="94"/>
      <c r="F29" s="94"/>
      <c r="G29" s="94"/>
      <c r="H29" s="94"/>
      <c r="I29" s="94"/>
      <c r="J29" s="94"/>
      <c r="K29" s="94"/>
      <c r="L29" s="95"/>
      <c r="M29" s="15"/>
      <c r="N29" s="267" t="s">
        <v>64</v>
      </c>
      <c r="O29" s="268"/>
      <c r="P29" s="268"/>
      <c r="Q29" s="268"/>
      <c r="R29" s="268"/>
      <c r="S29" s="268"/>
      <c r="T29" s="159">
        <v>2.2000000000000002</v>
      </c>
      <c r="U29" s="160"/>
      <c r="V29" s="118"/>
      <c r="W29" s="89"/>
      <c r="X29" s="117"/>
      <c r="Y29" s="89"/>
      <c r="Z29" s="118"/>
      <c r="AA29" s="89"/>
      <c r="AB29" s="117"/>
      <c r="AC29" s="89"/>
      <c r="AD29" s="117"/>
      <c r="AE29" s="89"/>
      <c r="AF29" s="117"/>
      <c r="AG29" s="89"/>
      <c r="AH29" s="117"/>
      <c r="AI29" s="119"/>
      <c r="AJ29" s="3"/>
    </row>
    <row r="30" spans="1:36" ht="11.25" customHeight="1">
      <c r="A30" s="292">
        <v>3</v>
      </c>
      <c r="B30" s="293"/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15"/>
      <c r="N30" s="267" t="s">
        <v>26</v>
      </c>
      <c r="O30" s="268"/>
      <c r="P30" s="268"/>
      <c r="Q30" s="268"/>
      <c r="R30" s="268"/>
      <c r="S30" s="268"/>
      <c r="T30" s="117" t="s">
        <v>93</v>
      </c>
      <c r="U30" s="118"/>
      <c r="V30" s="118"/>
      <c r="W30" s="89"/>
      <c r="X30" s="147"/>
      <c r="Y30" s="147"/>
      <c r="Z30" s="147"/>
      <c r="AA30" s="147"/>
      <c r="AB30" s="147"/>
      <c r="AC30" s="147"/>
      <c r="AD30" s="147"/>
      <c r="AE30" s="147"/>
      <c r="AF30" s="147"/>
      <c r="AG30" s="147"/>
      <c r="AH30" s="147"/>
      <c r="AI30" s="294"/>
      <c r="AJ30" s="3"/>
    </row>
    <row r="31" spans="1:36" ht="11.25" customHeight="1">
      <c r="A31" s="292">
        <v>4</v>
      </c>
      <c r="B31" s="293"/>
      <c r="C31" s="94"/>
      <c r="D31" s="94"/>
      <c r="E31" s="94"/>
      <c r="F31" s="94"/>
      <c r="G31" s="94"/>
      <c r="H31" s="94"/>
      <c r="I31" s="94"/>
      <c r="J31" s="94"/>
      <c r="K31" s="94"/>
      <c r="L31" s="95"/>
      <c r="M31" s="15"/>
      <c r="N31" s="267" t="s">
        <v>27</v>
      </c>
      <c r="O31" s="268"/>
      <c r="P31" s="268"/>
      <c r="Q31" s="268"/>
      <c r="R31" s="268"/>
      <c r="S31" s="268"/>
      <c r="T31" s="117" t="s">
        <v>93</v>
      </c>
      <c r="U31" s="118"/>
      <c r="V31" s="118"/>
      <c r="W31" s="89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8"/>
      <c r="AJ31" s="3"/>
    </row>
    <row r="32" spans="1:36" ht="11.25" customHeight="1">
      <c r="A32" s="292">
        <v>5</v>
      </c>
      <c r="B32" s="293"/>
      <c r="C32" s="94"/>
      <c r="D32" s="94"/>
      <c r="E32" s="94"/>
      <c r="F32" s="94"/>
      <c r="G32" s="94"/>
      <c r="H32" s="94"/>
      <c r="I32" s="94"/>
      <c r="J32" s="94"/>
      <c r="K32" s="94"/>
      <c r="L32" s="95"/>
      <c r="M32" s="15"/>
      <c r="N32" s="267" t="s">
        <v>39</v>
      </c>
      <c r="O32" s="268"/>
      <c r="P32" s="268"/>
      <c r="Q32" s="268"/>
      <c r="R32" s="268"/>
      <c r="S32" s="268"/>
      <c r="T32" s="117">
        <v>559</v>
      </c>
      <c r="U32" s="118"/>
      <c r="V32" s="118"/>
      <c r="W32" s="89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8"/>
      <c r="AJ32" s="3"/>
    </row>
    <row r="33" spans="1:36" ht="11.25" customHeight="1">
      <c r="A33" s="292">
        <v>6</v>
      </c>
      <c r="B33" s="293"/>
      <c r="C33" s="94"/>
      <c r="D33" s="94"/>
      <c r="E33" s="94"/>
      <c r="F33" s="94"/>
      <c r="G33" s="94"/>
      <c r="H33" s="94"/>
      <c r="I33" s="94"/>
      <c r="J33" s="94"/>
      <c r="K33" s="94"/>
      <c r="L33" s="95"/>
      <c r="M33" s="15"/>
      <c r="N33" s="267" t="s">
        <v>28</v>
      </c>
      <c r="O33" s="268"/>
      <c r="P33" s="268"/>
      <c r="Q33" s="268"/>
      <c r="R33" s="268"/>
      <c r="S33" s="268"/>
      <c r="T33" s="117" t="s">
        <v>93</v>
      </c>
      <c r="U33" s="118"/>
      <c r="V33" s="118"/>
      <c r="W33" s="89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8"/>
      <c r="AJ33" s="3"/>
    </row>
    <row r="34" spans="1:36" ht="11.25" customHeight="1">
      <c r="A34" s="292">
        <v>7</v>
      </c>
      <c r="B34" s="293"/>
      <c r="C34" s="94"/>
      <c r="D34" s="94"/>
      <c r="E34" s="94"/>
      <c r="F34" s="94"/>
      <c r="G34" s="94"/>
      <c r="H34" s="94"/>
      <c r="I34" s="94"/>
      <c r="J34" s="94"/>
      <c r="K34" s="94"/>
      <c r="L34" s="95"/>
      <c r="M34" s="15"/>
      <c r="N34" s="267" t="s">
        <v>29</v>
      </c>
      <c r="O34" s="268"/>
      <c r="P34" s="268"/>
      <c r="Q34" s="268"/>
      <c r="R34" s="268"/>
      <c r="S34" s="268"/>
      <c r="T34" s="117" t="s">
        <v>108</v>
      </c>
      <c r="U34" s="118"/>
      <c r="V34" s="118"/>
      <c r="W34" s="89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8"/>
      <c r="AJ34" s="3"/>
    </row>
    <row r="35" spans="1:36" ht="11.25" customHeight="1">
      <c r="A35" s="292">
        <v>8</v>
      </c>
      <c r="B35" s="293"/>
      <c r="C35" s="94"/>
      <c r="D35" s="94"/>
      <c r="E35" s="94"/>
      <c r="F35" s="94"/>
      <c r="G35" s="94"/>
      <c r="H35" s="94"/>
      <c r="I35" s="94"/>
      <c r="J35" s="94"/>
      <c r="K35" s="94"/>
      <c r="L35" s="95"/>
      <c r="M35" s="15"/>
      <c r="N35" s="267" t="s">
        <v>30</v>
      </c>
      <c r="O35" s="268"/>
      <c r="P35" s="268"/>
      <c r="Q35" s="268"/>
      <c r="R35" s="268"/>
      <c r="S35" s="268"/>
      <c r="T35" s="117" t="s">
        <v>91</v>
      </c>
      <c r="U35" s="118"/>
      <c r="V35" s="118"/>
      <c r="W35" s="89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8"/>
      <c r="AJ35" s="3"/>
    </row>
    <row r="36" spans="1:36" ht="11.25" customHeight="1">
      <c r="A36" s="292">
        <v>9</v>
      </c>
      <c r="B36" s="293"/>
      <c r="C36" s="94"/>
      <c r="D36" s="94"/>
      <c r="E36" s="94"/>
      <c r="F36" s="94"/>
      <c r="G36" s="94"/>
      <c r="H36" s="94"/>
      <c r="I36" s="94"/>
      <c r="J36" s="94"/>
      <c r="K36" s="94"/>
      <c r="L36" s="95"/>
      <c r="M36" s="15"/>
      <c r="N36" s="267" t="s">
        <v>40</v>
      </c>
      <c r="O36" s="268"/>
      <c r="P36" s="268"/>
      <c r="Q36" s="268"/>
      <c r="R36" s="268"/>
      <c r="S36" s="268"/>
      <c r="T36" s="117">
        <v>301</v>
      </c>
      <c r="U36" s="118"/>
      <c r="V36" s="118"/>
      <c r="W36" s="89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8"/>
      <c r="AJ36" s="3"/>
    </row>
    <row r="37" spans="1:36" ht="11.25" customHeight="1">
      <c r="A37" s="292">
        <v>10</v>
      </c>
      <c r="B37" s="293"/>
      <c r="C37" s="94"/>
      <c r="D37" s="94"/>
      <c r="E37" s="94"/>
      <c r="F37" s="94"/>
      <c r="G37" s="94"/>
      <c r="H37" s="94"/>
      <c r="I37" s="94"/>
      <c r="J37" s="94"/>
      <c r="K37" s="94"/>
      <c r="L37" s="95"/>
      <c r="M37" s="15"/>
      <c r="N37" s="92" t="s">
        <v>83</v>
      </c>
      <c r="O37" s="93"/>
      <c r="P37" s="93"/>
      <c r="Q37" s="93"/>
      <c r="R37" s="93"/>
      <c r="S37" s="93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118"/>
      <c r="AI37" s="119"/>
      <c r="AJ37" s="3"/>
    </row>
    <row r="38" spans="1:36" ht="11.25" customHeight="1">
      <c r="A38" s="288">
        <v>11</v>
      </c>
      <c r="B38" s="289"/>
      <c r="C38" s="94"/>
      <c r="D38" s="94"/>
      <c r="E38" s="94"/>
      <c r="F38" s="94"/>
      <c r="G38" s="94"/>
      <c r="H38" s="94"/>
      <c r="I38" s="94"/>
      <c r="J38" s="94"/>
      <c r="K38" s="94"/>
      <c r="L38" s="95"/>
      <c r="M38" s="15"/>
      <c r="N38" s="267" t="s">
        <v>15</v>
      </c>
      <c r="O38" s="268"/>
      <c r="P38" s="268"/>
      <c r="Q38" s="268"/>
      <c r="R38" s="268"/>
      <c r="S38" s="268"/>
      <c r="T38" s="77"/>
      <c r="U38" s="77"/>
      <c r="V38" s="77"/>
      <c r="W38" s="77"/>
      <c r="X38" s="117"/>
      <c r="Y38" s="118"/>
      <c r="Z38" s="118"/>
      <c r="AA38" s="89"/>
      <c r="AB38" s="117"/>
      <c r="AC38" s="118"/>
      <c r="AD38" s="118"/>
      <c r="AE38" s="89"/>
      <c r="AF38" s="117"/>
      <c r="AG38" s="118"/>
      <c r="AH38" s="118"/>
      <c r="AI38" s="119"/>
      <c r="AJ38" s="3"/>
    </row>
    <row r="39" spans="1:36" ht="11.25" customHeight="1">
      <c r="A39" s="288">
        <v>12</v>
      </c>
      <c r="B39" s="289"/>
      <c r="C39" s="94"/>
      <c r="D39" s="94"/>
      <c r="E39" s="94"/>
      <c r="F39" s="94"/>
      <c r="G39" s="94"/>
      <c r="H39" s="94"/>
      <c r="I39" s="94"/>
      <c r="J39" s="94"/>
      <c r="K39" s="94"/>
      <c r="L39" s="95"/>
      <c r="M39" s="15"/>
      <c r="N39" s="267" t="s">
        <v>37</v>
      </c>
      <c r="O39" s="268"/>
      <c r="P39" s="268"/>
      <c r="Q39" s="268"/>
      <c r="R39" s="268"/>
      <c r="S39" s="268"/>
      <c r="T39" s="77" t="s">
        <v>95</v>
      </c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8"/>
      <c r="AJ39" s="3"/>
    </row>
    <row r="40" spans="1:36" ht="11.25" customHeight="1">
      <c r="A40" s="288">
        <v>13</v>
      </c>
      <c r="B40" s="289"/>
      <c r="C40" s="94"/>
      <c r="D40" s="94"/>
      <c r="E40" s="94"/>
      <c r="F40" s="94"/>
      <c r="G40" s="94"/>
      <c r="H40" s="94"/>
      <c r="I40" s="94"/>
      <c r="J40" s="94"/>
      <c r="K40" s="94"/>
      <c r="L40" s="95"/>
      <c r="M40" s="15"/>
      <c r="N40" s="267" t="s">
        <v>31</v>
      </c>
      <c r="O40" s="268"/>
      <c r="P40" s="268"/>
      <c r="Q40" s="268"/>
      <c r="R40" s="268"/>
      <c r="S40" s="268"/>
      <c r="T40" s="77">
        <v>95</v>
      </c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8"/>
      <c r="AJ40" s="3"/>
    </row>
    <row r="41" spans="1:36" ht="11.25" customHeight="1">
      <c r="A41" s="288">
        <v>14</v>
      </c>
      <c r="B41" s="289"/>
      <c r="C41" s="94"/>
      <c r="D41" s="94"/>
      <c r="E41" s="94"/>
      <c r="F41" s="94"/>
      <c r="G41" s="94"/>
      <c r="H41" s="94"/>
      <c r="I41" s="94"/>
      <c r="J41" s="94"/>
      <c r="K41" s="94"/>
      <c r="L41" s="95"/>
      <c r="M41" s="15"/>
      <c r="N41" s="267" t="s">
        <v>19</v>
      </c>
      <c r="O41" s="268"/>
      <c r="P41" s="268"/>
      <c r="Q41" s="268"/>
      <c r="R41" s="268"/>
      <c r="S41" s="268"/>
      <c r="T41" s="77">
        <v>13</v>
      </c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8"/>
      <c r="AJ41" s="3"/>
    </row>
    <row r="42" spans="1:36" ht="11.25" customHeight="1">
      <c r="A42" s="288">
        <v>15</v>
      </c>
      <c r="B42" s="289"/>
      <c r="C42" s="150"/>
      <c r="D42" s="151"/>
      <c r="E42" s="151"/>
      <c r="F42" s="151"/>
      <c r="G42" s="153"/>
      <c r="H42" s="150"/>
      <c r="I42" s="151"/>
      <c r="J42" s="151"/>
      <c r="K42" s="151"/>
      <c r="L42" s="152"/>
      <c r="M42" s="15"/>
      <c r="N42" s="267" t="s">
        <v>20</v>
      </c>
      <c r="O42" s="268"/>
      <c r="P42" s="268"/>
      <c r="Q42" s="268"/>
      <c r="R42" s="268"/>
      <c r="S42" s="268"/>
      <c r="T42" s="77">
        <v>11</v>
      </c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8"/>
      <c r="AJ42" s="3"/>
    </row>
    <row r="43" spans="1:36" ht="11.25" customHeight="1">
      <c r="A43" s="288">
        <v>16</v>
      </c>
      <c r="B43" s="289"/>
      <c r="C43" s="94"/>
      <c r="D43" s="94"/>
      <c r="E43" s="94"/>
      <c r="F43" s="94"/>
      <c r="G43" s="94"/>
      <c r="H43" s="94"/>
      <c r="I43" s="94"/>
      <c r="J43" s="94"/>
      <c r="K43" s="94"/>
      <c r="L43" s="95"/>
      <c r="M43" s="15"/>
      <c r="N43" s="267" t="s">
        <v>32</v>
      </c>
      <c r="O43" s="268"/>
      <c r="P43" s="268"/>
      <c r="Q43" s="268"/>
      <c r="R43" s="268"/>
      <c r="S43" s="268"/>
      <c r="T43" s="77">
        <v>8</v>
      </c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8"/>
      <c r="AJ43" s="3"/>
    </row>
    <row r="44" spans="1:36" ht="11.25" customHeight="1">
      <c r="A44" s="288">
        <v>17</v>
      </c>
      <c r="B44" s="289"/>
      <c r="C44" s="94"/>
      <c r="D44" s="94"/>
      <c r="E44" s="94"/>
      <c r="F44" s="94"/>
      <c r="G44" s="94"/>
      <c r="H44" s="94"/>
      <c r="I44" s="94"/>
      <c r="J44" s="94"/>
      <c r="K44" s="94"/>
      <c r="L44" s="95"/>
      <c r="M44" s="15"/>
      <c r="N44" s="267" t="s">
        <v>21</v>
      </c>
      <c r="O44" s="268"/>
      <c r="P44" s="268"/>
      <c r="Q44" s="268"/>
      <c r="R44" s="268"/>
      <c r="S44" s="268"/>
      <c r="T44" s="77">
        <v>14</v>
      </c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8"/>
      <c r="AJ44" s="3"/>
    </row>
    <row r="45" spans="1:36" ht="11.25" customHeight="1">
      <c r="A45" s="288">
        <v>18</v>
      </c>
      <c r="B45" s="289"/>
      <c r="C45" s="94"/>
      <c r="D45" s="94"/>
      <c r="E45" s="94"/>
      <c r="F45" s="94"/>
      <c r="G45" s="94"/>
      <c r="H45" s="94"/>
      <c r="I45" s="94"/>
      <c r="J45" s="94"/>
      <c r="K45" s="94"/>
      <c r="L45" s="95"/>
      <c r="M45" s="15"/>
      <c r="N45" s="267" t="s">
        <v>33</v>
      </c>
      <c r="O45" s="268"/>
      <c r="P45" s="268"/>
      <c r="Q45" s="268"/>
      <c r="R45" s="268"/>
      <c r="S45" s="268"/>
      <c r="T45" s="117"/>
      <c r="U45" s="118"/>
      <c r="V45" s="118"/>
      <c r="W45" s="89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8"/>
      <c r="AJ45" s="3"/>
    </row>
    <row r="46" spans="1:36" ht="11.25" customHeight="1">
      <c r="A46" s="288">
        <v>19</v>
      </c>
      <c r="B46" s="289"/>
      <c r="C46" s="94"/>
      <c r="D46" s="94"/>
      <c r="E46" s="94"/>
      <c r="F46" s="94"/>
      <c r="G46" s="94"/>
      <c r="H46" s="94"/>
      <c r="I46" s="94"/>
      <c r="J46" s="94"/>
      <c r="K46" s="94"/>
      <c r="L46" s="95"/>
      <c r="M46" s="15"/>
      <c r="N46" s="267" t="s">
        <v>34</v>
      </c>
      <c r="O46" s="268"/>
      <c r="P46" s="268"/>
      <c r="Q46" s="268"/>
      <c r="R46" s="268"/>
      <c r="S46" s="268"/>
      <c r="T46" s="117" t="s">
        <v>93</v>
      </c>
      <c r="U46" s="118"/>
      <c r="V46" s="118"/>
      <c r="W46" s="89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8"/>
      <c r="AJ46" s="3"/>
    </row>
    <row r="47" spans="1:36" ht="11.25" customHeight="1" thickBot="1">
      <c r="A47" s="265">
        <v>20</v>
      </c>
      <c r="B47" s="266"/>
      <c r="C47" s="155"/>
      <c r="D47" s="155"/>
      <c r="E47" s="155"/>
      <c r="F47" s="155"/>
      <c r="G47" s="155"/>
      <c r="H47" s="155"/>
      <c r="I47" s="155"/>
      <c r="J47" s="155"/>
      <c r="K47" s="155"/>
      <c r="L47" s="156"/>
      <c r="M47" s="15"/>
      <c r="N47" s="267" t="s">
        <v>35</v>
      </c>
      <c r="O47" s="268"/>
      <c r="P47" s="268"/>
      <c r="Q47" s="268"/>
      <c r="R47" s="268"/>
      <c r="S47" s="268"/>
      <c r="T47" s="77" t="s">
        <v>107</v>
      </c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8"/>
      <c r="AJ47" s="3"/>
    </row>
    <row r="48" spans="1:36" ht="11.25" customHeight="1" thickBot="1">
      <c r="A48" s="274" t="s">
        <v>61</v>
      </c>
      <c r="B48" s="275"/>
      <c r="C48" s="276" t="str">
        <f>IF(OR(C28 = "Out/In", C29 = "In", C28 = 0), "no time", MIN(C28:G47))</f>
        <v>no time</v>
      </c>
      <c r="D48" s="276"/>
      <c r="E48" s="276"/>
      <c r="F48" s="276"/>
      <c r="G48" s="276"/>
      <c r="H48" s="276" t="str">
        <f>IF(OR(H28 = "Out/In", H29 = "In", H28 = 0), "no time", MIN(H28:L47))</f>
        <v>no time</v>
      </c>
      <c r="I48" s="276"/>
      <c r="J48" s="276"/>
      <c r="K48" s="276"/>
      <c r="L48" s="276"/>
      <c r="M48" s="18"/>
      <c r="N48" s="277" t="s">
        <v>63</v>
      </c>
      <c r="O48" s="278"/>
      <c r="P48" s="278"/>
      <c r="Q48" s="278"/>
      <c r="R48" s="278"/>
      <c r="S48" s="278"/>
      <c r="T48" s="194">
        <v>1.6</v>
      </c>
      <c r="U48" s="195"/>
      <c r="V48" s="161"/>
      <c r="W48" s="162"/>
      <c r="X48" s="163"/>
      <c r="Y48" s="162"/>
      <c r="Z48" s="161"/>
      <c r="AA48" s="162"/>
      <c r="AB48" s="163"/>
      <c r="AC48" s="162"/>
      <c r="AD48" s="163"/>
      <c r="AE48" s="162"/>
      <c r="AF48" s="163"/>
      <c r="AG48" s="162"/>
      <c r="AH48" s="163"/>
      <c r="AI48" s="164"/>
      <c r="AJ48" s="3"/>
    </row>
    <row r="49" spans="1:256" ht="10.15" customHeight="1">
      <c r="A49" s="181" t="s">
        <v>6</v>
      </c>
      <c r="B49" s="182"/>
      <c r="C49" s="182"/>
      <c r="D49" s="182"/>
      <c r="E49" s="183" t="s">
        <v>69</v>
      </c>
      <c r="F49" s="183"/>
      <c r="G49" s="40" t="s">
        <v>70</v>
      </c>
      <c r="H49" s="40" t="s">
        <v>71</v>
      </c>
      <c r="I49" s="198" t="s">
        <v>75</v>
      </c>
      <c r="J49" s="199"/>
      <c r="K49" s="199"/>
      <c r="L49" s="199"/>
      <c r="M49" s="199"/>
      <c r="N49" s="199"/>
      <c r="O49" s="199"/>
      <c r="P49" s="233"/>
      <c r="Q49" s="259">
        <f>IF(AND(C25 = "no time", H25 = "no time", C48 = "no time", H48 = "no time"), "no time",MIN(C25,H25,C48,H48))</f>
        <v>1.5902662037037038E-3</v>
      </c>
      <c r="R49" s="260"/>
      <c r="S49" s="260"/>
      <c r="T49" s="261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3"/>
      <c r="AJ49" s="3"/>
    </row>
    <row r="50" spans="1:256" ht="9.75" customHeight="1">
      <c r="A50" s="51" t="s">
        <v>57</v>
      </c>
      <c r="B50" s="52"/>
      <c r="C50" s="50"/>
      <c r="D50" s="50"/>
      <c r="E50" s="53">
        <f>'RACE 1'!E50:F50</f>
        <v>1</v>
      </c>
      <c r="F50" s="53"/>
      <c r="G50" s="36"/>
      <c r="H50" s="36"/>
      <c r="I50" s="79" t="s">
        <v>118</v>
      </c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1"/>
      <c r="U50" s="254"/>
      <c r="V50" s="254"/>
      <c r="W50" s="254"/>
      <c r="X50" s="254"/>
      <c r="Y50" s="254"/>
      <c r="Z50" s="254"/>
      <c r="AA50" s="254"/>
      <c r="AB50" s="254"/>
      <c r="AC50" s="254"/>
      <c r="AD50" s="254"/>
      <c r="AE50" s="254"/>
      <c r="AF50" s="254"/>
      <c r="AG50" s="254"/>
      <c r="AH50" s="254"/>
      <c r="AI50" s="255"/>
      <c r="AJ50" s="3"/>
    </row>
    <row r="51" spans="1:256" ht="10.15" customHeight="1">
      <c r="A51" s="51" t="s">
        <v>58</v>
      </c>
      <c r="B51" s="52"/>
      <c r="C51" s="50"/>
      <c r="D51" s="50"/>
      <c r="E51" s="53">
        <f>'RACE 1'!E51:F51</f>
        <v>10</v>
      </c>
      <c r="F51" s="53"/>
      <c r="G51" s="36"/>
      <c r="H51" s="36"/>
      <c r="I51" s="82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4"/>
      <c r="U51" s="254"/>
      <c r="V51" s="254"/>
      <c r="W51" s="254"/>
      <c r="X51" s="254"/>
      <c r="Y51" s="254"/>
      <c r="Z51" s="254"/>
      <c r="AA51" s="254"/>
      <c r="AB51" s="254"/>
      <c r="AC51" s="254"/>
      <c r="AD51" s="254"/>
      <c r="AE51" s="254"/>
      <c r="AF51" s="254"/>
      <c r="AG51" s="254"/>
      <c r="AH51" s="254"/>
      <c r="AI51" s="255"/>
      <c r="AJ51" s="3"/>
    </row>
    <row r="52" spans="1:256" ht="9.75" customHeight="1">
      <c r="A52" s="51" t="s">
        <v>59</v>
      </c>
      <c r="B52" s="52"/>
      <c r="C52" s="50"/>
      <c r="D52" s="50"/>
      <c r="E52" s="53">
        <f>'RACE 1'!E52:F52</f>
        <v>14</v>
      </c>
      <c r="F52" s="53"/>
      <c r="G52" s="36"/>
      <c r="H52" s="36"/>
      <c r="I52" s="82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4"/>
      <c r="U52" s="254"/>
      <c r="V52" s="254"/>
      <c r="W52" s="254"/>
      <c r="X52" s="254"/>
      <c r="Y52" s="254"/>
      <c r="Z52" s="254"/>
      <c r="AA52" s="254"/>
      <c r="AB52" s="254"/>
      <c r="AC52" s="254"/>
      <c r="AD52" s="254"/>
      <c r="AE52" s="254"/>
      <c r="AF52" s="254"/>
      <c r="AG52" s="254"/>
      <c r="AH52" s="254"/>
      <c r="AI52" s="255"/>
      <c r="AJ52" s="3"/>
    </row>
    <row r="53" spans="1:256" ht="10.15" customHeight="1">
      <c r="A53" s="51" t="s">
        <v>60</v>
      </c>
      <c r="B53" s="52"/>
      <c r="C53" s="50"/>
      <c r="D53" s="50"/>
      <c r="E53" s="53">
        <f>'RACE 1'!E53:F53</f>
        <v>17</v>
      </c>
      <c r="F53" s="53"/>
      <c r="G53" s="37"/>
      <c r="H53" s="37"/>
      <c r="I53" s="85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7"/>
      <c r="U53" s="254"/>
      <c r="V53" s="254"/>
      <c r="W53" s="254"/>
      <c r="X53" s="254"/>
      <c r="Y53" s="254"/>
      <c r="Z53" s="254"/>
      <c r="AA53" s="254"/>
      <c r="AB53" s="254"/>
      <c r="AC53" s="254"/>
      <c r="AD53" s="254"/>
      <c r="AE53" s="254"/>
      <c r="AF53" s="254"/>
      <c r="AG53" s="254"/>
      <c r="AH53" s="254"/>
      <c r="AI53" s="255"/>
      <c r="AJ53" s="3"/>
    </row>
    <row r="54" spans="1:256" ht="10.15" customHeight="1">
      <c r="A54" s="184" t="s">
        <v>7</v>
      </c>
      <c r="B54" s="185"/>
      <c r="C54" s="185"/>
      <c r="D54" s="185"/>
      <c r="E54" s="57" t="s">
        <v>69</v>
      </c>
      <c r="F54" s="57"/>
      <c r="G54" s="39" t="s">
        <v>70</v>
      </c>
      <c r="H54" s="39" t="s">
        <v>71</v>
      </c>
      <c r="I54" s="262" t="s">
        <v>76</v>
      </c>
      <c r="J54" s="262"/>
      <c r="K54" s="262"/>
      <c r="L54" s="262"/>
      <c r="M54" s="262"/>
      <c r="N54" s="262"/>
      <c r="O54" s="262"/>
      <c r="P54" s="262"/>
      <c r="Q54" s="263">
        <f>IF('RACE 1'!Q49:T49 = 0, 'RACE 1'!Q54:T54, MIN('RACE 1'!Q54:T54,'RACE 1'!Q49:T49))</f>
        <v>1.5810069444444446E-3</v>
      </c>
      <c r="R54" s="263"/>
      <c r="S54" s="263"/>
      <c r="T54" s="264"/>
      <c r="U54" s="254"/>
      <c r="V54" s="254"/>
      <c r="W54" s="254"/>
      <c r="X54" s="254"/>
      <c r="Y54" s="254"/>
      <c r="Z54" s="254"/>
      <c r="AA54" s="254"/>
      <c r="AB54" s="254"/>
      <c r="AC54" s="254"/>
      <c r="AD54" s="254"/>
      <c r="AE54" s="254"/>
      <c r="AF54" s="254"/>
      <c r="AG54" s="254"/>
      <c r="AH54" s="254"/>
      <c r="AI54" s="255"/>
      <c r="AJ54" s="3"/>
    </row>
    <row r="55" spans="1:256" ht="10.15" customHeight="1">
      <c r="A55" s="51" t="s">
        <v>57</v>
      </c>
      <c r="B55" s="52"/>
      <c r="C55" s="50"/>
      <c r="D55" s="50"/>
      <c r="E55" s="53">
        <f>E50</f>
        <v>1</v>
      </c>
      <c r="F55" s="53"/>
      <c r="G55" s="36"/>
      <c r="H55" s="36"/>
      <c r="I55" s="79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1"/>
      <c r="U55" s="254"/>
      <c r="V55" s="254"/>
      <c r="W55" s="254"/>
      <c r="X55" s="254"/>
      <c r="Y55" s="254"/>
      <c r="Z55" s="254"/>
      <c r="AA55" s="254"/>
      <c r="AB55" s="254"/>
      <c r="AC55" s="254"/>
      <c r="AD55" s="254"/>
      <c r="AE55" s="254"/>
      <c r="AF55" s="254"/>
      <c r="AG55" s="254"/>
      <c r="AH55" s="254"/>
      <c r="AI55" s="255"/>
      <c r="AJ55" s="3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ht="10.15" customHeight="1">
      <c r="A56" s="51" t="s">
        <v>58</v>
      </c>
      <c r="B56" s="52"/>
      <c r="C56" s="50"/>
      <c r="D56" s="50"/>
      <c r="E56" s="53">
        <f>E51</f>
        <v>10</v>
      </c>
      <c r="F56" s="53"/>
      <c r="G56" s="36"/>
      <c r="H56" s="36"/>
      <c r="I56" s="82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4"/>
      <c r="U56" s="254"/>
      <c r="V56" s="254"/>
      <c r="W56" s="254"/>
      <c r="X56" s="254"/>
      <c r="Y56" s="254"/>
      <c r="Z56" s="254"/>
      <c r="AA56" s="254"/>
      <c r="AB56" s="254"/>
      <c r="AC56" s="254"/>
      <c r="AD56" s="254"/>
      <c r="AE56" s="254"/>
      <c r="AF56" s="254"/>
      <c r="AG56" s="254"/>
      <c r="AH56" s="254"/>
      <c r="AI56" s="255"/>
      <c r="AJ56" s="3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ht="10.15" customHeight="1">
      <c r="A57" s="51" t="s">
        <v>59</v>
      </c>
      <c r="B57" s="52"/>
      <c r="C57" s="50"/>
      <c r="D57" s="50"/>
      <c r="E57" s="53">
        <f>E52</f>
        <v>14</v>
      </c>
      <c r="F57" s="53"/>
      <c r="G57" s="36"/>
      <c r="H57" s="36"/>
      <c r="I57" s="82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54"/>
      <c r="AH57" s="254"/>
      <c r="AI57" s="255"/>
      <c r="AJ57" s="3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ht="10.15" customHeight="1">
      <c r="A58" s="51" t="s">
        <v>60</v>
      </c>
      <c r="B58" s="52"/>
      <c r="C58" s="50"/>
      <c r="D58" s="50"/>
      <c r="E58" s="53">
        <f>E53</f>
        <v>17</v>
      </c>
      <c r="F58" s="53"/>
      <c r="G58" s="36"/>
      <c r="H58" s="36"/>
      <c r="I58" s="85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7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54"/>
      <c r="AH58" s="254"/>
      <c r="AI58" s="255"/>
      <c r="AJ58" s="3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ht="10.15" customHeight="1">
      <c r="A59" s="55" t="s">
        <v>9</v>
      </c>
      <c r="B59" s="56"/>
      <c r="C59" s="56"/>
      <c r="D59" s="56"/>
      <c r="E59" s="57" t="s">
        <v>69</v>
      </c>
      <c r="F59" s="57"/>
      <c r="G59" s="39" t="s">
        <v>70</v>
      </c>
      <c r="H59" s="39" t="s">
        <v>71</v>
      </c>
      <c r="I59" s="166" t="s">
        <v>77</v>
      </c>
      <c r="J59" s="56"/>
      <c r="K59" s="56"/>
      <c r="L59" s="56"/>
      <c r="M59" s="56"/>
      <c r="N59" s="56"/>
      <c r="O59" s="56"/>
      <c r="P59" s="177"/>
      <c r="Q59" s="290">
        <f>(AD3*COUNTA(C5:G24))+(AD3*COUNTA(H5:L24))+(AD3*COUNTA(C28:G47))+(AD3*COUNTA(H28:L47))</f>
        <v>29.45</v>
      </c>
      <c r="R59" s="290"/>
      <c r="S59" s="290"/>
      <c r="T59" s="291"/>
      <c r="U59" s="254"/>
      <c r="V59" s="254"/>
      <c r="W59" s="254"/>
      <c r="X59" s="254"/>
      <c r="Y59" s="254"/>
      <c r="Z59" s="254"/>
      <c r="AA59" s="254"/>
      <c r="AB59" s="254"/>
      <c r="AC59" s="254"/>
      <c r="AD59" s="254"/>
      <c r="AE59" s="254"/>
      <c r="AF59" s="254"/>
      <c r="AG59" s="254"/>
      <c r="AH59" s="254"/>
      <c r="AI59" s="255"/>
      <c r="AJ59" s="3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ht="10.15" customHeight="1">
      <c r="A60" s="51" t="s">
        <v>57</v>
      </c>
      <c r="B60" s="52"/>
      <c r="C60" s="50"/>
      <c r="D60" s="50"/>
      <c r="E60" s="53">
        <f>E50</f>
        <v>1</v>
      </c>
      <c r="F60" s="53"/>
      <c r="G60" s="36"/>
      <c r="H60" s="36"/>
      <c r="I60" s="79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1"/>
      <c r="U60" s="254"/>
      <c r="V60" s="254"/>
      <c r="W60" s="254"/>
      <c r="X60" s="254"/>
      <c r="Y60" s="254"/>
      <c r="Z60" s="254"/>
      <c r="AA60" s="254"/>
      <c r="AB60" s="254"/>
      <c r="AC60" s="254"/>
      <c r="AD60" s="254"/>
      <c r="AE60" s="254"/>
      <c r="AF60" s="254"/>
      <c r="AG60" s="254"/>
      <c r="AH60" s="254"/>
      <c r="AI60" s="255"/>
      <c r="AJ60" s="3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ht="10.15" customHeight="1">
      <c r="A61" s="51" t="s">
        <v>58</v>
      </c>
      <c r="B61" s="52"/>
      <c r="C61" s="50"/>
      <c r="D61" s="50"/>
      <c r="E61" s="53">
        <f>E51</f>
        <v>10</v>
      </c>
      <c r="F61" s="53"/>
      <c r="G61" s="36"/>
      <c r="H61" s="36"/>
      <c r="I61" s="82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4"/>
      <c r="U61" s="254"/>
      <c r="V61" s="254"/>
      <c r="W61" s="254"/>
      <c r="X61" s="254"/>
      <c r="Y61" s="254"/>
      <c r="Z61" s="254"/>
      <c r="AA61" s="254"/>
      <c r="AB61" s="254"/>
      <c r="AC61" s="254"/>
      <c r="AD61" s="254"/>
      <c r="AE61" s="254"/>
      <c r="AF61" s="254"/>
      <c r="AG61" s="254"/>
      <c r="AH61" s="254"/>
      <c r="AI61" s="255"/>
      <c r="AJ61" s="3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ht="10.15" customHeight="1">
      <c r="A62" s="51" t="s">
        <v>59</v>
      </c>
      <c r="B62" s="52"/>
      <c r="C62" s="50"/>
      <c r="D62" s="50"/>
      <c r="E62" s="53">
        <f>E52</f>
        <v>14</v>
      </c>
      <c r="F62" s="53"/>
      <c r="G62" s="36"/>
      <c r="H62" s="36"/>
      <c r="I62" s="82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4"/>
      <c r="U62" s="254"/>
      <c r="V62" s="254"/>
      <c r="W62" s="254"/>
      <c r="X62" s="254"/>
      <c r="Y62" s="254"/>
      <c r="Z62" s="254"/>
      <c r="AA62" s="254"/>
      <c r="AB62" s="254"/>
      <c r="AC62" s="254"/>
      <c r="AD62" s="254"/>
      <c r="AE62" s="254"/>
      <c r="AF62" s="254"/>
      <c r="AG62" s="254"/>
      <c r="AH62" s="254"/>
      <c r="AI62" s="255"/>
      <c r="AJ62" s="3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ht="9.75" customHeight="1">
      <c r="A63" s="51" t="s">
        <v>60</v>
      </c>
      <c r="B63" s="52"/>
      <c r="C63" s="50"/>
      <c r="D63" s="50"/>
      <c r="E63" s="53">
        <f>E53</f>
        <v>17</v>
      </c>
      <c r="F63" s="53"/>
      <c r="G63" s="36"/>
      <c r="H63" s="36"/>
      <c r="I63" s="85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7"/>
      <c r="U63" s="254"/>
      <c r="V63" s="254"/>
      <c r="W63" s="254"/>
      <c r="X63" s="254"/>
      <c r="Y63" s="254"/>
      <c r="Z63" s="254"/>
      <c r="AA63" s="254"/>
      <c r="AB63" s="254"/>
      <c r="AC63" s="254"/>
      <c r="AD63" s="254"/>
      <c r="AE63" s="254"/>
      <c r="AF63" s="254"/>
      <c r="AG63" s="254"/>
      <c r="AH63" s="254"/>
      <c r="AI63" s="255"/>
      <c r="AJ63" s="3"/>
    </row>
    <row r="64" spans="1:256" ht="9.75" customHeight="1">
      <c r="A64" s="165" t="s">
        <v>10</v>
      </c>
      <c r="B64" s="69"/>
      <c r="C64" s="69"/>
      <c r="D64" s="70"/>
      <c r="E64" s="57" t="s">
        <v>69</v>
      </c>
      <c r="F64" s="57"/>
      <c r="G64" s="39" t="s">
        <v>70</v>
      </c>
      <c r="H64" s="39" t="s">
        <v>71</v>
      </c>
      <c r="I64" s="258" t="s">
        <v>73</v>
      </c>
      <c r="J64" s="258"/>
      <c r="K64" s="258"/>
      <c r="L64" s="258"/>
      <c r="M64" s="258">
        <f>T13+X13+AB13+AF13-V13-Z13-AD13-AH13</f>
        <v>4.8</v>
      </c>
      <c r="N64" s="258"/>
      <c r="O64" s="271" t="s">
        <v>74</v>
      </c>
      <c r="P64" s="272"/>
      <c r="Q64" s="272"/>
      <c r="R64" s="273"/>
      <c r="S64" s="269">
        <f>IF(AND(C25 = "no time", H25 = "no time", C48 = "no time", H48 = "no time"), 0, M64/(COUNTA(C5:L24)+COUNTA(C28:L47)))</f>
        <v>0.96</v>
      </c>
      <c r="T64" s="270"/>
      <c r="U64" s="254"/>
      <c r="V64" s="254"/>
      <c r="W64" s="254"/>
      <c r="X64" s="254"/>
      <c r="Y64" s="254"/>
      <c r="Z64" s="254"/>
      <c r="AA64" s="254"/>
      <c r="AB64" s="254"/>
      <c r="AC64" s="254"/>
      <c r="AD64" s="254"/>
      <c r="AE64" s="254"/>
      <c r="AF64" s="254"/>
      <c r="AG64" s="254"/>
      <c r="AH64" s="254"/>
      <c r="AI64" s="255"/>
      <c r="AJ64" s="3"/>
    </row>
    <row r="65" spans="1:36" ht="9.75" customHeight="1">
      <c r="A65" s="51" t="s">
        <v>57</v>
      </c>
      <c r="B65" s="52"/>
      <c r="C65" s="50"/>
      <c r="D65" s="50"/>
      <c r="E65" s="53">
        <f>E50</f>
        <v>1</v>
      </c>
      <c r="F65" s="53"/>
      <c r="G65" s="36"/>
      <c r="H65" s="36"/>
      <c r="I65" s="279"/>
      <c r="J65" s="280"/>
      <c r="K65" s="280"/>
      <c r="L65" s="280"/>
      <c r="M65" s="280"/>
      <c r="N65" s="280"/>
      <c r="O65" s="280"/>
      <c r="P65" s="280"/>
      <c r="Q65" s="280"/>
      <c r="R65" s="280"/>
      <c r="S65" s="280"/>
      <c r="T65" s="281"/>
      <c r="U65" s="254"/>
      <c r="V65" s="254"/>
      <c r="W65" s="254"/>
      <c r="X65" s="254"/>
      <c r="Y65" s="254"/>
      <c r="Z65" s="254"/>
      <c r="AA65" s="254"/>
      <c r="AB65" s="254"/>
      <c r="AC65" s="254"/>
      <c r="AD65" s="254"/>
      <c r="AE65" s="254"/>
      <c r="AF65" s="254"/>
      <c r="AG65" s="254"/>
      <c r="AH65" s="254"/>
      <c r="AI65" s="255"/>
      <c r="AJ65" s="3"/>
    </row>
    <row r="66" spans="1:36" ht="9.75" customHeight="1">
      <c r="A66" s="51" t="s">
        <v>58</v>
      </c>
      <c r="B66" s="52"/>
      <c r="C66" s="50"/>
      <c r="D66" s="50"/>
      <c r="E66" s="53">
        <f>E51</f>
        <v>10</v>
      </c>
      <c r="F66" s="53"/>
      <c r="G66" s="36"/>
      <c r="H66" s="36"/>
      <c r="I66" s="282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4"/>
      <c r="U66" s="254"/>
      <c r="V66" s="254"/>
      <c r="W66" s="254"/>
      <c r="X66" s="254"/>
      <c r="Y66" s="254"/>
      <c r="Z66" s="254"/>
      <c r="AA66" s="254"/>
      <c r="AB66" s="254"/>
      <c r="AC66" s="254"/>
      <c r="AD66" s="254"/>
      <c r="AE66" s="254"/>
      <c r="AF66" s="254"/>
      <c r="AG66" s="254"/>
      <c r="AH66" s="254"/>
      <c r="AI66" s="255"/>
      <c r="AJ66" s="3"/>
    </row>
    <row r="67" spans="1:36" ht="9.75" customHeight="1">
      <c r="A67" s="51" t="s">
        <v>59</v>
      </c>
      <c r="B67" s="52"/>
      <c r="C67" s="50"/>
      <c r="D67" s="50"/>
      <c r="E67" s="53">
        <f>E52</f>
        <v>14</v>
      </c>
      <c r="F67" s="53"/>
      <c r="G67" s="36"/>
      <c r="H67" s="36"/>
      <c r="I67" s="282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4"/>
      <c r="U67" s="254"/>
      <c r="V67" s="254"/>
      <c r="W67" s="254"/>
      <c r="X67" s="254"/>
      <c r="Y67" s="254"/>
      <c r="Z67" s="254"/>
      <c r="AA67" s="254"/>
      <c r="AB67" s="254"/>
      <c r="AC67" s="254"/>
      <c r="AD67" s="254"/>
      <c r="AE67" s="254"/>
      <c r="AF67" s="254"/>
      <c r="AG67" s="254"/>
      <c r="AH67" s="254"/>
      <c r="AI67" s="255"/>
      <c r="AJ67" s="3"/>
    </row>
    <row r="68" spans="1:36" ht="9.75" customHeight="1" thickBot="1">
      <c r="A68" s="73" t="s">
        <v>60</v>
      </c>
      <c r="B68" s="74"/>
      <c r="C68" s="75"/>
      <c r="D68" s="75"/>
      <c r="E68" s="76">
        <f>E53</f>
        <v>17</v>
      </c>
      <c r="F68" s="76"/>
      <c r="G68" s="38"/>
      <c r="H68" s="38"/>
      <c r="I68" s="285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7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7"/>
      <c r="AJ68" s="3"/>
    </row>
    <row r="69" spans="1:36" ht="20.100000000000001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</sheetData>
  <sheetProtection formatCells="0"/>
  <mergeCells count="471">
    <mergeCell ref="X9:AA9"/>
    <mergeCell ref="AB9:AE9"/>
    <mergeCell ref="AF9:AI9"/>
    <mergeCell ref="AB17:AE17"/>
    <mergeCell ref="AF17:AI17"/>
    <mergeCell ref="AB19:AE19"/>
    <mergeCell ref="AB5:AE5"/>
    <mergeCell ref="AF5:AI5"/>
    <mergeCell ref="AB6:AE6"/>
    <mergeCell ref="AF6:AI6"/>
    <mergeCell ref="X8:AA8"/>
    <mergeCell ref="AB8:AE8"/>
    <mergeCell ref="AF8:AI8"/>
    <mergeCell ref="AB7:AC7"/>
    <mergeCell ref="AD7:AE7"/>
    <mergeCell ref="AF7:AG7"/>
    <mergeCell ref="AH7:AI7"/>
    <mergeCell ref="AF19:AI19"/>
    <mergeCell ref="AB14:AC14"/>
    <mergeCell ref="AD14:AE14"/>
    <mergeCell ref="AF14:AG14"/>
    <mergeCell ref="AH14:AI14"/>
    <mergeCell ref="A6:B6"/>
    <mergeCell ref="C6:G6"/>
    <mergeCell ref="H6:L6"/>
    <mergeCell ref="N6:S6"/>
    <mergeCell ref="T6:W6"/>
    <mergeCell ref="X6:AA6"/>
    <mergeCell ref="A5:B5"/>
    <mergeCell ref="C5:G5"/>
    <mergeCell ref="A4:B4"/>
    <mergeCell ref="C4:G4"/>
    <mergeCell ref="H4:L4"/>
    <mergeCell ref="N4:Q4"/>
    <mergeCell ref="H5:L5"/>
    <mergeCell ref="N5:S5"/>
    <mergeCell ref="T5:W5"/>
    <mergeCell ref="X5:AA5"/>
    <mergeCell ref="A1:K3"/>
    <mergeCell ref="L1:Q1"/>
    <mergeCell ref="R1:W1"/>
    <mergeCell ref="X1:AC1"/>
    <mergeCell ref="AB4:AE4"/>
    <mergeCell ref="R3:W3"/>
    <mergeCell ref="X3:AC3"/>
    <mergeCell ref="AD3:AI3"/>
    <mergeCell ref="R4:S4"/>
    <mergeCell ref="T4:W4"/>
    <mergeCell ref="X4:AA4"/>
    <mergeCell ref="AD1:AI1"/>
    <mergeCell ref="L2:Q2"/>
    <mergeCell ref="R2:W2"/>
    <mergeCell ref="X2:AC2"/>
    <mergeCell ref="AD2:AI2"/>
    <mergeCell ref="L3:Q3"/>
    <mergeCell ref="AF4:AI4"/>
    <mergeCell ref="A7:B7"/>
    <mergeCell ref="C7:G7"/>
    <mergeCell ref="H7:L7"/>
    <mergeCell ref="N7:P7"/>
    <mergeCell ref="Q7:S7"/>
    <mergeCell ref="T7:U7"/>
    <mergeCell ref="V7:W7"/>
    <mergeCell ref="X7:Y7"/>
    <mergeCell ref="Z7:AA7"/>
    <mergeCell ref="A8:B8"/>
    <mergeCell ref="C8:G8"/>
    <mergeCell ref="H8:L8"/>
    <mergeCell ref="N8:S8"/>
    <mergeCell ref="T8:W8"/>
    <mergeCell ref="A9:B9"/>
    <mergeCell ref="C9:G9"/>
    <mergeCell ref="H9:L9"/>
    <mergeCell ref="N9:S9"/>
    <mergeCell ref="T9:W9"/>
    <mergeCell ref="A10:B10"/>
    <mergeCell ref="C10:G10"/>
    <mergeCell ref="H10:L10"/>
    <mergeCell ref="N10:S10"/>
    <mergeCell ref="T10:W10"/>
    <mergeCell ref="X10:AA10"/>
    <mergeCell ref="AB10:AE10"/>
    <mergeCell ref="AF10:AI10"/>
    <mergeCell ref="AB11:AE11"/>
    <mergeCell ref="AF11:AI11"/>
    <mergeCell ref="A12:B12"/>
    <mergeCell ref="C12:G12"/>
    <mergeCell ref="H12:L12"/>
    <mergeCell ref="N12:S12"/>
    <mergeCell ref="T12:W12"/>
    <mergeCell ref="X12:AA12"/>
    <mergeCell ref="AB12:AE12"/>
    <mergeCell ref="AF12:AI12"/>
    <mergeCell ref="A11:B11"/>
    <mergeCell ref="C11:G11"/>
    <mergeCell ref="H11:L11"/>
    <mergeCell ref="N11:S11"/>
    <mergeCell ref="T11:W11"/>
    <mergeCell ref="X11:AA11"/>
    <mergeCell ref="V13:W13"/>
    <mergeCell ref="X13:Y13"/>
    <mergeCell ref="Z13:AA13"/>
    <mergeCell ref="AB13:AC13"/>
    <mergeCell ref="AD13:AE13"/>
    <mergeCell ref="AF13:AG13"/>
    <mergeCell ref="AH13:AI13"/>
    <mergeCell ref="T14:U14"/>
    <mergeCell ref="V14:W14"/>
    <mergeCell ref="X14:Y14"/>
    <mergeCell ref="Z14:AA14"/>
    <mergeCell ref="A14:B14"/>
    <mergeCell ref="C14:G14"/>
    <mergeCell ref="H14:L14"/>
    <mergeCell ref="N14:S14"/>
    <mergeCell ref="A13:B13"/>
    <mergeCell ref="C13:G13"/>
    <mergeCell ref="H13:L13"/>
    <mergeCell ref="N13:S13"/>
    <mergeCell ref="T13:U13"/>
    <mergeCell ref="A16:B16"/>
    <mergeCell ref="C16:G16"/>
    <mergeCell ref="H16:L16"/>
    <mergeCell ref="N16:S16"/>
    <mergeCell ref="T16:W16"/>
    <mergeCell ref="X16:AA16"/>
    <mergeCell ref="AB16:AE16"/>
    <mergeCell ref="AF16:AI16"/>
    <mergeCell ref="A15:B15"/>
    <mergeCell ref="C15:G15"/>
    <mergeCell ref="H15:L15"/>
    <mergeCell ref="N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18:B18"/>
    <mergeCell ref="C18:G18"/>
    <mergeCell ref="H18:L18"/>
    <mergeCell ref="N18:S18"/>
    <mergeCell ref="T18:W18"/>
    <mergeCell ref="X18:AA18"/>
    <mergeCell ref="AB18:AE18"/>
    <mergeCell ref="AF18:AI18"/>
    <mergeCell ref="A17:B17"/>
    <mergeCell ref="C17:G17"/>
    <mergeCell ref="H17:L17"/>
    <mergeCell ref="N17:S17"/>
    <mergeCell ref="T17:W17"/>
    <mergeCell ref="X17:AA17"/>
    <mergeCell ref="A20:B20"/>
    <mergeCell ref="C20:G20"/>
    <mergeCell ref="H20:L20"/>
    <mergeCell ref="N20:S20"/>
    <mergeCell ref="T20:W20"/>
    <mergeCell ref="X20:AA20"/>
    <mergeCell ref="AB20:AE20"/>
    <mergeCell ref="AF20:AI20"/>
    <mergeCell ref="A19:B19"/>
    <mergeCell ref="C19:G19"/>
    <mergeCell ref="H19:L19"/>
    <mergeCell ref="N19:S19"/>
    <mergeCell ref="T19:W19"/>
    <mergeCell ref="X19:AA19"/>
    <mergeCell ref="AB21:AE21"/>
    <mergeCell ref="AF21:AI21"/>
    <mergeCell ref="A22:B22"/>
    <mergeCell ref="C22:G22"/>
    <mergeCell ref="H22:L22"/>
    <mergeCell ref="N22:S22"/>
    <mergeCell ref="T22:W22"/>
    <mergeCell ref="X22:AA22"/>
    <mergeCell ref="AB22:AE22"/>
    <mergeCell ref="AF22:AI22"/>
    <mergeCell ref="A21:B21"/>
    <mergeCell ref="C21:G21"/>
    <mergeCell ref="H21:L21"/>
    <mergeCell ref="N21:S21"/>
    <mergeCell ref="T21:W21"/>
    <mergeCell ref="X21:AA21"/>
    <mergeCell ref="AB23:AE23"/>
    <mergeCell ref="AF23:AI23"/>
    <mergeCell ref="A24:B24"/>
    <mergeCell ref="C24:G24"/>
    <mergeCell ref="H24:L24"/>
    <mergeCell ref="N24:S24"/>
    <mergeCell ref="T24:W24"/>
    <mergeCell ref="X24:AA24"/>
    <mergeCell ref="AB24:AE24"/>
    <mergeCell ref="AF24:AI24"/>
    <mergeCell ref="A23:B23"/>
    <mergeCell ref="C23:G23"/>
    <mergeCell ref="H23:L23"/>
    <mergeCell ref="N23:S23"/>
    <mergeCell ref="T23:W23"/>
    <mergeCell ref="X23:AA23"/>
    <mergeCell ref="AB25:AE25"/>
    <mergeCell ref="AF25:AI25"/>
    <mergeCell ref="N26:S26"/>
    <mergeCell ref="T26:W26"/>
    <mergeCell ref="X26:AA26"/>
    <mergeCell ref="AB26:AE26"/>
    <mergeCell ref="AF26:AI26"/>
    <mergeCell ref="A25:B25"/>
    <mergeCell ref="C25:G25"/>
    <mergeCell ref="H25:L25"/>
    <mergeCell ref="N25:S25"/>
    <mergeCell ref="T25:W25"/>
    <mergeCell ref="X25:AA25"/>
    <mergeCell ref="AB27:AE27"/>
    <mergeCell ref="AF27:AI27"/>
    <mergeCell ref="A28:B28"/>
    <mergeCell ref="C28:G28"/>
    <mergeCell ref="H28:L28"/>
    <mergeCell ref="N28:S28"/>
    <mergeCell ref="T28:W28"/>
    <mergeCell ref="X28:AA28"/>
    <mergeCell ref="AB28:AE28"/>
    <mergeCell ref="AF28:AI28"/>
    <mergeCell ref="A27:B27"/>
    <mergeCell ref="C27:G27"/>
    <mergeCell ref="H27:L27"/>
    <mergeCell ref="N27:S27"/>
    <mergeCell ref="T27:W27"/>
    <mergeCell ref="X27:AA27"/>
    <mergeCell ref="A30:B30"/>
    <mergeCell ref="C30:G30"/>
    <mergeCell ref="H30:L30"/>
    <mergeCell ref="N30:S30"/>
    <mergeCell ref="T30:W30"/>
    <mergeCell ref="X30:AA30"/>
    <mergeCell ref="AB30:AE30"/>
    <mergeCell ref="AF30:AI30"/>
    <mergeCell ref="A29:B29"/>
    <mergeCell ref="C29:G29"/>
    <mergeCell ref="H29:L29"/>
    <mergeCell ref="N29:S29"/>
    <mergeCell ref="AH29:AI29"/>
    <mergeCell ref="T29:U29"/>
    <mergeCell ref="V29:W29"/>
    <mergeCell ref="X29:Y29"/>
    <mergeCell ref="Z29:AA29"/>
    <mergeCell ref="AB29:AC29"/>
    <mergeCell ref="AD29:AE29"/>
    <mergeCell ref="AF29:AG29"/>
    <mergeCell ref="AB31:AE31"/>
    <mergeCell ref="AF31:AI31"/>
    <mergeCell ref="A32:B32"/>
    <mergeCell ref="C32:G32"/>
    <mergeCell ref="H32:L32"/>
    <mergeCell ref="N32:S32"/>
    <mergeCell ref="T32:W32"/>
    <mergeCell ref="X32:AA32"/>
    <mergeCell ref="AB32:AE32"/>
    <mergeCell ref="AF32:AI32"/>
    <mergeCell ref="A31:B31"/>
    <mergeCell ref="C31:G31"/>
    <mergeCell ref="H31:L31"/>
    <mergeCell ref="N31:S31"/>
    <mergeCell ref="T31:W31"/>
    <mergeCell ref="X31:AA31"/>
    <mergeCell ref="AB33:AE33"/>
    <mergeCell ref="AF33:AI33"/>
    <mergeCell ref="A34:B34"/>
    <mergeCell ref="C34:G34"/>
    <mergeCell ref="H34:L34"/>
    <mergeCell ref="N34:S34"/>
    <mergeCell ref="T34:W34"/>
    <mergeCell ref="X34:AA34"/>
    <mergeCell ref="AB34:AE34"/>
    <mergeCell ref="AF34:AI34"/>
    <mergeCell ref="A33:B33"/>
    <mergeCell ref="C33:G33"/>
    <mergeCell ref="H33:L33"/>
    <mergeCell ref="N33:S33"/>
    <mergeCell ref="T33:W33"/>
    <mergeCell ref="X33:AA33"/>
    <mergeCell ref="AB35:AE35"/>
    <mergeCell ref="AF35:AI35"/>
    <mergeCell ref="A36:B36"/>
    <mergeCell ref="C36:G36"/>
    <mergeCell ref="H36:L36"/>
    <mergeCell ref="N36:S36"/>
    <mergeCell ref="T36:W36"/>
    <mergeCell ref="X36:AA36"/>
    <mergeCell ref="AB36:AE36"/>
    <mergeCell ref="AF36:AI36"/>
    <mergeCell ref="A35:B35"/>
    <mergeCell ref="C35:G35"/>
    <mergeCell ref="H35:L35"/>
    <mergeCell ref="N35:S35"/>
    <mergeCell ref="T35:W35"/>
    <mergeCell ref="X35:AA35"/>
    <mergeCell ref="A38:B38"/>
    <mergeCell ref="C38:G38"/>
    <mergeCell ref="H38:L38"/>
    <mergeCell ref="N38:S38"/>
    <mergeCell ref="T38:W38"/>
    <mergeCell ref="X38:AA38"/>
    <mergeCell ref="AB38:AE38"/>
    <mergeCell ref="AF38:AI38"/>
    <mergeCell ref="A37:B37"/>
    <mergeCell ref="C37:G37"/>
    <mergeCell ref="H37:L37"/>
    <mergeCell ref="N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40:B40"/>
    <mergeCell ref="C40:G40"/>
    <mergeCell ref="H40:L40"/>
    <mergeCell ref="N40:S40"/>
    <mergeCell ref="T40:W40"/>
    <mergeCell ref="X40:AA40"/>
    <mergeCell ref="A39:B39"/>
    <mergeCell ref="C39:G39"/>
    <mergeCell ref="H39:L39"/>
    <mergeCell ref="N39:S39"/>
    <mergeCell ref="T39:W39"/>
    <mergeCell ref="X39:AA39"/>
    <mergeCell ref="A42:B42"/>
    <mergeCell ref="C42:G42"/>
    <mergeCell ref="H42:L42"/>
    <mergeCell ref="N42:S42"/>
    <mergeCell ref="T42:W42"/>
    <mergeCell ref="X42:AA42"/>
    <mergeCell ref="A41:B41"/>
    <mergeCell ref="C41:G41"/>
    <mergeCell ref="H41:L41"/>
    <mergeCell ref="N41:S41"/>
    <mergeCell ref="T41:W41"/>
    <mergeCell ref="X41:AA41"/>
    <mergeCell ref="X45:AA45"/>
    <mergeCell ref="A44:B44"/>
    <mergeCell ref="C44:G44"/>
    <mergeCell ref="H44:L44"/>
    <mergeCell ref="N44:S44"/>
    <mergeCell ref="T44:W44"/>
    <mergeCell ref="X44:AA44"/>
    <mergeCell ref="A43:B43"/>
    <mergeCell ref="C43:G43"/>
    <mergeCell ref="H43:L43"/>
    <mergeCell ref="N43:S43"/>
    <mergeCell ref="T43:W43"/>
    <mergeCell ref="X43:AA43"/>
    <mergeCell ref="I65:T68"/>
    <mergeCell ref="E66:F66"/>
    <mergeCell ref="E67:F67"/>
    <mergeCell ref="A45:B45"/>
    <mergeCell ref="C45:G45"/>
    <mergeCell ref="H45:L45"/>
    <mergeCell ref="N45:S45"/>
    <mergeCell ref="T45:W45"/>
    <mergeCell ref="A46:B46"/>
    <mergeCell ref="C46:G46"/>
    <mergeCell ref="H46:L46"/>
    <mergeCell ref="N46:S46"/>
    <mergeCell ref="T46:W46"/>
    <mergeCell ref="A49:D49"/>
    <mergeCell ref="E49:F49"/>
    <mergeCell ref="A54:D54"/>
    <mergeCell ref="E54:F54"/>
    <mergeCell ref="A59:D59"/>
    <mergeCell ref="E59:F59"/>
    <mergeCell ref="A64:D64"/>
    <mergeCell ref="E64:F64"/>
    <mergeCell ref="I59:P59"/>
    <mergeCell ref="Q59:T59"/>
    <mergeCell ref="AF47:AI47"/>
    <mergeCell ref="X47:AA47"/>
    <mergeCell ref="AB45:AE45"/>
    <mergeCell ref="AF45:AI45"/>
    <mergeCell ref="AB43:AE43"/>
    <mergeCell ref="AF43:AI43"/>
    <mergeCell ref="E55:F55"/>
    <mergeCell ref="AH48:AI48"/>
    <mergeCell ref="A67:B67"/>
    <mergeCell ref="C67:D67"/>
    <mergeCell ref="V48:W48"/>
    <mergeCell ref="X48:Y48"/>
    <mergeCell ref="A48:B48"/>
    <mergeCell ref="C48:G48"/>
    <mergeCell ref="H48:L48"/>
    <mergeCell ref="N48:S48"/>
    <mergeCell ref="C62:D62"/>
    <mergeCell ref="A63:B63"/>
    <mergeCell ref="A55:B55"/>
    <mergeCell ref="C55:D55"/>
    <mergeCell ref="A56:B56"/>
    <mergeCell ref="C56:D56"/>
    <mergeCell ref="E61:F61"/>
    <mergeCell ref="E62:F62"/>
    <mergeCell ref="AB41:AE41"/>
    <mergeCell ref="AF41:AI41"/>
    <mergeCell ref="AB39:AE39"/>
    <mergeCell ref="AF39:AI39"/>
    <mergeCell ref="AF46:AI46"/>
    <mergeCell ref="AB44:AE44"/>
    <mergeCell ref="AF44:AI44"/>
    <mergeCell ref="AB42:AE42"/>
    <mergeCell ref="AF42:AI42"/>
    <mergeCell ref="AB40:AE40"/>
    <mergeCell ref="AF40:AI40"/>
    <mergeCell ref="AB46:AE46"/>
    <mergeCell ref="AB47:AE47"/>
    <mergeCell ref="T47:W47"/>
    <mergeCell ref="A47:B47"/>
    <mergeCell ref="C47:G47"/>
    <mergeCell ref="H47:L47"/>
    <mergeCell ref="N47:S47"/>
    <mergeCell ref="C65:D65"/>
    <mergeCell ref="A66:B66"/>
    <mergeCell ref="C58:D58"/>
    <mergeCell ref="A60:B60"/>
    <mergeCell ref="C60:D60"/>
    <mergeCell ref="A61:B61"/>
    <mergeCell ref="C61:D61"/>
    <mergeCell ref="A62:B62"/>
    <mergeCell ref="E60:F60"/>
    <mergeCell ref="I60:T63"/>
    <mergeCell ref="C66:D66"/>
    <mergeCell ref="I55:T58"/>
    <mergeCell ref="E56:F56"/>
    <mergeCell ref="E57:F57"/>
    <mergeCell ref="E58:F58"/>
    <mergeCell ref="S64:T64"/>
    <mergeCell ref="O64:R64"/>
    <mergeCell ref="E63:F63"/>
    <mergeCell ref="X46:AA46"/>
    <mergeCell ref="I49:P49"/>
    <mergeCell ref="Q49:T49"/>
    <mergeCell ref="I54:P54"/>
    <mergeCell ref="Q54:T54"/>
    <mergeCell ref="T48:U48"/>
    <mergeCell ref="A51:B51"/>
    <mergeCell ref="C51:D51"/>
    <mergeCell ref="A52:B52"/>
    <mergeCell ref="C52:D52"/>
    <mergeCell ref="Z48:AA48"/>
    <mergeCell ref="AF48:AG48"/>
    <mergeCell ref="E50:F50"/>
    <mergeCell ref="I50:T53"/>
    <mergeCell ref="E51:F51"/>
    <mergeCell ref="E52:F52"/>
    <mergeCell ref="E53:F53"/>
    <mergeCell ref="A53:B53"/>
    <mergeCell ref="C53:D53"/>
    <mergeCell ref="U49:AI68"/>
    <mergeCell ref="A50:B50"/>
    <mergeCell ref="C50:D50"/>
    <mergeCell ref="A57:B57"/>
    <mergeCell ref="C57:D57"/>
    <mergeCell ref="A58:B58"/>
    <mergeCell ref="C63:D63"/>
    <mergeCell ref="I64:L64"/>
    <mergeCell ref="M64:N64"/>
    <mergeCell ref="A65:B65"/>
    <mergeCell ref="E68:F68"/>
    <mergeCell ref="AD48:AE48"/>
    <mergeCell ref="AB48:AC48"/>
    <mergeCell ref="A68:B68"/>
    <mergeCell ref="C68:D68"/>
    <mergeCell ref="E65:F65"/>
  </mergeCells>
  <printOptions horizontalCentered="1" verticalCentered="1"/>
  <pageMargins left="0" right="0" top="0" bottom="0" header="0" footer="0"/>
  <pageSetup paperSize="9" fitToWidth="0" orientation="portrait" useFirstPageNumber="1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9"/>
  <sheetViews>
    <sheetView showGridLines="0" topLeftCell="A30" zoomScale="115" zoomScaleNormal="115" workbookViewId="0">
      <selection activeCell="A57" sqref="A57:D57"/>
    </sheetView>
  </sheetViews>
  <sheetFormatPr defaultColWidth="11" defaultRowHeight="20.100000000000001" customHeight="1"/>
  <cols>
    <col min="1" max="10" width="2.375" style="1" customWidth="1"/>
    <col min="11" max="11" width="2.5" style="1" customWidth="1"/>
    <col min="12" max="12" width="2.625" style="1" customWidth="1"/>
    <col min="13" max="14" width="2.375" style="1" customWidth="1"/>
    <col min="15" max="15" width="2.5" style="1" customWidth="1"/>
    <col min="16" max="18" width="2.375" style="1" customWidth="1"/>
    <col min="19" max="19" width="1.5" style="1" customWidth="1"/>
    <col min="20" max="35" width="2.375" style="1" customWidth="1"/>
    <col min="36" max="256" width="10.25" style="1" customWidth="1"/>
    <col min="257" max="16384" width="11" style="2"/>
  </cols>
  <sheetData>
    <row r="1" spans="1:38" ht="18.600000000000001" customHeight="1">
      <c r="A1" s="303"/>
      <c r="B1" s="304"/>
      <c r="C1" s="304"/>
      <c r="D1" s="304"/>
      <c r="E1" s="304"/>
      <c r="F1" s="304"/>
      <c r="G1" s="304"/>
      <c r="H1" s="304"/>
      <c r="I1" s="304"/>
      <c r="J1" s="304"/>
      <c r="K1" s="305"/>
      <c r="L1" s="349" t="s">
        <v>0</v>
      </c>
      <c r="M1" s="310"/>
      <c r="N1" s="310"/>
      <c r="O1" s="310"/>
      <c r="P1" s="310"/>
      <c r="Q1" s="310"/>
      <c r="R1" s="311" t="str">
        <f>'FP1'!R1:W1</f>
        <v>Race 1</v>
      </c>
      <c r="S1" s="350"/>
      <c r="T1" s="350"/>
      <c r="U1" s="350"/>
      <c r="V1" s="350"/>
      <c r="W1" s="350"/>
      <c r="X1" s="310" t="s">
        <v>44</v>
      </c>
      <c r="Y1" s="310"/>
      <c r="Z1" s="310"/>
      <c r="AA1" s="310"/>
      <c r="AB1" s="310"/>
      <c r="AC1" s="310"/>
      <c r="AD1" s="311" t="str">
        <f>'FP1'!AD1:AI1</f>
        <v>Silverstone</v>
      </c>
      <c r="AE1" s="350"/>
      <c r="AF1" s="350"/>
      <c r="AG1" s="350"/>
      <c r="AH1" s="350"/>
      <c r="AI1" s="351"/>
      <c r="AJ1" s="3"/>
      <c r="AK1" s="1" t="s">
        <v>96</v>
      </c>
      <c r="AL1" s="1" t="s">
        <v>97</v>
      </c>
    </row>
    <row r="2" spans="1:38" ht="18.600000000000001" customHeight="1">
      <c r="A2" s="306"/>
      <c r="B2" s="307"/>
      <c r="C2" s="307"/>
      <c r="D2" s="307"/>
      <c r="E2" s="307"/>
      <c r="F2" s="307"/>
      <c r="G2" s="307"/>
      <c r="H2" s="307"/>
      <c r="I2" s="307"/>
      <c r="J2" s="307"/>
      <c r="K2" s="308"/>
      <c r="L2" s="352" t="s">
        <v>2</v>
      </c>
      <c r="M2" s="315"/>
      <c r="N2" s="315"/>
      <c r="O2" s="315"/>
      <c r="P2" s="315"/>
      <c r="Q2" s="315"/>
      <c r="R2" s="314">
        <f>'FP1'!R2:W2</f>
        <v>0</v>
      </c>
      <c r="S2" s="314"/>
      <c r="T2" s="314"/>
      <c r="U2" s="314"/>
      <c r="V2" s="314"/>
      <c r="W2" s="314"/>
      <c r="X2" s="315" t="s">
        <v>56</v>
      </c>
      <c r="Y2" s="315"/>
      <c r="Z2" s="315"/>
      <c r="AA2" s="315"/>
      <c r="AB2" s="315"/>
      <c r="AC2" s="315"/>
      <c r="AD2" s="319">
        <f>'FP1'!AD2:AI2</f>
        <v>0</v>
      </c>
      <c r="AE2" s="353"/>
      <c r="AF2" s="353"/>
      <c r="AG2" s="353"/>
      <c r="AH2" s="353"/>
      <c r="AI2" s="354"/>
      <c r="AJ2" s="3"/>
      <c r="AK2" s="1">
        <v>1</v>
      </c>
      <c r="AL2" s="1">
        <v>14.503769999999999</v>
      </c>
    </row>
    <row r="3" spans="1:38" ht="18.600000000000001" customHeight="1" thickBot="1">
      <c r="A3" s="346"/>
      <c r="B3" s="347"/>
      <c r="C3" s="347"/>
      <c r="D3" s="347"/>
      <c r="E3" s="347"/>
      <c r="F3" s="347"/>
      <c r="G3" s="347"/>
      <c r="H3" s="347"/>
      <c r="I3" s="347"/>
      <c r="J3" s="347"/>
      <c r="K3" s="348"/>
      <c r="L3" s="355" t="s">
        <v>3</v>
      </c>
      <c r="M3" s="356"/>
      <c r="N3" s="356"/>
      <c r="O3" s="356"/>
      <c r="P3" s="356"/>
      <c r="Q3" s="356"/>
      <c r="R3" s="341">
        <f>'FP1'!R3:W3+2</f>
        <v>2</v>
      </c>
      <c r="S3" s="342"/>
      <c r="T3" s="342"/>
      <c r="U3" s="342"/>
      <c r="V3" s="342"/>
      <c r="W3" s="342"/>
      <c r="X3" s="343" t="s">
        <v>4</v>
      </c>
      <c r="Y3" s="343"/>
      <c r="Z3" s="343"/>
      <c r="AA3" s="343"/>
      <c r="AB3" s="343"/>
      <c r="AC3" s="343"/>
      <c r="AD3" s="342">
        <f>'FP1'!AD3:AI3</f>
        <v>5.89</v>
      </c>
      <c r="AE3" s="342"/>
      <c r="AF3" s="342"/>
      <c r="AG3" s="342"/>
      <c r="AH3" s="342"/>
      <c r="AI3" s="344"/>
      <c r="AJ3" s="3"/>
    </row>
    <row r="4" spans="1:38" ht="11.25" customHeight="1">
      <c r="A4" s="295" t="s">
        <v>5</v>
      </c>
      <c r="B4" s="296"/>
      <c r="C4" s="296" t="s">
        <v>45</v>
      </c>
      <c r="D4" s="296"/>
      <c r="E4" s="296"/>
      <c r="F4" s="296" t="s">
        <v>46</v>
      </c>
      <c r="G4" s="296"/>
      <c r="H4" s="296" t="s">
        <v>47</v>
      </c>
      <c r="I4" s="296"/>
      <c r="J4" s="12" t="s">
        <v>48</v>
      </c>
      <c r="K4" s="12"/>
      <c r="L4" s="345" t="s">
        <v>45</v>
      </c>
      <c r="M4" s="345"/>
      <c r="N4" s="345"/>
      <c r="O4" s="296" t="s">
        <v>46</v>
      </c>
      <c r="P4" s="296"/>
      <c r="Q4" s="296" t="s">
        <v>47</v>
      </c>
      <c r="R4" s="297"/>
      <c r="S4" s="13"/>
      <c r="T4" s="357" t="s">
        <v>49</v>
      </c>
      <c r="U4" s="358"/>
      <c r="V4" s="358"/>
      <c r="W4" s="359"/>
      <c r="X4" s="296" t="s">
        <v>50</v>
      </c>
      <c r="Y4" s="296"/>
      <c r="Z4" s="296"/>
      <c r="AA4" s="296"/>
      <c r="AB4" s="296" t="s">
        <v>51</v>
      </c>
      <c r="AC4" s="296"/>
      <c r="AD4" s="296"/>
      <c r="AE4" s="296"/>
      <c r="AF4" s="296" t="s">
        <v>52</v>
      </c>
      <c r="AG4" s="296"/>
      <c r="AH4" s="296"/>
      <c r="AI4" s="297"/>
      <c r="AJ4" s="3"/>
    </row>
    <row r="5" spans="1:38" ht="11.25" customHeight="1">
      <c r="A5" s="331">
        <v>39</v>
      </c>
      <c r="B5" s="332"/>
      <c r="C5" s="362"/>
      <c r="D5" s="362"/>
      <c r="E5" s="362"/>
      <c r="F5" s="334"/>
      <c r="G5" s="335"/>
      <c r="H5" s="336"/>
      <c r="I5" s="336"/>
      <c r="J5" s="332">
        <v>19</v>
      </c>
      <c r="K5" s="332"/>
      <c r="L5" s="334"/>
      <c r="M5" s="361"/>
      <c r="N5" s="335"/>
      <c r="O5" s="340"/>
      <c r="P5" s="340"/>
      <c r="Q5" s="77"/>
      <c r="R5" s="78"/>
      <c r="S5" s="10"/>
      <c r="T5" s="298" t="s">
        <v>11</v>
      </c>
      <c r="U5" s="299"/>
      <c r="V5" s="299"/>
      <c r="W5" s="299"/>
      <c r="X5" s="299"/>
      <c r="Y5" s="299"/>
      <c r="Z5" s="299"/>
      <c r="AA5" s="300"/>
      <c r="AB5" s="360">
        <v>0.65277777777777779</v>
      </c>
      <c r="AC5" s="77"/>
      <c r="AD5" s="77"/>
      <c r="AE5" s="77"/>
      <c r="AF5" s="77"/>
      <c r="AG5" s="77"/>
      <c r="AH5" s="77"/>
      <c r="AI5" s="78"/>
      <c r="AJ5" s="3"/>
    </row>
    <row r="6" spans="1:38" ht="11.25" customHeight="1">
      <c r="A6" s="331">
        <v>38</v>
      </c>
      <c r="B6" s="332"/>
      <c r="C6" s="333"/>
      <c r="D6" s="333"/>
      <c r="E6" s="333"/>
      <c r="F6" s="334"/>
      <c r="G6" s="335"/>
      <c r="H6" s="336"/>
      <c r="I6" s="336"/>
      <c r="J6" s="332">
        <v>18</v>
      </c>
      <c r="K6" s="332"/>
      <c r="L6" s="334"/>
      <c r="M6" s="361"/>
      <c r="N6" s="335"/>
      <c r="O6" s="340"/>
      <c r="P6" s="340"/>
      <c r="Q6" s="77"/>
      <c r="R6" s="78"/>
      <c r="S6" s="10"/>
      <c r="T6" s="298" t="s">
        <v>12</v>
      </c>
      <c r="U6" s="299"/>
      <c r="V6" s="299"/>
      <c r="W6" s="299"/>
      <c r="X6" s="299"/>
      <c r="Y6" s="299"/>
      <c r="Z6" s="299"/>
      <c r="AA6" s="300"/>
      <c r="AB6" s="77" t="s">
        <v>115</v>
      </c>
      <c r="AC6" s="77"/>
      <c r="AD6" s="77"/>
      <c r="AE6" s="77"/>
      <c r="AF6" s="77"/>
      <c r="AG6" s="77"/>
      <c r="AH6" s="77"/>
      <c r="AI6" s="78"/>
      <c r="AJ6" s="3"/>
      <c r="AK6" s="23"/>
    </row>
    <row r="7" spans="1:38" ht="11.25" customHeight="1">
      <c r="A7" s="331">
        <v>37</v>
      </c>
      <c r="B7" s="332"/>
      <c r="C7" s="333"/>
      <c r="D7" s="333"/>
      <c r="E7" s="333"/>
      <c r="F7" s="334"/>
      <c r="G7" s="335"/>
      <c r="H7" s="336"/>
      <c r="I7" s="336"/>
      <c r="J7" s="332">
        <v>17</v>
      </c>
      <c r="K7" s="332"/>
      <c r="L7" s="337"/>
      <c r="M7" s="338"/>
      <c r="N7" s="339"/>
      <c r="O7" s="340"/>
      <c r="P7" s="340"/>
      <c r="Q7" s="77"/>
      <c r="R7" s="78"/>
      <c r="S7" s="10"/>
      <c r="T7" s="298" t="s">
        <v>53</v>
      </c>
      <c r="U7" s="299"/>
      <c r="V7" s="299"/>
      <c r="W7" s="300"/>
      <c r="X7" s="364" t="s">
        <v>14</v>
      </c>
      <c r="Y7" s="299"/>
      <c r="Z7" s="299"/>
      <c r="AA7" s="300"/>
      <c r="AB7" s="97"/>
      <c r="AC7" s="97"/>
      <c r="AD7" s="97"/>
      <c r="AE7" s="97"/>
      <c r="AF7" s="97"/>
      <c r="AG7" s="97"/>
      <c r="AH7" s="115"/>
      <c r="AI7" s="363"/>
      <c r="AJ7" s="3"/>
      <c r="AK7" s="23"/>
    </row>
    <row r="8" spans="1:38" ht="11.25" customHeight="1">
      <c r="A8" s="331">
        <v>36</v>
      </c>
      <c r="B8" s="332"/>
      <c r="C8" s="333"/>
      <c r="D8" s="333"/>
      <c r="E8" s="333"/>
      <c r="F8" s="334"/>
      <c r="G8" s="335"/>
      <c r="H8" s="336"/>
      <c r="I8" s="336"/>
      <c r="J8" s="332">
        <v>16</v>
      </c>
      <c r="K8" s="332"/>
      <c r="L8" s="337"/>
      <c r="M8" s="338"/>
      <c r="N8" s="339"/>
      <c r="O8" s="340"/>
      <c r="P8" s="340"/>
      <c r="Q8" s="77"/>
      <c r="R8" s="78"/>
      <c r="S8" s="10"/>
      <c r="T8" s="298" t="s">
        <v>62</v>
      </c>
      <c r="U8" s="299"/>
      <c r="V8" s="299"/>
      <c r="W8" s="299"/>
      <c r="X8" s="299"/>
      <c r="Y8" s="299"/>
      <c r="Z8" s="299"/>
      <c r="AA8" s="299"/>
      <c r="AB8" s="117"/>
      <c r="AC8" s="118"/>
      <c r="AD8" s="118"/>
      <c r="AE8" s="118"/>
      <c r="AF8" s="117"/>
      <c r="AG8" s="118"/>
      <c r="AH8" s="118"/>
      <c r="AI8" s="119"/>
      <c r="AJ8" s="3"/>
      <c r="AK8" s="23"/>
    </row>
    <row r="9" spans="1:38" ht="11.25" customHeight="1">
      <c r="A9" s="331">
        <v>35</v>
      </c>
      <c r="B9" s="332"/>
      <c r="C9" s="333"/>
      <c r="D9" s="333"/>
      <c r="E9" s="333"/>
      <c r="F9" s="334"/>
      <c r="G9" s="335"/>
      <c r="H9" s="336"/>
      <c r="I9" s="336"/>
      <c r="J9" s="332">
        <v>15</v>
      </c>
      <c r="K9" s="332"/>
      <c r="L9" s="337"/>
      <c r="M9" s="338"/>
      <c r="N9" s="339"/>
      <c r="O9" s="340"/>
      <c r="P9" s="340"/>
      <c r="Q9" s="77"/>
      <c r="R9" s="78"/>
      <c r="S9" s="10"/>
      <c r="T9" s="298" t="s">
        <v>42</v>
      </c>
      <c r="U9" s="299"/>
      <c r="V9" s="299"/>
      <c r="W9" s="299"/>
      <c r="X9" s="299"/>
      <c r="Y9" s="299"/>
      <c r="Z9" s="299"/>
      <c r="AA9" s="300"/>
      <c r="AB9" s="325">
        <f>WU!T9</f>
        <v>0</v>
      </c>
      <c r="AC9" s="325"/>
      <c r="AD9" s="325"/>
      <c r="AE9" s="325"/>
      <c r="AF9" s="147"/>
      <c r="AG9" s="147"/>
      <c r="AH9" s="147"/>
      <c r="AI9" s="294"/>
      <c r="AJ9" s="3"/>
      <c r="AK9" s="23"/>
    </row>
    <row r="10" spans="1:38" ht="11.25" customHeight="1">
      <c r="A10" s="331">
        <v>34</v>
      </c>
      <c r="B10" s="332"/>
      <c r="C10" s="333"/>
      <c r="D10" s="333"/>
      <c r="E10" s="333"/>
      <c r="F10" s="334"/>
      <c r="G10" s="335"/>
      <c r="H10" s="336"/>
      <c r="I10" s="336"/>
      <c r="J10" s="332">
        <v>14</v>
      </c>
      <c r="K10" s="332"/>
      <c r="L10" s="337"/>
      <c r="M10" s="338"/>
      <c r="N10" s="339"/>
      <c r="O10" s="340"/>
      <c r="P10" s="340"/>
      <c r="Q10" s="77"/>
      <c r="R10" s="78"/>
      <c r="S10" s="10"/>
      <c r="T10" s="298" t="s">
        <v>89</v>
      </c>
      <c r="U10" s="299"/>
      <c r="V10" s="299"/>
      <c r="W10" s="299"/>
      <c r="X10" s="299"/>
      <c r="Y10" s="299"/>
      <c r="Z10" s="299"/>
      <c r="AA10" s="300"/>
      <c r="AB10" s="301">
        <f>AD$3*COUNTA(C$5:E$24,L$5:N$24)+WU!AF10</f>
        <v>279.02999999999997</v>
      </c>
      <c r="AC10" s="301"/>
      <c r="AD10" s="301"/>
      <c r="AE10" s="301"/>
      <c r="AF10" s="123">
        <f>(COUNTA(C$28:E$47,L$28:N$47)*AD$3)+AB10</f>
        <v>279.02999999999997</v>
      </c>
      <c r="AG10" s="123"/>
      <c r="AH10" s="123"/>
      <c r="AI10" s="124"/>
      <c r="AJ10" s="3"/>
      <c r="AK10" s="23"/>
    </row>
    <row r="11" spans="1:38" ht="11.25" customHeight="1">
      <c r="A11" s="331">
        <v>33</v>
      </c>
      <c r="B11" s="332"/>
      <c r="C11" s="333"/>
      <c r="D11" s="333"/>
      <c r="E11" s="333"/>
      <c r="F11" s="334"/>
      <c r="G11" s="335"/>
      <c r="H11" s="336"/>
      <c r="I11" s="336"/>
      <c r="J11" s="332">
        <v>13</v>
      </c>
      <c r="K11" s="332"/>
      <c r="L11" s="337"/>
      <c r="M11" s="338"/>
      <c r="N11" s="339"/>
      <c r="O11" s="340"/>
      <c r="P11" s="340"/>
      <c r="Q11" s="365"/>
      <c r="R11" s="366"/>
      <c r="S11" s="10"/>
      <c r="T11" s="298" t="s">
        <v>90</v>
      </c>
      <c r="U11" s="299"/>
      <c r="V11" s="299"/>
      <c r="W11" s="299"/>
      <c r="X11" s="299"/>
      <c r="Y11" s="299"/>
      <c r="Z11" s="299"/>
      <c r="AA11" s="300"/>
      <c r="AB11" s="301">
        <f>AD$3*COUNTA(C$5:E$24,L$5:N$24)+WU!AF11</f>
        <v>279.02999999999997</v>
      </c>
      <c r="AC11" s="301"/>
      <c r="AD11" s="301"/>
      <c r="AE11" s="301"/>
      <c r="AF11" s="123">
        <f>(COUNTA(C$28:E$47,L$28:N$47)*AD$3)+AB11</f>
        <v>279.02999999999997</v>
      </c>
      <c r="AG11" s="123"/>
      <c r="AH11" s="123"/>
      <c r="AI11" s="124"/>
      <c r="AJ11" s="3"/>
      <c r="AK11" s="23"/>
    </row>
    <row r="12" spans="1:38" ht="11.25" customHeight="1">
      <c r="A12" s="331">
        <v>32</v>
      </c>
      <c r="B12" s="332"/>
      <c r="C12" s="333"/>
      <c r="D12" s="333"/>
      <c r="E12" s="333"/>
      <c r="F12" s="334"/>
      <c r="G12" s="335"/>
      <c r="H12" s="336"/>
      <c r="I12" s="336"/>
      <c r="J12" s="332">
        <v>12</v>
      </c>
      <c r="K12" s="332"/>
      <c r="L12" s="337"/>
      <c r="M12" s="338"/>
      <c r="N12" s="339"/>
      <c r="O12" s="340"/>
      <c r="P12" s="340"/>
      <c r="Q12" s="77"/>
      <c r="R12" s="78"/>
      <c r="S12" s="10"/>
      <c r="T12" s="298" t="s">
        <v>41</v>
      </c>
      <c r="U12" s="299"/>
      <c r="V12" s="299"/>
      <c r="W12" s="299"/>
      <c r="X12" s="299"/>
      <c r="Y12" s="299"/>
      <c r="Z12" s="299"/>
      <c r="AA12" s="300"/>
      <c r="AB12" s="77" t="s">
        <v>116</v>
      </c>
      <c r="AC12" s="77"/>
      <c r="AD12" s="77"/>
      <c r="AE12" s="77"/>
      <c r="AF12" s="77"/>
      <c r="AG12" s="77"/>
      <c r="AH12" s="77"/>
      <c r="AI12" s="78"/>
      <c r="AJ12" s="3"/>
      <c r="AK12" s="23"/>
    </row>
    <row r="13" spans="1:38" ht="11.25" customHeight="1">
      <c r="A13" s="331">
        <v>31</v>
      </c>
      <c r="B13" s="332"/>
      <c r="C13" s="333"/>
      <c r="D13" s="333"/>
      <c r="E13" s="333"/>
      <c r="F13" s="334"/>
      <c r="G13" s="335"/>
      <c r="H13" s="336"/>
      <c r="I13" s="336"/>
      <c r="J13" s="332">
        <v>11</v>
      </c>
      <c r="K13" s="332"/>
      <c r="L13" s="337"/>
      <c r="M13" s="338"/>
      <c r="N13" s="339"/>
      <c r="O13" s="340"/>
      <c r="P13" s="340"/>
      <c r="Q13" s="77"/>
      <c r="R13" s="78"/>
      <c r="S13" s="10"/>
      <c r="T13" s="298" t="s">
        <v>72</v>
      </c>
      <c r="U13" s="299"/>
      <c r="V13" s="299"/>
      <c r="W13" s="299"/>
      <c r="X13" s="299"/>
      <c r="Y13" s="299"/>
      <c r="Z13" s="299"/>
      <c r="AA13" s="300"/>
      <c r="AB13" s="117">
        <v>17</v>
      </c>
      <c r="AC13" s="118"/>
      <c r="AD13" s="117"/>
      <c r="AE13" s="89"/>
      <c r="AF13" s="117"/>
      <c r="AG13" s="118"/>
      <c r="AH13" s="117"/>
      <c r="AI13" s="119"/>
      <c r="AJ13" s="3"/>
      <c r="AK13" s="23"/>
    </row>
    <row r="14" spans="1:38" ht="11.25" customHeight="1">
      <c r="A14" s="331">
        <v>30</v>
      </c>
      <c r="B14" s="332"/>
      <c r="C14" s="333"/>
      <c r="D14" s="333"/>
      <c r="E14" s="333"/>
      <c r="F14" s="334"/>
      <c r="G14" s="335"/>
      <c r="H14" s="336"/>
      <c r="I14" s="336"/>
      <c r="J14" s="332">
        <v>10</v>
      </c>
      <c r="K14" s="332"/>
      <c r="L14" s="337"/>
      <c r="M14" s="338"/>
      <c r="N14" s="339"/>
      <c r="O14" s="340"/>
      <c r="P14" s="340"/>
      <c r="Q14" s="77"/>
      <c r="R14" s="78"/>
      <c r="S14" s="10"/>
      <c r="T14" s="298" t="s">
        <v>65</v>
      </c>
      <c r="U14" s="367"/>
      <c r="V14" s="367"/>
      <c r="W14" s="367"/>
      <c r="X14" s="367"/>
      <c r="Y14" s="367"/>
      <c r="Z14" s="367"/>
      <c r="AA14" s="368"/>
      <c r="AB14" s="125"/>
      <c r="AC14" s="125"/>
      <c r="AD14" s="125"/>
      <c r="AE14" s="125"/>
      <c r="AF14" s="125"/>
      <c r="AG14" s="125"/>
      <c r="AH14" s="125"/>
      <c r="AI14" s="180"/>
      <c r="AJ14" s="3"/>
      <c r="AK14" s="23"/>
    </row>
    <row r="15" spans="1:38" ht="11.25" customHeight="1">
      <c r="A15" s="331">
        <v>29</v>
      </c>
      <c r="B15" s="332"/>
      <c r="C15" s="333"/>
      <c r="D15" s="333"/>
      <c r="E15" s="333"/>
      <c r="F15" s="334"/>
      <c r="G15" s="335"/>
      <c r="H15" s="336"/>
      <c r="I15" s="336"/>
      <c r="J15" s="332">
        <v>9</v>
      </c>
      <c r="K15" s="332"/>
      <c r="L15" s="337"/>
      <c r="M15" s="338"/>
      <c r="N15" s="339"/>
      <c r="O15" s="340"/>
      <c r="P15" s="340"/>
      <c r="Q15" s="77"/>
      <c r="R15" s="78"/>
      <c r="S15" s="10"/>
      <c r="T15" s="298" t="s">
        <v>84</v>
      </c>
      <c r="U15" s="367"/>
      <c r="V15" s="367"/>
      <c r="W15" s="367"/>
      <c r="X15" s="367"/>
      <c r="Y15" s="367"/>
      <c r="Z15" s="367"/>
      <c r="AA15" s="368"/>
      <c r="AB15" s="126"/>
      <c r="AC15" s="127"/>
      <c r="AD15" s="148"/>
      <c r="AE15" s="148"/>
      <c r="AF15" s="126"/>
      <c r="AG15" s="127"/>
      <c r="AH15" s="148"/>
      <c r="AI15" s="149"/>
      <c r="AJ15" s="3"/>
      <c r="AK15" s="23"/>
    </row>
    <row r="16" spans="1:38" ht="11.25" customHeight="1">
      <c r="A16" s="331">
        <v>28</v>
      </c>
      <c r="B16" s="332"/>
      <c r="C16" s="333"/>
      <c r="D16" s="333"/>
      <c r="E16" s="333"/>
      <c r="F16" s="334"/>
      <c r="G16" s="335"/>
      <c r="H16" s="336"/>
      <c r="I16" s="336"/>
      <c r="J16" s="332">
        <v>8</v>
      </c>
      <c r="K16" s="332"/>
      <c r="L16" s="337"/>
      <c r="M16" s="338"/>
      <c r="N16" s="339"/>
      <c r="O16" s="340"/>
      <c r="P16" s="340"/>
      <c r="Q16" s="77"/>
      <c r="R16" s="78"/>
      <c r="S16" s="10"/>
      <c r="T16" s="298" t="s">
        <v>54</v>
      </c>
      <c r="U16" s="299"/>
      <c r="V16" s="299"/>
      <c r="W16" s="299"/>
      <c r="X16" s="299"/>
      <c r="Y16" s="299"/>
      <c r="Z16" s="299"/>
      <c r="AA16" s="300"/>
      <c r="AB16" s="117" t="s">
        <v>91</v>
      </c>
      <c r="AC16" s="118"/>
      <c r="AD16" s="118"/>
      <c r="AE16" s="89"/>
      <c r="AF16" s="77"/>
      <c r="AG16" s="77"/>
      <c r="AH16" s="77"/>
      <c r="AI16" s="78"/>
      <c r="AJ16" s="3"/>
      <c r="AK16" s="23"/>
    </row>
    <row r="17" spans="1:37" ht="11.25" customHeight="1">
      <c r="A17" s="331">
        <v>27</v>
      </c>
      <c r="B17" s="332"/>
      <c r="C17" s="333"/>
      <c r="D17" s="333"/>
      <c r="E17" s="333"/>
      <c r="F17" s="334"/>
      <c r="G17" s="335"/>
      <c r="H17" s="336"/>
      <c r="I17" s="336"/>
      <c r="J17" s="332">
        <v>7</v>
      </c>
      <c r="K17" s="332"/>
      <c r="L17" s="337"/>
      <c r="M17" s="338"/>
      <c r="N17" s="339"/>
      <c r="O17" s="340"/>
      <c r="P17" s="340"/>
      <c r="Q17" s="369"/>
      <c r="R17" s="370"/>
      <c r="S17" s="11"/>
      <c r="T17" s="298" t="s">
        <v>55</v>
      </c>
      <c r="U17" s="299"/>
      <c r="V17" s="299"/>
      <c r="W17" s="299"/>
      <c r="X17" s="299"/>
      <c r="Y17" s="299"/>
      <c r="Z17" s="299"/>
      <c r="AA17" s="300"/>
      <c r="AB17" s="117"/>
      <c r="AC17" s="118"/>
      <c r="AD17" s="118"/>
      <c r="AE17" s="89"/>
      <c r="AF17" s="77"/>
      <c r="AG17" s="77"/>
      <c r="AH17" s="77"/>
      <c r="AI17" s="78"/>
      <c r="AJ17" s="3"/>
      <c r="AK17" s="23"/>
    </row>
    <row r="18" spans="1:37" ht="11.25" customHeight="1">
      <c r="A18" s="331">
        <v>26</v>
      </c>
      <c r="B18" s="332"/>
      <c r="C18" s="333"/>
      <c r="D18" s="333"/>
      <c r="E18" s="333"/>
      <c r="F18" s="334"/>
      <c r="G18" s="335"/>
      <c r="H18" s="336"/>
      <c r="I18" s="336"/>
      <c r="J18" s="332">
        <v>6</v>
      </c>
      <c r="K18" s="332"/>
      <c r="L18" s="337"/>
      <c r="M18" s="338"/>
      <c r="N18" s="339"/>
      <c r="O18" s="340"/>
      <c r="P18" s="340"/>
      <c r="Q18" s="369"/>
      <c r="R18" s="370"/>
      <c r="S18" s="11"/>
      <c r="T18" s="298" t="s">
        <v>16</v>
      </c>
      <c r="U18" s="299"/>
      <c r="V18" s="299"/>
      <c r="W18" s="299"/>
      <c r="X18" s="299"/>
      <c r="Y18" s="299"/>
      <c r="Z18" s="299"/>
      <c r="AA18" s="300"/>
      <c r="AB18" s="117">
        <v>12</v>
      </c>
      <c r="AC18" s="118"/>
      <c r="AD18" s="118"/>
      <c r="AE18" s="89"/>
      <c r="AF18" s="77"/>
      <c r="AG18" s="77"/>
      <c r="AH18" s="77"/>
      <c r="AI18" s="78"/>
      <c r="AJ18" s="3"/>
      <c r="AK18" s="23"/>
    </row>
    <row r="19" spans="1:37" ht="11.25" customHeight="1">
      <c r="A19" s="371">
        <v>25</v>
      </c>
      <c r="B19" s="372"/>
      <c r="C19" s="334"/>
      <c r="D19" s="361"/>
      <c r="E19" s="335"/>
      <c r="F19" s="41"/>
      <c r="G19" s="42"/>
      <c r="H19" s="376"/>
      <c r="I19" s="377"/>
      <c r="J19" s="373">
        <v>5</v>
      </c>
      <c r="K19" s="372"/>
      <c r="L19" s="337"/>
      <c r="M19" s="338"/>
      <c r="N19" s="339"/>
      <c r="O19" s="378"/>
      <c r="P19" s="379"/>
      <c r="Q19" s="374"/>
      <c r="R19" s="375"/>
      <c r="S19" s="11"/>
      <c r="T19" s="298" t="s">
        <v>38</v>
      </c>
      <c r="U19" s="299"/>
      <c r="V19" s="299"/>
      <c r="W19" s="299"/>
      <c r="X19" s="299"/>
      <c r="Y19" s="299"/>
      <c r="Z19" s="299"/>
      <c r="AA19" s="300"/>
      <c r="AB19" s="117" t="s">
        <v>94</v>
      </c>
      <c r="AC19" s="118"/>
      <c r="AD19" s="118"/>
      <c r="AE19" s="89"/>
      <c r="AF19" s="117"/>
      <c r="AG19" s="118"/>
      <c r="AH19" s="118"/>
      <c r="AI19" s="119"/>
      <c r="AJ19" s="3"/>
      <c r="AK19" s="23"/>
    </row>
    <row r="20" spans="1:37" ht="11.25" customHeight="1">
      <c r="A20" s="371">
        <v>24</v>
      </c>
      <c r="B20" s="372"/>
      <c r="C20" s="333"/>
      <c r="D20" s="333"/>
      <c r="E20" s="333"/>
      <c r="F20" s="334"/>
      <c r="G20" s="335"/>
      <c r="H20" s="336"/>
      <c r="I20" s="336"/>
      <c r="J20" s="373">
        <v>4</v>
      </c>
      <c r="K20" s="372"/>
      <c r="L20" s="337"/>
      <c r="M20" s="338"/>
      <c r="N20" s="339"/>
      <c r="O20" s="340"/>
      <c r="P20" s="340"/>
      <c r="Q20" s="369"/>
      <c r="R20" s="370"/>
      <c r="S20" s="11"/>
      <c r="T20" s="298" t="s">
        <v>17</v>
      </c>
      <c r="U20" s="299"/>
      <c r="V20" s="299"/>
      <c r="W20" s="299"/>
      <c r="X20" s="299"/>
      <c r="Y20" s="299"/>
      <c r="Z20" s="299"/>
      <c r="AA20" s="300"/>
      <c r="AB20" s="117">
        <v>215</v>
      </c>
      <c r="AC20" s="118"/>
      <c r="AD20" s="118"/>
      <c r="AE20" s="89"/>
      <c r="AF20" s="77"/>
      <c r="AG20" s="77"/>
      <c r="AH20" s="77"/>
      <c r="AI20" s="78"/>
      <c r="AJ20" s="3"/>
      <c r="AK20" s="23"/>
    </row>
    <row r="21" spans="1:37" ht="11.25" customHeight="1">
      <c r="A21" s="371">
        <v>23</v>
      </c>
      <c r="B21" s="372"/>
      <c r="C21" s="333"/>
      <c r="D21" s="333"/>
      <c r="E21" s="333"/>
      <c r="F21" s="334"/>
      <c r="G21" s="335"/>
      <c r="H21" s="336"/>
      <c r="I21" s="336"/>
      <c r="J21" s="373">
        <v>3</v>
      </c>
      <c r="K21" s="372"/>
      <c r="L21" s="337"/>
      <c r="M21" s="338"/>
      <c r="N21" s="339"/>
      <c r="O21" s="340"/>
      <c r="P21" s="340"/>
      <c r="Q21" s="369"/>
      <c r="R21" s="370"/>
      <c r="S21" s="11"/>
      <c r="T21" s="298" t="s">
        <v>18</v>
      </c>
      <c r="U21" s="299"/>
      <c r="V21" s="299"/>
      <c r="W21" s="299"/>
      <c r="X21" s="299"/>
      <c r="Y21" s="299"/>
      <c r="Z21" s="299"/>
      <c r="AA21" s="300"/>
      <c r="AB21" s="77" t="s">
        <v>117</v>
      </c>
      <c r="AC21" s="77"/>
      <c r="AD21" s="77"/>
      <c r="AE21" s="77"/>
      <c r="AF21" s="77"/>
      <c r="AG21" s="77"/>
      <c r="AH21" s="77"/>
      <c r="AI21" s="78"/>
      <c r="AJ21" s="3"/>
      <c r="AK21" s="23"/>
    </row>
    <row r="22" spans="1:37" ht="11.25" customHeight="1">
      <c r="A22" s="371">
        <v>22</v>
      </c>
      <c r="B22" s="372"/>
      <c r="C22" s="333"/>
      <c r="D22" s="333"/>
      <c r="E22" s="333"/>
      <c r="F22" s="334"/>
      <c r="G22" s="335"/>
      <c r="H22" s="336"/>
      <c r="I22" s="336"/>
      <c r="J22" s="373">
        <v>2</v>
      </c>
      <c r="K22" s="372"/>
      <c r="L22" s="337"/>
      <c r="M22" s="338"/>
      <c r="N22" s="339"/>
      <c r="O22" s="340"/>
      <c r="P22" s="340"/>
      <c r="Q22" s="369"/>
      <c r="R22" s="370"/>
      <c r="S22" s="11"/>
      <c r="T22" s="298" t="s">
        <v>19</v>
      </c>
      <c r="U22" s="299"/>
      <c r="V22" s="299"/>
      <c r="W22" s="299"/>
      <c r="X22" s="299"/>
      <c r="Y22" s="299"/>
      <c r="Z22" s="299"/>
      <c r="AA22" s="300"/>
      <c r="AB22" s="77">
        <v>12</v>
      </c>
      <c r="AC22" s="77"/>
      <c r="AD22" s="77"/>
      <c r="AE22" s="77"/>
      <c r="AF22" s="77"/>
      <c r="AG22" s="77"/>
      <c r="AH22" s="77"/>
      <c r="AI22" s="78"/>
      <c r="AJ22" s="3"/>
      <c r="AK22" s="23"/>
    </row>
    <row r="23" spans="1:37" ht="11.25" customHeight="1">
      <c r="A23" s="371">
        <v>21</v>
      </c>
      <c r="B23" s="372"/>
      <c r="C23" s="333"/>
      <c r="D23" s="333"/>
      <c r="E23" s="333"/>
      <c r="F23" s="334"/>
      <c r="G23" s="335"/>
      <c r="H23" s="336"/>
      <c r="I23" s="336"/>
      <c r="J23" s="373">
        <v>1</v>
      </c>
      <c r="K23" s="372"/>
      <c r="L23" s="337"/>
      <c r="M23" s="338"/>
      <c r="N23" s="339"/>
      <c r="O23" s="340"/>
      <c r="P23" s="340"/>
      <c r="Q23" s="369"/>
      <c r="R23" s="370"/>
      <c r="S23" s="11"/>
      <c r="T23" s="298" t="s">
        <v>20</v>
      </c>
      <c r="U23" s="299"/>
      <c r="V23" s="299"/>
      <c r="W23" s="299"/>
      <c r="X23" s="299"/>
      <c r="Y23" s="299"/>
      <c r="Z23" s="299"/>
      <c r="AA23" s="300"/>
      <c r="AB23" s="77">
        <v>8</v>
      </c>
      <c r="AC23" s="77"/>
      <c r="AD23" s="77"/>
      <c r="AE23" s="77"/>
      <c r="AF23" s="77"/>
      <c r="AG23" s="77"/>
      <c r="AH23" s="77"/>
      <c r="AI23" s="78"/>
      <c r="AJ23" s="3"/>
    </row>
    <row r="24" spans="1:37" ht="11.25" customHeight="1">
      <c r="A24" s="385">
        <v>20</v>
      </c>
      <c r="B24" s="386"/>
      <c r="C24" s="334"/>
      <c r="D24" s="361"/>
      <c r="E24" s="335"/>
      <c r="F24" s="334"/>
      <c r="G24" s="335"/>
      <c r="H24" s="336"/>
      <c r="I24" s="336"/>
      <c r="J24" s="387">
        <v>0</v>
      </c>
      <c r="K24" s="388"/>
      <c r="L24" s="333"/>
      <c r="M24" s="333"/>
      <c r="N24" s="333"/>
      <c r="O24" s="390"/>
      <c r="P24" s="391"/>
      <c r="Q24" s="391"/>
      <c r="R24" s="392"/>
      <c r="S24" s="11"/>
      <c r="T24" s="298" t="s">
        <v>21</v>
      </c>
      <c r="U24" s="299"/>
      <c r="V24" s="299"/>
      <c r="W24" s="299"/>
      <c r="X24" s="299"/>
      <c r="Y24" s="299"/>
      <c r="Z24" s="299"/>
      <c r="AA24" s="300"/>
      <c r="AB24" s="77">
        <v>8</v>
      </c>
      <c r="AC24" s="77"/>
      <c r="AD24" s="77"/>
      <c r="AE24" s="77"/>
      <c r="AF24" s="77"/>
      <c r="AG24" s="77"/>
      <c r="AH24" s="77"/>
      <c r="AI24" s="78"/>
      <c r="AJ24" s="3"/>
    </row>
    <row r="25" spans="1:37" ht="11.25" customHeight="1" thickBot="1">
      <c r="A25" s="380"/>
      <c r="B25" s="381"/>
      <c r="C25" s="382"/>
      <c r="D25" s="382"/>
      <c r="E25" s="382"/>
      <c r="F25" s="383"/>
      <c r="G25" s="384"/>
      <c r="H25" s="411" t="s">
        <v>67</v>
      </c>
      <c r="I25" s="412"/>
      <c r="J25" s="412"/>
      <c r="K25" s="413"/>
      <c r="L25" s="389" t="str">
        <f>IF(L24=0, "no time", MIN(L5:N23,C5:E24))</f>
        <v>no time</v>
      </c>
      <c r="M25" s="382"/>
      <c r="N25" s="382"/>
      <c r="O25" s="393"/>
      <c r="P25" s="393"/>
      <c r="Q25" s="394"/>
      <c r="R25" s="395"/>
      <c r="S25" s="11"/>
      <c r="T25" s="298" t="s">
        <v>22</v>
      </c>
      <c r="U25" s="299"/>
      <c r="V25" s="299"/>
      <c r="W25" s="299"/>
      <c r="X25" s="299"/>
      <c r="Y25" s="299"/>
      <c r="Z25" s="299"/>
      <c r="AA25" s="300"/>
      <c r="AB25" s="117"/>
      <c r="AC25" s="118"/>
      <c r="AD25" s="118"/>
      <c r="AE25" s="89"/>
      <c r="AF25" s="77"/>
      <c r="AG25" s="77"/>
      <c r="AH25" s="77"/>
      <c r="AI25" s="78"/>
      <c r="AJ25" s="3"/>
    </row>
    <row r="26" spans="1:37" ht="11.25" customHeight="1" thickBot="1">
      <c r="A26" s="3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11"/>
      <c r="O26" s="11"/>
      <c r="P26" s="11"/>
      <c r="Q26" s="11"/>
      <c r="R26" s="11"/>
      <c r="S26" s="11"/>
      <c r="T26" s="298" t="s">
        <v>23</v>
      </c>
      <c r="U26" s="299"/>
      <c r="V26" s="299"/>
      <c r="W26" s="299"/>
      <c r="X26" s="299"/>
      <c r="Y26" s="299"/>
      <c r="Z26" s="299"/>
      <c r="AA26" s="300"/>
      <c r="AB26" s="117" t="s">
        <v>93</v>
      </c>
      <c r="AC26" s="118"/>
      <c r="AD26" s="118"/>
      <c r="AE26" s="89"/>
      <c r="AF26" s="77"/>
      <c r="AG26" s="77"/>
      <c r="AH26" s="77"/>
      <c r="AI26" s="78"/>
      <c r="AJ26" s="3"/>
    </row>
    <row r="27" spans="1:37" ht="11.25" customHeight="1">
      <c r="A27" s="295" t="s">
        <v>5</v>
      </c>
      <c r="B27" s="296"/>
      <c r="C27" s="296" t="s">
        <v>52</v>
      </c>
      <c r="D27" s="296"/>
      <c r="E27" s="296"/>
      <c r="F27" s="296" t="s">
        <v>46</v>
      </c>
      <c r="G27" s="296"/>
      <c r="H27" s="296" t="s">
        <v>47</v>
      </c>
      <c r="I27" s="296"/>
      <c r="J27" s="12" t="s">
        <v>48</v>
      </c>
      <c r="K27" s="12"/>
      <c r="L27" s="345" t="s">
        <v>52</v>
      </c>
      <c r="M27" s="345"/>
      <c r="N27" s="345"/>
      <c r="O27" s="296" t="s">
        <v>46</v>
      </c>
      <c r="P27" s="296"/>
      <c r="Q27" s="296" t="s">
        <v>47</v>
      </c>
      <c r="R27" s="297"/>
      <c r="S27" s="11"/>
      <c r="T27" s="298" t="s">
        <v>24</v>
      </c>
      <c r="U27" s="299"/>
      <c r="V27" s="299"/>
      <c r="W27" s="299"/>
      <c r="X27" s="299"/>
      <c r="Y27" s="299"/>
      <c r="Z27" s="299"/>
      <c r="AA27" s="300"/>
      <c r="AB27" s="117" t="s">
        <v>93</v>
      </c>
      <c r="AC27" s="118"/>
      <c r="AD27" s="118"/>
      <c r="AE27" s="89"/>
      <c r="AF27" s="77"/>
      <c r="AG27" s="77"/>
      <c r="AH27" s="77"/>
      <c r="AI27" s="78"/>
      <c r="AJ27" s="3"/>
    </row>
    <row r="28" spans="1:37" ht="11.25" customHeight="1">
      <c r="A28" s="331">
        <v>39</v>
      </c>
      <c r="B28" s="332"/>
      <c r="C28" s="362"/>
      <c r="D28" s="362"/>
      <c r="E28" s="362"/>
      <c r="F28" s="334"/>
      <c r="G28" s="335"/>
      <c r="H28" s="336"/>
      <c r="I28" s="336"/>
      <c r="J28" s="332">
        <v>19</v>
      </c>
      <c r="K28" s="332"/>
      <c r="L28" s="333"/>
      <c r="M28" s="333"/>
      <c r="N28" s="333"/>
      <c r="O28" s="340"/>
      <c r="P28" s="340"/>
      <c r="Q28" s="77"/>
      <c r="R28" s="78"/>
      <c r="S28" s="11"/>
      <c r="T28" s="298" t="s">
        <v>25</v>
      </c>
      <c r="U28" s="299"/>
      <c r="V28" s="299"/>
      <c r="W28" s="299"/>
      <c r="X28" s="299"/>
      <c r="Y28" s="299"/>
      <c r="Z28" s="299"/>
      <c r="AA28" s="300"/>
      <c r="AB28" s="77" t="s">
        <v>107</v>
      </c>
      <c r="AC28" s="77"/>
      <c r="AD28" s="77"/>
      <c r="AE28" s="77"/>
      <c r="AF28" s="77"/>
      <c r="AG28" s="77"/>
      <c r="AH28" s="77"/>
      <c r="AI28" s="78"/>
      <c r="AJ28" s="3"/>
    </row>
    <row r="29" spans="1:37" ht="11.25" customHeight="1">
      <c r="A29" s="331">
        <v>38</v>
      </c>
      <c r="B29" s="332"/>
      <c r="C29" s="333"/>
      <c r="D29" s="333"/>
      <c r="E29" s="333"/>
      <c r="F29" s="334"/>
      <c r="G29" s="335"/>
      <c r="H29" s="336"/>
      <c r="I29" s="336"/>
      <c r="J29" s="332">
        <v>18</v>
      </c>
      <c r="K29" s="332"/>
      <c r="L29" s="333"/>
      <c r="M29" s="333"/>
      <c r="N29" s="333"/>
      <c r="O29" s="340"/>
      <c r="P29" s="340"/>
      <c r="Q29" s="77"/>
      <c r="R29" s="78"/>
      <c r="S29" s="11"/>
      <c r="T29" s="298" t="s">
        <v>64</v>
      </c>
      <c r="U29" s="299"/>
      <c r="V29" s="299"/>
      <c r="W29" s="299"/>
      <c r="X29" s="299"/>
      <c r="Y29" s="299"/>
      <c r="Z29" s="299"/>
      <c r="AA29" s="300"/>
      <c r="AB29" s="159">
        <v>2.2000000000000002</v>
      </c>
      <c r="AC29" s="160"/>
      <c r="AD29" s="118"/>
      <c r="AE29" s="89"/>
      <c r="AF29" s="117"/>
      <c r="AG29" s="89"/>
      <c r="AH29" s="117"/>
      <c r="AI29" s="119"/>
      <c r="AJ29" s="3"/>
    </row>
    <row r="30" spans="1:37" ht="11.25" customHeight="1">
      <c r="A30" s="331">
        <v>37</v>
      </c>
      <c r="B30" s="332"/>
      <c r="C30" s="333"/>
      <c r="D30" s="333"/>
      <c r="E30" s="333"/>
      <c r="F30" s="334"/>
      <c r="G30" s="335"/>
      <c r="H30" s="336"/>
      <c r="I30" s="336"/>
      <c r="J30" s="332">
        <v>17</v>
      </c>
      <c r="K30" s="332"/>
      <c r="L30" s="333"/>
      <c r="M30" s="333"/>
      <c r="N30" s="333"/>
      <c r="O30" s="340"/>
      <c r="P30" s="340"/>
      <c r="Q30" s="77"/>
      <c r="R30" s="78"/>
      <c r="S30" s="11"/>
      <c r="T30" s="298" t="s">
        <v>26</v>
      </c>
      <c r="U30" s="299"/>
      <c r="V30" s="299"/>
      <c r="W30" s="299"/>
      <c r="X30" s="299"/>
      <c r="Y30" s="299"/>
      <c r="Z30" s="299"/>
      <c r="AA30" s="300"/>
      <c r="AB30" s="117" t="s">
        <v>93</v>
      </c>
      <c r="AC30" s="118"/>
      <c r="AD30" s="118"/>
      <c r="AE30" s="89"/>
      <c r="AF30" s="77"/>
      <c r="AG30" s="77"/>
      <c r="AH30" s="77"/>
      <c r="AI30" s="78"/>
      <c r="AJ30" s="3"/>
    </row>
    <row r="31" spans="1:37" ht="11.25" customHeight="1">
      <c r="A31" s="331">
        <v>36</v>
      </c>
      <c r="B31" s="332"/>
      <c r="C31" s="333"/>
      <c r="D31" s="333"/>
      <c r="E31" s="333"/>
      <c r="F31" s="334"/>
      <c r="G31" s="335"/>
      <c r="H31" s="336"/>
      <c r="I31" s="336"/>
      <c r="J31" s="332">
        <v>16</v>
      </c>
      <c r="K31" s="332"/>
      <c r="L31" s="333"/>
      <c r="M31" s="333"/>
      <c r="N31" s="333"/>
      <c r="O31" s="340"/>
      <c r="P31" s="340"/>
      <c r="Q31" s="77"/>
      <c r="R31" s="78"/>
      <c r="S31" s="11"/>
      <c r="T31" s="298" t="s">
        <v>27</v>
      </c>
      <c r="U31" s="299"/>
      <c r="V31" s="299"/>
      <c r="W31" s="299"/>
      <c r="X31" s="299"/>
      <c r="Y31" s="299"/>
      <c r="Z31" s="299"/>
      <c r="AA31" s="300"/>
      <c r="AB31" s="117" t="s">
        <v>93</v>
      </c>
      <c r="AC31" s="118"/>
      <c r="AD31" s="118"/>
      <c r="AE31" s="89"/>
      <c r="AF31" s="77"/>
      <c r="AG31" s="77"/>
      <c r="AH31" s="77"/>
      <c r="AI31" s="78"/>
      <c r="AJ31" s="3"/>
    </row>
    <row r="32" spans="1:37" ht="11.25" customHeight="1">
      <c r="A32" s="331">
        <v>35</v>
      </c>
      <c r="B32" s="332"/>
      <c r="C32" s="333"/>
      <c r="D32" s="333"/>
      <c r="E32" s="333"/>
      <c r="F32" s="334"/>
      <c r="G32" s="335"/>
      <c r="H32" s="336"/>
      <c r="I32" s="336"/>
      <c r="J32" s="332">
        <v>15</v>
      </c>
      <c r="K32" s="332"/>
      <c r="L32" s="333"/>
      <c r="M32" s="333"/>
      <c r="N32" s="333"/>
      <c r="O32" s="340"/>
      <c r="P32" s="340"/>
      <c r="Q32" s="77"/>
      <c r="R32" s="78"/>
      <c r="S32" s="11"/>
      <c r="T32" s="298" t="s">
        <v>39</v>
      </c>
      <c r="U32" s="299"/>
      <c r="V32" s="299"/>
      <c r="W32" s="299"/>
      <c r="X32" s="299"/>
      <c r="Y32" s="299"/>
      <c r="Z32" s="299"/>
      <c r="AA32" s="300"/>
      <c r="AB32" s="117">
        <v>559</v>
      </c>
      <c r="AC32" s="118"/>
      <c r="AD32" s="118"/>
      <c r="AE32" s="89"/>
      <c r="AF32" s="77"/>
      <c r="AG32" s="77"/>
      <c r="AH32" s="77"/>
      <c r="AI32" s="78"/>
      <c r="AJ32" s="3"/>
    </row>
    <row r="33" spans="1:36" ht="11.25" customHeight="1">
      <c r="A33" s="331">
        <v>34</v>
      </c>
      <c r="B33" s="332"/>
      <c r="C33" s="333"/>
      <c r="D33" s="333"/>
      <c r="E33" s="333"/>
      <c r="F33" s="334"/>
      <c r="G33" s="335"/>
      <c r="H33" s="336"/>
      <c r="I33" s="336"/>
      <c r="J33" s="332">
        <v>14</v>
      </c>
      <c r="K33" s="332"/>
      <c r="L33" s="333"/>
      <c r="M33" s="333"/>
      <c r="N33" s="333"/>
      <c r="O33" s="340"/>
      <c r="P33" s="340"/>
      <c r="Q33" s="77"/>
      <c r="R33" s="78"/>
      <c r="S33" s="11"/>
      <c r="T33" s="298" t="s">
        <v>28</v>
      </c>
      <c r="U33" s="299"/>
      <c r="V33" s="299"/>
      <c r="W33" s="299"/>
      <c r="X33" s="299"/>
      <c r="Y33" s="299"/>
      <c r="Z33" s="299"/>
      <c r="AA33" s="300"/>
      <c r="AB33" s="117" t="s">
        <v>93</v>
      </c>
      <c r="AC33" s="118"/>
      <c r="AD33" s="118"/>
      <c r="AE33" s="89"/>
      <c r="AF33" s="77"/>
      <c r="AG33" s="77"/>
      <c r="AH33" s="77"/>
      <c r="AI33" s="78"/>
      <c r="AJ33" s="3"/>
    </row>
    <row r="34" spans="1:36" ht="11.25" customHeight="1">
      <c r="A34" s="331">
        <v>33</v>
      </c>
      <c r="B34" s="332"/>
      <c r="C34" s="333"/>
      <c r="D34" s="333"/>
      <c r="E34" s="333"/>
      <c r="F34" s="334"/>
      <c r="G34" s="335"/>
      <c r="H34" s="336"/>
      <c r="I34" s="336"/>
      <c r="J34" s="332">
        <v>13</v>
      </c>
      <c r="K34" s="332"/>
      <c r="L34" s="333"/>
      <c r="M34" s="333"/>
      <c r="N34" s="333"/>
      <c r="O34" s="340"/>
      <c r="P34" s="340"/>
      <c r="Q34" s="77"/>
      <c r="R34" s="78"/>
      <c r="S34" s="11"/>
      <c r="T34" s="298" t="s">
        <v>29</v>
      </c>
      <c r="U34" s="299"/>
      <c r="V34" s="299"/>
      <c r="W34" s="299"/>
      <c r="X34" s="299"/>
      <c r="Y34" s="299"/>
      <c r="Z34" s="299"/>
      <c r="AA34" s="300"/>
      <c r="AB34" s="117" t="s">
        <v>108</v>
      </c>
      <c r="AC34" s="118"/>
      <c r="AD34" s="118"/>
      <c r="AE34" s="89"/>
      <c r="AF34" s="77"/>
      <c r="AG34" s="77"/>
      <c r="AH34" s="77"/>
      <c r="AI34" s="78"/>
      <c r="AJ34" s="3"/>
    </row>
    <row r="35" spans="1:36" ht="11.25" customHeight="1">
      <c r="A35" s="331">
        <v>32</v>
      </c>
      <c r="B35" s="332"/>
      <c r="C35" s="333"/>
      <c r="D35" s="333"/>
      <c r="E35" s="333"/>
      <c r="F35" s="334"/>
      <c r="G35" s="335"/>
      <c r="H35" s="336"/>
      <c r="I35" s="336"/>
      <c r="J35" s="332">
        <v>12</v>
      </c>
      <c r="K35" s="332"/>
      <c r="L35" s="333"/>
      <c r="M35" s="333"/>
      <c r="N35" s="333"/>
      <c r="O35" s="340"/>
      <c r="P35" s="340"/>
      <c r="Q35" s="77"/>
      <c r="R35" s="78"/>
      <c r="S35" s="11"/>
      <c r="T35" s="298" t="s">
        <v>30</v>
      </c>
      <c r="U35" s="299"/>
      <c r="V35" s="299"/>
      <c r="W35" s="299"/>
      <c r="X35" s="299"/>
      <c r="Y35" s="299"/>
      <c r="Z35" s="299"/>
      <c r="AA35" s="300"/>
      <c r="AB35" s="117" t="s">
        <v>91</v>
      </c>
      <c r="AC35" s="118"/>
      <c r="AD35" s="118"/>
      <c r="AE35" s="89"/>
      <c r="AF35" s="77"/>
      <c r="AG35" s="77"/>
      <c r="AH35" s="77"/>
      <c r="AI35" s="78"/>
      <c r="AJ35" s="3"/>
    </row>
    <row r="36" spans="1:36" ht="11.25" customHeight="1">
      <c r="A36" s="331">
        <v>31</v>
      </c>
      <c r="B36" s="332"/>
      <c r="C36" s="333"/>
      <c r="D36" s="333"/>
      <c r="E36" s="333"/>
      <c r="F36" s="334"/>
      <c r="G36" s="335"/>
      <c r="H36" s="336"/>
      <c r="I36" s="336"/>
      <c r="J36" s="332">
        <v>11</v>
      </c>
      <c r="K36" s="332"/>
      <c r="L36" s="333"/>
      <c r="M36" s="333"/>
      <c r="N36" s="333"/>
      <c r="O36" s="340"/>
      <c r="P36" s="340"/>
      <c r="Q36" s="77"/>
      <c r="R36" s="78"/>
      <c r="S36" s="11"/>
      <c r="T36" s="298" t="s">
        <v>40</v>
      </c>
      <c r="U36" s="299"/>
      <c r="V36" s="299"/>
      <c r="W36" s="299"/>
      <c r="X36" s="299"/>
      <c r="Y36" s="299"/>
      <c r="Z36" s="299"/>
      <c r="AA36" s="300"/>
      <c r="AB36" s="117" t="s">
        <v>119</v>
      </c>
      <c r="AC36" s="118"/>
      <c r="AD36" s="118"/>
      <c r="AE36" s="89"/>
      <c r="AF36" s="77"/>
      <c r="AG36" s="77"/>
      <c r="AH36" s="77"/>
      <c r="AI36" s="78"/>
      <c r="AJ36" s="3"/>
    </row>
    <row r="37" spans="1:36" ht="11.25" customHeight="1">
      <c r="A37" s="331">
        <v>30</v>
      </c>
      <c r="B37" s="332"/>
      <c r="C37" s="333"/>
      <c r="D37" s="333"/>
      <c r="E37" s="333"/>
      <c r="F37" s="334"/>
      <c r="G37" s="335"/>
      <c r="H37" s="336"/>
      <c r="I37" s="336"/>
      <c r="J37" s="332">
        <v>10</v>
      </c>
      <c r="K37" s="332"/>
      <c r="L37" s="333"/>
      <c r="M37" s="333"/>
      <c r="N37" s="333"/>
      <c r="O37" s="340"/>
      <c r="P37" s="340"/>
      <c r="Q37" s="77"/>
      <c r="R37" s="78"/>
      <c r="S37" s="11"/>
      <c r="T37" s="298" t="s">
        <v>83</v>
      </c>
      <c r="U37" s="299"/>
      <c r="V37" s="299"/>
      <c r="W37" s="299"/>
      <c r="X37" s="299"/>
      <c r="Y37" s="299"/>
      <c r="Z37" s="299"/>
      <c r="AA37" s="300"/>
      <c r="AB37" s="77"/>
      <c r="AC37" s="77"/>
      <c r="AD37" s="77"/>
      <c r="AE37" s="77"/>
      <c r="AF37" s="77"/>
      <c r="AG37" s="77"/>
      <c r="AH37" s="118"/>
      <c r="AI37" s="119"/>
      <c r="AJ37" s="3"/>
    </row>
    <row r="38" spans="1:36" ht="11.25" customHeight="1">
      <c r="A38" s="371">
        <v>29</v>
      </c>
      <c r="B38" s="372"/>
      <c r="C38" s="334"/>
      <c r="D38" s="361"/>
      <c r="E38" s="335"/>
      <c r="F38" s="41"/>
      <c r="G38" s="42"/>
      <c r="H38" s="376"/>
      <c r="I38" s="377"/>
      <c r="J38" s="373">
        <v>9</v>
      </c>
      <c r="K38" s="372"/>
      <c r="L38" s="334"/>
      <c r="M38" s="361"/>
      <c r="N38" s="335"/>
      <c r="O38" s="378"/>
      <c r="P38" s="379"/>
      <c r="Q38" s="117"/>
      <c r="R38" s="119"/>
      <c r="S38" s="11"/>
      <c r="T38" s="298" t="s">
        <v>37</v>
      </c>
      <c r="U38" s="299"/>
      <c r="V38" s="299"/>
      <c r="W38" s="299"/>
      <c r="X38" s="299"/>
      <c r="Y38" s="299"/>
      <c r="Z38" s="299"/>
      <c r="AA38" s="300"/>
      <c r="AB38" s="77" t="s">
        <v>95</v>
      </c>
      <c r="AC38" s="77"/>
      <c r="AD38" s="77"/>
      <c r="AE38" s="77"/>
      <c r="AF38" s="117"/>
      <c r="AG38" s="118"/>
      <c r="AH38" s="118"/>
      <c r="AI38" s="119"/>
      <c r="AJ38" s="3"/>
    </row>
    <row r="39" spans="1:36" ht="11.25" customHeight="1">
      <c r="A39" s="371">
        <v>28</v>
      </c>
      <c r="B39" s="372"/>
      <c r="C39" s="333"/>
      <c r="D39" s="333"/>
      <c r="E39" s="333"/>
      <c r="F39" s="334"/>
      <c r="G39" s="335"/>
      <c r="H39" s="336"/>
      <c r="I39" s="336"/>
      <c r="J39" s="373">
        <v>8</v>
      </c>
      <c r="K39" s="372"/>
      <c r="L39" s="333"/>
      <c r="M39" s="333"/>
      <c r="N39" s="333"/>
      <c r="O39" s="340"/>
      <c r="P39" s="340"/>
      <c r="Q39" s="77"/>
      <c r="R39" s="78"/>
      <c r="S39" s="11"/>
      <c r="T39" s="298" t="s">
        <v>55</v>
      </c>
      <c r="U39" s="299"/>
      <c r="V39" s="299"/>
      <c r="W39" s="299"/>
      <c r="X39" s="299"/>
      <c r="Y39" s="299"/>
      <c r="Z39" s="299"/>
      <c r="AA39" s="300"/>
      <c r="AB39" s="77"/>
      <c r="AC39" s="77"/>
      <c r="AD39" s="77"/>
      <c r="AE39" s="77"/>
      <c r="AF39" s="77"/>
      <c r="AG39" s="77"/>
      <c r="AH39" s="77"/>
      <c r="AI39" s="78"/>
      <c r="AJ39" s="3"/>
    </row>
    <row r="40" spans="1:36" ht="11.25" customHeight="1">
      <c r="A40" s="371">
        <v>27</v>
      </c>
      <c r="B40" s="372"/>
      <c r="C40" s="333"/>
      <c r="D40" s="333"/>
      <c r="E40" s="333"/>
      <c r="F40" s="334"/>
      <c r="G40" s="335"/>
      <c r="H40" s="336"/>
      <c r="I40" s="336"/>
      <c r="J40" s="373">
        <v>7</v>
      </c>
      <c r="K40" s="372"/>
      <c r="L40" s="333"/>
      <c r="M40" s="333"/>
      <c r="N40" s="333"/>
      <c r="O40" s="340"/>
      <c r="P40" s="340"/>
      <c r="Q40" s="77"/>
      <c r="R40" s="78"/>
      <c r="S40" s="11"/>
      <c r="T40" s="298" t="s">
        <v>31</v>
      </c>
      <c r="U40" s="299"/>
      <c r="V40" s="299"/>
      <c r="W40" s="299"/>
      <c r="X40" s="299"/>
      <c r="Y40" s="299"/>
      <c r="Z40" s="299"/>
      <c r="AA40" s="300"/>
      <c r="AB40" s="77">
        <v>95</v>
      </c>
      <c r="AC40" s="77"/>
      <c r="AD40" s="77"/>
      <c r="AE40" s="77"/>
      <c r="AF40" s="77"/>
      <c r="AG40" s="77"/>
      <c r="AH40" s="77"/>
      <c r="AI40" s="78"/>
      <c r="AJ40" s="3"/>
    </row>
    <row r="41" spans="1:36" ht="11.25" customHeight="1">
      <c r="A41" s="371">
        <v>26</v>
      </c>
      <c r="B41" s="372"/>
      <c r="C41" s="333"/>
      <c r="D41" s="333"/>
      <c r="E41" s="333"/>
      <c r="F41" s="334"/>
      <c r="G41" s="335"/>
      <c r="H41" s="336"/>
      <c r="I41" s="336"/>
      <c r="J41" s="373">
        <v>6</v>
      </c>
      <c r="K41" s="372"/>
      <c r="L41" s="333"/>
      <c r="M41" s="333"/>
      <c r="N41" s="333"/>
      <c r="O41" s="340"/>
      <c r="P41" s="340"/>
      <c r="Q41" s="369"/>
      <c r="R41" s="370"/>
      <c r="S41" s="11"/>
      <c r="T41" s="298" t="s">
        <v>19</v>
      </c>
      <c r="U41" s="299"/>
      <c r="V41" s="299"/>
      <c r="W41" s="299"/>
      <c r="X41" s="299"/>
      <c r="Y41" s="299"/>
      <c r="Z41" s="299"/>
      <c r="AA41" s="300"/>
      <c r="AB41" s="77">
        <v>13</v>
      </c>
      <c r="AC41" s="77"/>
      <c r="AD41" s="77"/>
      <c r="AE41" s="77"/>
      <c r="AF41" s="77"/>
      <c r="AG41" s="77"/>
      <c r="AH41" s="77"/>
      <c r="AI41" s="78"/>
      <c r="AJ41" s="3"/>
    </row>
    <row r="42" spans="1:36" ht="11.25" customHeight="1">
      <c r="A42" s="371">
        <v>25</v>
      </c>
      <c r="B42" s="372"/>
      <c r="C42" s="333"/>
      <c r="D42" s="333"/>
      <c r="E42" s="333"/>
      <c r="F42" s="334"/>
      <c r="G42" s="335"/>
      <c r="H42" s="336"/>
      <c r="I42" s="336"/>
      <c r="J42" s="373">
        <v>5</v>
      </c>
      <c r="K42" s="372"/>
      <c r="L42" s="333"/>
      <c r="M42" s="333"/>
      <c r="N42" s="333"/>
      <c r="O42" s="340"/>
      <c r="P42" s="340"/>
      <c r="Q42" s="369"/>
      <c r="R42" s="370"/>
      <c r="S42" s="11"/>
      <c r="T42" s="298" t="s">
        <v>20</v>
      </c>
      <c r="U42" s="299"/>
      <c r="V42" s="299"/>
      <c r="W42" s="299"/>
      <c r="X42" s="299"/>
      <c r="Y42" s="299"/>
      <c r="Z42" s="299"/>
      <c r="AA42" s="300"/>
      <c r="AB42" s="77">
        <v>11</v>
      </c>
      <c r="AC42" s="77"/>
      <c r="AD42" s="77"/>
      <c r="AE42" s="77"/>
      <c r="AF42" s="77"/>
      <c r="AG42" s="77"/>
      <c r="AH42" s="77"/>
      <c r="AI42" s="78"/>
      <c r="AJ42" s="3"/>
    </row>
    <row r="43" spans="1:36" ht="11.25" customHeight="1">
      <c r="A43" s="371">
        <v>24</v>
      </c>
      <c r="B43" s="372"/>
      <c r="C43" s="333"/>
      <c r="D43" s="333"/>
      <c r="E43" s="333"/>
      <c r="F43" s="334"/>
      <c r="G43" s="335"/>
      <c r="H43" s="336"/>
      <c r="I43" s="336"/>
      <c r="J43" s="373">
        <v>4</v>
      </c>
      <c r="K43" s="372"/>
      <c r="L43" s="333"/>
      <c r="M43" s="333"/>
      <c r="N43" s="333"/>
      <c r="O43" s="340"/>
      <c r="P43" s="340"/>
      <c r="Q43" s="369"/>
      <c r="R43" s="370"/>
      <c r="S43" s="11"/>
      <c r="T43" s="298" t="s">
        <v>32</v>
      </c>
      <c r="U43" s="299"/>
      <c r="V43" s="299"/>
      <c r="W43" s="299"/>
      <c r="X43" s="299"/>
      <c r="Y43" s="299"/>
      <c r="Z43" s="299"/>
      <c r="AA43" s="300"/>
      <c r="AB43" s="77">
        <v>8</v>
      </c>
      <c r="AC43" s="77"/>
      <c r="AD43" s="77"/>
      <c r="AE43" s="77"/>
      <c r="AF43" s="77"/>
      <c r="AG43" s="77"/>
      <c r="AH43" s="77"/>
      <c r="AI43" s="78"/>
      <c r="AJ43" s="3"/>
    </row>
    <row r="44" spans="1:36" ht="11.25" customHeight="1">
      <c r="A44" s="371">
        <v>23</v>
      </c>
      <c r="B44" s="372"/>
      <c r="C44" s="333"/>
      <c r="D44" s="333"/>
      <c r="E44" s="333"/>
      <c r="F44" s="334"/>
      <c r="G44" s="335"/>
      <c r="H44" s="336"/>
      <c r="I44" s="336"/>
      <c r="J44" s="373">
        <v>3</v>
      </c>
      <c r="K44" s="372"/>
      <c r="L44" s="333"/>
      <c r="M44" s="333"/>
      <c r="N44" s="333"/>
      <c r="O44" s="340"/>
      <c r="P44" s="340"/>
      <c r="Q44" s="369"/>
      <c r="R44" s="370"/>
      <c r="S44" s="11"/>
      <c r="T44" s="298" t="s">
        <v>21</v>
      </c>
      <c r="U44" s="299"/>
      <c r="V44" s="299"/>
      <c r="W44" s="299"/>
      <c r="X44" s="299"/>
      <c r="Y44" s="299"/>
      <c r="Z44" s="299"/>
      <c r="AA44" s="300"/>
      <c r="AB44" s="77">
        <v>11</v>
      </c>
      <c r="AC44" s="77"/>
      <c r="AD44" s="77"/>
      <c r="AE44" s="77"/>
      <c r="AF44" s="77"/>
      <c r="AG44" s="77"/>
      <c r="AH44" s="77"/>
      <c r="AI44" s="78"/>
      <c r="AJ44" s="3"/>
    </row>
    <row r="45" spans="1:36" ht="11.25" customHeight="1">
      <c r="A45" s="371">
        <v>22</v>
      </c>
      <c r="B45" s="372"/>
      <c r="C45" s="333"/>
      <c r="D45" s="333"/>
      <c r="E45" s="333"/>
      <c r="F45" s="334"/>
      <c r="G45" s="335"/>
      <c r="H45" s="336"/>
      <c r="I45" s="336"/>
      <c r="J45" s="373">
        <v>2</v>
      </c>
      <c r="K45" s="372"/>
      <c r="L45" s="333"/>
      <c r="M45" s="333"/>
      <c r="N45" s="333"/>
      <c r="O45" s="340"/>
      <c r="P45" s="340"/>
      <c r="Q45" s="369"/>
      <c r="R45" s="370"/>
      <c r="S45" s="11"/>
      <c r="T45" s="298" t="s">
        <v>33</v>
      </c>
      <c r="U45" s="299"/>
      <c r="V45" s="299"/>
      <c r="W45" s="299"/>
      <c r="X45" s="299"/>
      <c r="Y45" s="299"/>
      <c r="Z45" s="299"/>
      <c r="AA45" s="300"/>
      <c r="AB45" s="117"/>
      <c r="AC45" s="118"/>
      <c r="AD45" s="118"/>
      <c r="AE45" s="89"/>
      <c r="AF45" s="77"/>
      <c r="AG45" s="77"/>
      <c r="AH45" s="77"/>
      <c r="AI45" s="78"/>
      <c r="AJ45" s="3"/>
    </row>
    <row r="46" spans="1:36" ht="11.25" customHeight="1">
      <c r="A46" s="371">
        <v>21</v>
      </c>
      <c r="B46" s="372"/>
      <c r="C46" s="333"/>
      <c r="D46" s="333"/>
      <c r="E46" s="333"/>
      <c r="F46" s="334"/>
      <c r="G46" s="335"/>
      <c r="H46" s="336"/>
      <c r="I46" s="336"/>
      <c r="J46" s="373">
        <v>1</v>
      </c>
      <c r="K46" s="372"/>
      <c r="L46" s="333"/>
      <c r="M46" s="333"/>
      <c r="N46" s="333"/>
      <c r="O46" s="340"/>
      <c r="P46" s="340"/>
      <c r="Q46" s="369"/>
      <c r="R46" s="370"/>
      <c r="S46" s="11"/>
      <c r="T46" s="298" t="s">
        <v>34</v>
      </c>
      <c r="U46" s="299"/>
      <c r="V46" s="299"/>
      <c r="W46" s="299"/>
      <c r="X46" s="299"/>
      <c r="Y46" s="299"/>
      <c r="Z46" s="299"/>
      <c r="AA46" s="300"/>
      <c r="AB46" s="117" t="s">
        <v>93</v>
      </c>
      <c r="AC46" s="118"/>
      <c r="AD46" s="118"/>
      <c r="AE46" s="89"/>
      <c r="AF46" s="77"/>
      <c r="AG46" s="77"/>
      <c r="AH46" s="77"/>
      <c r="AI46" s="78"/>
      <c r="AJ46" s="3"/>
    </row>
    <row r="47" spans="1:36" ht="11.25" customHeight="1">
      <c r="A47" s="385">
        <v>20</v>
      </c>
      <c r="B47" s="386"/>
      <c r="C47" s="396"/>
      <c r="D47" s="396"/>
      <c r="E47" s="396"/>
      <c r="F47" s="397"/>
      <c r="G47" s="398"/>
      <c r="H47" s="399"/>
      <c r="I47" s="399"/>
      <c r="J47" s="386">
        <v>0</v>
      </c>
      <c r="K47" s="386"/>
      <c r="L47" s="333"/>
      <c r="M47" s="333"/>
      <c r="N47" s="333"/>
      <c r="O47" s="340"/>
      <c r="P47" s="340"/>
      <c r="Q47" s="369"/>
      <c r="R47" s="370"/>
      <c r="S47" s="11"/>
      <c r="T47" s="298" t="s">
        <v>35</v>
      </c>
      <c r="U47" s="299"/>
      <c r="V47" s="299"/>
      <c r="W47" s="299"/>
      <c r="X47" s="299"/>
      <c r="Y47" s="299"/>
      <c r="Z47" s="299"/>
      <c r="AA47" s="300"/>
      <c r="AB47" s="77" t="s">
        <v>107</v>
      </c>
      <c r="AC47" s="77"/>
      <c r="AD47" s="77"/>
      <c r="AE47" s="77"/>
      <c r="AF47" s="77"/>
      <c r="AG47" s="77"/>
      <c r="AH47" s="77"/>
      <c r="AI47" s="78"/>
      <c r="AJ47" s="3"/>
    </row>
    <row r="48" spans="1:36" ht="11.25" customHeight="1" thickBot="1">
      <c r="A48" s="424"/>
      <c r="B48" s="425"/>
      <c r="C48" s="266"/>
      <c r="D48" s="266"/>
      <c r="E48" s="266"/>
      <c r="F48" s="426"/>
      <c r="G48" s="427"/>
      <c r="H48" s="411" t="s">
        <v>67</v>
      </c>
      <c r="I48" s="412"/>
      <c r="J48" s="412"/>
      <c r="K48" s="413"/>
      <c r="L48" s="428" t="str">
        <f>IF(L47=0, "no time", MIN(L28:N47,C28:E47))</f>
        <v>no time</v>
      </c>
      <c r="M48" s="266"/>
      <c r="N48" s="266"/>
      <c r="O48" s="416"/>
      <c r="P48" s="416"/>
      <c r="Q48" s="417"/>
      <c r="R48" s="418"/>
      <c r="S48" s="11"/>
      <c r="T48" s="419" t="s">
        <v>63</v>
      </c>
      <c r="U48" s="420"/>
      <c r="V48" s="420"/>
      <c r="W48" s="420"/>
      <c r="X48" s="420"/>
      <c r="Y48" s="420"/>
      <c r="Z48" s="420"/>
      <c r="AA48" s="421"/>
      <c r="AB48" s="194">
        <v>1.6</v>
      </c>
      <c r="AC48" s="195"/>
      <c r="AD48" s="161"/>
      <c r="AE48" s="162"/>
      <c r="AF48" s="163"/>
      <c r="AG48" s="162"/>
      <c r="AH48" s="163"/>
      <c r="AI48" s="164"/>
      <c r="AJ48" s="3"/>
    </row>
    <row r="49" spans="1:256" ht="10.15" customHeight="1">
      <c r="A49" s="422" t="s">
        <v>45</v>
      </c>
      <c r="B49" s="423"/>
      <c r="C49" s="423"/>
      <c r="D49" s="423"/>
      <c r="E49" s="423"/>
      <c r="F49" s="423"/>
      <c r="G49" s="423"/>
      <c r="H49" s="423"/>
      <c r="I49" s="423"/>
      <c r="J49" s="423"/>
      <c r="K49" s="423"/>
      <c r="L49" s="423"/>
      <c r="M49" s="423"/>
      <c r="N49" s="423"/>
      <c r="O49" s="423"/>
      <c r="P49" s="423"/>
      <c r="Q49" s="423"/>
      <c r="R49" s="423"/>
      <c r="S49" s="423"/>
      <c r="T49" s="423"/>
      <c r="U49" s="330"/>
      <c r="V49" s="188"/>
      <c r="W49" s="188"/>
      <c r="X49" s="188"/>
      <c r="Y49" s="188"/>
      <c r="Z49" s="188"/>
      <c r="AA49" s="188"/>
      <c r="AB49" s="188"/>
      <c r="AC49" s="188"/>
      <c r="AD49" s="188"/>
      <c r="AE49" s="188"/>
      <c r="AF49" s="188"/>
      <c r="AG49" s="188"/>
      <c r="AH49" s="188"/>
      <c r="AI49" s="189"/>
      <c r="AJ49" s="3"/>
    </row>
    <row r="50" spans="1:256" ht="9.75" customHeight="1">
      <c r="A50" s="431" t="s">
        <v>120</v>
      </c>
      <c r="B50" s="432"/>
      <c r="C50" s="432"/>
      <c r="D50" s="432"/>
      <c r="E50" s="432"/>
      <c r="F50" s="432"/>
      <c r="G50" s="432"/>
      <c r="H50" s="432"/>
      <c r="I50" s="432"/>
      <c r="J50" s="432"/>
      <c r="K50" s="432"/>
      <c r="L50" s="432"/>
      <c r="M50" s="432"/>
      <c r="N50" s="432"/>
      <c r="O50" s="432"/>
      <c r="P50" s="432"/>
      <c r="Q50" s="432"/>
      <c r="R50" s="432"/>
      <c r="S50" s="432"/>
      <c r="T50" s="433"/>
      <c r="U50" s="196"/>
      <c r="V50" s="190"/>
      <c r="W50" s="190"/>
      <c r="X50" s="19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1"/>
      <c r="AJ50" s="3"/>
    </row>
    <row r="51" spans="1:256" ht="10.15" customHeight="1">
      <c r="A51" s="434"/>
      <c r="B51" s="435"/>
      <c r="C51" s="435"/>
      <c r="D51" s="435"/>
      <c r="E51" s="435"/>
      <c r="F51" s="435"/>
      <c r="G51" s="435"/>
      <c r="H51" s="435"/>
      <c r="I51" s="435"/>
      <c r="J51" s="435"/>
      <c r="K51" s="435"/>
      <c r="L51" s="435"/>
      <c r="M51" s="435"/>
      <c r="N51" s="435"/>
      <c r="O51" s="435"/>
      <c r="P51" s="435"/>
      <c r="Q51" s="435"/>
      <c r="R51" s="435"/>
      <c r="S51" s="435"/>
      <c r="T51" s="436"/>
      <c r="U51" s="196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1"/>
      <c r="AJ51" s="3"/>
    </row>
    <row r="52" spans="1:256" ht="9.75" customHeight="1">
      <c r="A52" s="434"/>
      <c r="B52" s="435"/>
      <c r="C52" s="435"/>
      <c r="D52" s="435"/>
      <c r="E52" s="435"/>
      <c r="F52" s="435"/>
      <c r="G52" s="435"/>
      <c r="H52" s="435"/>
      <c r="I52" s="435"/>
      <c r="J52" s="435"/>
      <c r="K52" s="435"/>
      <c r="L52" s="435"/>
      <c r="M52" s="435"/>
      <c r="N52" s="435"/>
      <c r="O52" s="435"/>
      <c r="P52" s="435"/>
      <c r="Q52" s="435"/>
      <c r="R52" s="435"/>
      <c r="S52" s="435"/>
      <c r="T52" s="436"/>
      <c r="U52" s="196"/>
      <c r="V52" s="190"/>
      <c r="W52" s="190"/>
      <c r="X52" s="190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1"/>
      <c r="AJ52" s="3"/>
    </row>
    <row r="53" spans="1:256" ht="10.15" customHeight="1">
      <c r="A53" s="434"/>
      <c r="B53" s="435"/>
      <c r="C53" s="435"/>
      <c r="D53" s="435"/>
      <c r="E53" s="435"/>
      <c r="F53" s="435"/>
      <c r="G53" s="435"/>
      <c r="H53" s="435"/>
      <c r="I53" s="435"/>
      <c r="J53" s="435"/>
      <c r="K53" s="435"/>
      <c r="L53" s="435"/>
      <c r="M53" s="435"/>
      <c r="N53" s="435"/>
      <c r="O53" s="435"/>
      <c r="P53" s="435"/>
      <c r="Q53" s="435"/>
      <c r="R53" s="435"/>
      <c r="S53" s="435"/>
      <c r="T53" s="436"/>
      <c r="U53" s="196"/>
      <c r="V53" s="190"/>
      <c r="W53" s="190"/>
      <c r="X53" s="190"/>
      <c r="Y53" s="190"/>
      <c r="Z53" s="190"/>
      <c r="AA53" s="190"/>
      <c r="AB53" s="190"/>
      <c r="AC53" s="190"/>
      <c r="AD53" s="190"/>
      <c r="AE53" s="190"/>
      <c r="AF53" s="190"/>
      <c r="AG53" s="190"/>
      <c r="AH53" s="190"/>
      <c r="AI53" s="191"/>
      <c r="AJ53" s="3"/>
    </row>
    <row r="54" spans="1:256" ht="10.15" customHeight="1">
      <c r="A54" s="434"/>
      <c r="B54" s="435"/>
      <c r="C54" s="435"/>
      <c r="D54" s="435"/>
      <c r="E54" s="435"/>
      <c r="F54" s="435"/>
      <c r="G54" s="435"/>
      <c r="H54" s="435"/>
      <c r="I54" s="435"/>
      <c r="J54" s="435"/>
      <c r="K54" s="435"/>
      <c r="L54" s="435"/>
      <c r="M54" s="435"/>
      <c r="N54" s="435"/>
      <c r="O54" s="435"/>
      <c r="P54" s="435"/>
      <c r="Q54" s="435"/>
      <c r="R54" s="435"/>
      <c r="S54" s="435"/>
      <c r="T54" s="436"/>
      <c r="U54" s="196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191"/>
      <c r="AJ54" s="3"/>
    </row>
    <row r="55" spans="1:256" ht="10.15" customHeight="1">
      <c r="A55" s="434"/>
      <c r="B55" s="435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435"/>
      <c r="T55" s="436"/>
      <c r="U55" s="196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1"/>
      <c r="AJ55" s="3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ht="10.15" customHeight="1">
      <c r="A56" s="437"/>
      <c r="B56" s="438"/>
      <c r="C56" s="438"/>
      <c r="D56" s="438"/>
      <c r="E56" s="438"/>
      <c r="F56" s="438"/>
      <c r="G56" s="438"/>
      <c r="H56" s="438"/>
      <c r="I56" s="438"/>
      <c r="J56" s="438"/>
      <c r="K56" s="438"/>
      <c r="L56" s="438"/>
      <c r="M56" s="438"/>
      <c r="N56" s="438"/>
      <c r="O56" s="438"/>
      <c r="P56" s="438"/>
      <c r="Q56" s="438"/>
      <c r="R56" s="438"/>
      <c r="S56" s="438"/>
      <c r="T56" s="439"/>
      <c r="U56" s="196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1"/>
      <c r="AJ56" s="3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ht="10.15" customHeight="1">
      <c r="A57" s="409" t="s">
        <v>73</v>
      </c>
      <c r="B57" s="409"/>
      <c r="C57" s="409"/>
      <c r="D57" s="409"/>
      <c r="E57" s="409">
        <f>AB13-AD13</f>
        <v>17</v>
      </c>
      <c r="F57" s="409"/>
      <c r="G57" s="409"/>
      <c r="H57" s="409"/>
      <c r="I57" s="409" t="s">
        <v>74</v>
      </c>
      <c r="J57" s="409"/>
      <c r="K57" s="409"/>
      <c r="L57" s="409"/>
      <c r="M57" s="409"/>
      <c r="N57" s="409"/>
      <c r="O57" s="429">
        <f>IF(L25="no time",0,E57/(COUNTA(L5:N24)+(COUNTA(C5:E24))))</f>
        <v>0</v>
      </c>
      <c r="P57" s="429"/>
      <c r="Q57" s="429"/>
      <c r="R57" s="429"/>
      <c r="S57" s="429"/>
      <c r="T57" s="430"/>
      <c r="U57" s="196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1"/>
      <c r="AJ57" s="3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ht="10.15" customHeight="1">
      <c r="A58" s="409" t="s">
        <v>66</v>
      </c>
      <c r="B58" s="409"/>
      <c r="C58" s="409"/>
      <c r="D58" s="409"/>
      <c r="E58" s="410">
        <f>WU!Q59+'RACE 1'!Q59+QP!Q59+'FP2'!Q59+'FP1'!Q59+(AD3*COUNTA(C5:E24,L5:N24))</f>
        <v>212.03999999999996</v>
      </c>
      <c r="F58" s="410"/>
      <c r="G58" s="410"/>
      <c r="H58" s="410"/>
      <c r="I58" s="409" t="s">
        <v>68</v>
      </c>
      <c r="J58" s="409"/>
      <c r="K58" s="409"/>
      <c r="L58" s="409"/>
      <c r="M58" s="409"/>
      <c r="N58" s="409"/>
      <c r="O58" s="414">
        <f>MIN('RACE 2'!L25,WU!C25,WU!H25,WU!C48,WU!H48,'RACE 1'!C25:G25,'RACE 1'!H25:L25,'RACE 1'!C48:G48,'RACE 1'!H48:L48,QP!C25:G25,QP!H25:L25,QP!C48:G48,QP!H48:L48,'FP2'!C25:G25,'FP2'!H25:L25,'FP2'!C48:G48,'FP2'!H48:L48,'FP1'!C25:G25,'FP1'!H25:L25,'FP1'!C48:G48,'FP1'!H48:L48)</f>
        <v>1.5810069444444446E-3</v>
      </c>
      <c r="P58" s="409"/>
      <c r="Q58" s="409"/>
      <c r="R58" s="409"/>
      <c r="S58" s="409"/>
      <c r="T58" s="415"/>
      <c r="U58" s="196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191"/>
      <c r="AJ58" s="3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ht="10.15" customHeight="1">
      <c r="A59" s="327" t="s">
        <v>52</v>
      </c>
      <c r="B59" s="328"/>
      <c r="C59" s="328"/>
      <c r="D59" s="328"/>
      <c r="E59" s="328"/>
      <c r="F59" s="328"/>
      <c r="G59" s="328"/>
      <c r="H59" s="328"/>
      <c r="I59" s="328"/>
      <c r="J59" s="328"/>
      <c r="K59" s="328"/>
      <c r="L59" s="328"/>
      <c r="M59" s="328"/>
      <c r="N59" s="328"/>
      <c r="O59" s="328"/>
      <c r="P59" s="328"/>
      <c r="Q59" s="328"/>
      <c r="R59" s="328"/>
      <c r="S59" s="328"/>
      <c r="T59" s="329"/>
      <c r="U59" s="196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191"/>
      <c r="AJ59" s="3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ht="10.15" customHeight="1">
      <c r="A60" s="440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  <c r="M60" s="441"/>
      <c r="N60" s="441"/>
      <c r="O60" s="441"/>
      <c r="P60" s="441"/>
      <c r="Q60" s="441"/>
      <c r="R60" s="441"/>
      <c r="S60" s="441"/>
      <c r="T60" s="442"/>
      <c r="U60" s="196"/>
      <c r="V60" s="190"/>
      <c r="W60" s="190"/>
      <c r="X60" s="190"/>
      <c r="Y60" s="190"/>
      <c r="Z60" s="190"/>
      <c r="AA60" s="190"/>
      <c r="AB60" s="190"/>
      <c r="AC60" s="190"/>
      <c r="AD60" s="190"/>
      <c r="AE60" s="190"/>
      <c r="AF60" s="190"/>
      <c r="AG60" s="190"/>
      <c r="AH60" s="190"/>
      <c r="AI60" s="191"/>
      <c r="AJ60" s="3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ht="10.15" customHeight="1">
      <c r="A61" s="443"/>
      <c r="B61" s="444"/>
      <c r="C61" s="444"/>
      <c r="D61" s="444"/>
      <c r="E61" s="444"/>
      <c r="F61" s="444"/>
      <c r="G61" s="444"/>
      <c r="H61" s="444"/>
      <c r="I61" s="444"/>
      <c r="J61" s="444"/>
      <c r="K61" s="444"/>
      <c r="L61" s="444"/>
      <c r="M61" s="444"/>
      <c r="N61" s="444"/>
      <c r="O61" s="444"/>
      <c r="P61" s="444"/>
      <c r="Q61" s="444"/>
      <c r="R61" s="444"/>
      <c r="S61" s="444"/>
      <c r="T61" s="445"/>
      <c r="U61" s="196"/>
      <c r="V61" s="190"/>
      <c r="W61" s="190"/>
      <c r="X61" s="190"/>
      <c r="Y61" s="190"/>
      <c r="Z61" s="190"/>
      <c r="AA61" s="190"/>
      <c r="AB61" s="190"/>
      <c r="AC61" s="190"/>
      <c r="AD61" s="190"/>
      <c r="AE61" s="190"/>
      <c r="AF61" s="190"/>
      <c r="AG61" s="190"/>
      <c r="AH61" s="190"/>
      <c r="AI61" s="191"/>
      <c r="AJ61" s="3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ht="10.15" customHeight="1">
      <c r="A62" s="443"/>
      <c r="B62" s="444"/>
      <c r="C62" s="444"/>
      <c r="D62" s="444"/>
      <c r="E62" s="444"/>
      <c r="F62" s="444"/>
      <c r="G62" s="444"/>
      <c r="H62" s="444"/>
      <c r="I62" s="444"/>
      <c r="J62" s="444"/>
      <c r="K62" s="444"/>
      <c r="L62" s="444"/>
      <c r="M62" s="444"/>
      <c r="N62" s="444"/>
      <c r="O62" s="444"/>
      <c r="P62" s="444"/>
      <c r="Q62" s="444"/>
      <c r="R62" s="444"/>
      <c r="S62" s="444"/>
      <c r="T62" s="445"/>
      <c r="U62" s="196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191"/>
      <c r="AJ62" s="3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ht="10.5" customHeight="1">
      <c r="A63" s="443"/>
      <c r="B63" s="444"/>
      <c r="C63" s="444"/>
      <c r="D63" s="444"/>
      <c r="E63" s="444"/>
      <c r="F63" s="444"/>
      <c r="G63" s="444"/>
      <c r="H63" s="444"/>
      <c r="I63" s="444"/>
      <c r="J63" s="444"/>
      <c r="K63" s="444"/>
      <c r="L63" s="444"/>
      <c r="M63" s="444"/>
      <c r="N63" s="444"/>
      <c r="O63" s="444"/>
      <c r="P63" s="444"/>
      <c r="Q63" s="444"/>
      <c r="R63" s="444"/>
      <c r="S63" s="444"/>
      <c r="T63" s="445"/>
      <c r="U63" s="196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90"/>
      <c r="AI63" s="191"/>
      <c r="AJ63" s="3"/>
    </row>
    <row r="64" spans="1:256" ht="9.75" customHeight="1">
      <c r="A64" s="443"/>
      <c r="B64" s="444"/>
      <c r="C64" s="444"/>
      <c r="D64" s="444"/>
      <c r="E64" s="444"/>
      <c r="F64" s="444"/>
      <c r="G64" s="444"/>
      <c r="H64" s="444"/>
      <c r="I64" s="444"/>
      <c r="J64" s="444"/>
      <c r="K64" s="444"/>
      <c r="L64" s="444"/>
      <c r="M64" s="444"/>
      <c r="N64" s="444"/>
      <c r="O64" s="444"/>
      <c r="P64" s="444"/>
      <c r="Q64" s="444"/>
      <c r="R64" s="444"/>
      <c r="S64" s="444"/>
      <c r="T64" s="445"/>
      <c r="U64" s="196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90"/>
      <c r="AI64" s="191"/>
      <c r="AJ64" s="3"/>
    </row>
    <row r="65" spans="1:36" ht="9.75" customHeight="1">
      <c r="A65" s="443"/>
      <c r="B65" s="444"/>
      <c r="C65" s="444"/>
      <c r="D65" s="444"/>
      <c r="E65" s="444"/>
      <c r="F65" s="444"/>
      <c r="G65" s="444"/>
      <c r="H65" s="444"/>
      <c r="I65" s="444"/>
      <c r="J65" s="444"/>
      <c r="K65" s="444"/>
      <c r="L65" s="444"/>
      <c r="M65" s="444"/>
      <c r="N65" s="444"/>
      <c r="O65" s="444"/>
      <c r="P65" s="444"/>
      <c r="Q65" s="444"/>
      <c r="R65" s="444"/>
      <c r="S65" s="444"/>
      <c r="T65" s="445"/>
      <c r="U65" s="196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90"/>
      <c r="AI65" s="191"/>
      <c r="AJ65" s="3"/>
    </row>
    <row r="66" spans="1:36" ht="9.75" customHeight="1">
      <c r="A66" s="446"/>
      <c r="B66" s="447"/>
      <c r="C66" s="447"/>
      <c r="D66" s="447"/>
      <c r="E66" s="447"/>
      <c r="F66" s="447"/>
      <c r="G66" s="447"/>
      <c r="H66" s="447"/>
      <c r="I66" s="447"/>
      <c r="J66" s="447"/>
      <c r="K66" s="447"/>
      <c r="L66" s="447"/>
      <c r="M66" s="447"/>
      <c r="N66" s="447"/>
      <c r="O66" s="447"/>
      <c r="P66" s="447"/>
      <c r="Q66" s="447"/>
      <c r="R66" s="447"/>
      <c r="S66" s="447"/>
      <c r="T66" s="448"/>
      <c r="U66" s="196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90"/>
      <c r="AI66" s="191"/>
      <c r="AJ66" s="3"/>
    </row>
    <row r="67" spans="1:36" ht="9.75" customHeight="1">
      <c r="A67" s="409" t="s">
        <v>73</v>
      </c>
      <c r="B67" s="409"/>
      <c r="C67" s="409"/>
      <c r="D67" s="409"/>
      <c r="E67" s="409">
        <f>AF13-AH13</f>
        <v>0</v>
      </c>
      <c r="F67" s="409"/>
      <c r="G67" s="409"/>
      <c r="H67" s="409"/>
      <c r="I67" s="409" t="s">
        <v>74</v>
      </c>
      <c r="J67" s="409"/>
      <c r="K67" s="409"/>
      <c r="L67" s="409"/>
      <c r="M67" s="409"/>
      <c r="N67" s="409"/>
      <c r="O67" s="429">
        <f>IF(L48 = "no time", 0, E67/(COUNTA(L28:N47)+(COUNTA(C28:E47))))</f>
        <v>0</v>
      </c>
      <c r="P67" s="429"/>
      <c r="Q67" s="429"/>
      <c r="R67" s="429"/>
      <c r="S67" s="429"/>
      <c r="T67" s="430"/>
      <c r="U67" s="196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190"/>
      <c r="AI67" s="191"/>
      <c r="AJ67" s="3"/>
    </row>
    <row r="68" spans="1:36" ht="9.75" customHeight="1" thickBot="1">
      <c r="A68" s="400" t="s">
        <v>66</v>
      </c>
      <c r="B68" s="401"/>
      <c r="C68" s="401"/>
      <c r="D68" s="401"/>
      <c r="E68" s="402">
        <f>WU!Q59+'RACE 1'!Q59+QP!Q59+'FP2'!Q59+'FP1'!Q59+(AD3*COUNTA(C5:E24,L5:N24))+(AD3*COUNTA(C28:E47,L28:N47))</f>
        <v>212.03999999999996</v>
      </c>
      <c r="F68" s="402"/>
      <c r="G68" s="402"/>
      <c r="H68" s="402"/>
      <c r="I68" s="403" t="s">
        <v>68</v>
      </c>
      <c r="J68" s="404"/>
      <c r="K68" s="404"/>
      <c r="L68" s="404"/>
      <c r="M68" s="404"/>
      <c r="N68" s="405"/>
      <c r="O68" s="406">
        <f>MIN('RACE 2'!L25,L48,WU!C25,WU!H25,WU!C48,WU!H48,'RACE 1'!C25:G25,'RACE 1'!H25:L25,'RACE 1'!C48:G48,'RACE 1'!H48:L48,QP!C25:G25,QP!H25:L25,QP!C48:G48,QP!H48:L48,'FP2'!C25:G25,'FP2'!H25:L25,'FP2'!C48:G48,'FP2'!H48:L48,'FP1'!C25:G25,'FP1'!H25:L25,'FP1'!C48:G48,'FP1'!H48:L48)</f>
        <v>1.5810069444444446E-3</v>
      </c>
      <c r="P68" s="407"/>
      <c r="Q68" s="407"/>
      <c r="R68" s="407"/>
      <c r="S68" s="407"/>
      <c r="T68" s="408"/>
      <c r="U68" s="197"/>
      <c r="V68" s="192"/>
      <c r="W68" s="192"/>
      <c r="X68" s="192"/>
      <c r="Y68" s="192"/>
      <c r="Z68" s="192"/>
      <c r="AA68" s="192"/>
      <c r="AB68" s="192"/>
      <c r="AC68" s="192"/>
      <c r="AD68" s="192"/>
      <c r="AE68" s="192"/>
      <c r="AF68" s="192"/>
      <c r="AG68" s="192"/>
      <c r="AH68" s="192"/>
      <c r="AI68" s="193"/>
      <c r="AJ68" s="3"/>
    </row>
    <row r="69" spans="1:36" ht="20.100000000000001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</sheetData>
  <mergeCells count="530">
    <mergeCell ref="A67:D67"/>
    <mergeCell ref="E67:H67"/>
    <mergeCell ref="I67:N67"/>
    <mergeCell ref="O67:T67"/>
    <mergeCell ref="A50:T56"/>
    <mergeCell ref="A60:T66"/>
    <mergeCell ref="A57:D57"/>
    <mergeCell ref="I57:N57"/>
    <mergeCell ref="E57:H57"/>
    <mergeCell ref="O57:T57"/>
    <mergeCell ref="A68:D68"/>
    <mergeCell ref="E68:H68"/>
    <mergeCell ref="I68:N68"/>
    <mergeCell ref="O68:T68"/>
    <mergeCell ref="A58:D58"/>
    <mergeCell ref="E58:H58"/>
    <mergeCell ref="H25:K25"/>
    <mergeCell ref="H48:K48"/>
    <mergeCell ref="I58:N58"/>
    <mergeCell ref="O58:T58"/>
    <mergeCell ref="O48:P48"/>
    <mergeCell ref="Q48:R48"/>
    <mergeCell ref="T48:AA48"/>
    <mergeCell ref="A49:T49"/>
    <mergeCell ref="A48:B48"/>
    <mergeCell ref="C48:E48"/>
    <mergeCell ref="F48:G48"/>
    <mergeCell ref="L48:N48"/>
    <mergeCell ref="L47:N47"/>
    <mergeCell ref="O47:P47"/>
    <mergeCell ref="Q47:R47"/>
    <mergeCell ref="T47:AA47"/>
    <mergeCell ref="T40:AA40"/>
    <mergeCell ref="A39:B39"/>
    <mergeCell ref="C39:E39"/>
    <mergeCell ref="F39:G39"/>
    <mergeCell ref="H39:I39"/>
    <mergeCell ref="AB47:AE47"/>
    <mergeCell ref="AF47:AI47"/>
    <mergeCell ref="O46:P46"/>
    <mergeCell ref="Q46:R46"/>
    <mergeCell ref="T46:AA46"/>
    <mergeCell ref="AB46:AE46"/>
    <mergeCell ref="AF46:AI46"/>
    <mergeCell ref="L46:N46"/>
    <mergeCell ref="O45:P45"/>
    <mergeCell ref="Q45:R45"/>
    <mergeCell ref="T45:AA45"/>
    <mergeCell ref="AB45:AE45"/>
    <mergeCell ref="AF45:AI45"/>
    <mergeCell ref="O44:P44"/>
    <mergeCell ref="Q44:R44"/>
    <mergeCell ref="T44:AA44"/>
    <mergeCell ref="AB44:AE44"/>
    <mergeCell ref="AF44:AI44"/>
    <mergeCell ref="L42:N42"/>
    <mergeCell ref="L45:N45"/>
    <mergeCell ref="L44:N44"/>
    <mergeCell ref="A47:B47"/>
    <mergeCell ref="C47:E47"/>
    <mergeCell ref="F47:G47"/>
    <mergeCell ref="H47:I47"/>
    <mergeCell ref="J47:K47"/>
    <mergeCell ref="A46:B46"/>
    <mergeCell ref="C46:E46"/>
    <mergeCell ref="F46:G46"/>
    <mergeCell ref="H46:I46"/>
    <mergeCell ref="J46:K46"/>
    <mergeCell ref="A45:B45"/>
    <mergeCell ref="C45:E45"/>
    <mergeCell ref="F45:G45"/>
    <mergeCell ref="H45:I45"/>
    <mergeCell ref="J45:K45"/>
    <mergeCell ref="A44:B44"/>
    <mergeCell ref="C44:E44"/>
    <mergeCell ref="F44:G44"/>
    <mergeCell ref="H44:I44"/>
    <mergeCell ref="J44:K44"/>
    <mergeCell ref="AB40:AE40"/>
    <mergeCell ref="AF40:AI40"/>
    <mergeCell ref="L40:N40"/>
    <mergeCell ref="A43:B43"/>
    <mergeCell ref="C43:E43"/>
    <mergeCell ref="F43:G43"/>
    <mergeCell ref="H43:I43"/>
    <mergeCell ref="J43:K43"/>
    <mergeCell ref="A42:B42"/>
    <mergeCell ref="C42:E42"/>
    <mergeCell ref="F42:G42"/>
    <mergeCell ref="H42:I42"/>
    <mergeCell ref="J42:K42"/>
    <mergeCell ref="L43:N43"/>
    <mergeCell ref="O43:P43"/>
    <mergeCell ref="Q43:R43"/>
    <mergeCell ref="T43:AA43"/>
    <mergeCell ref="AB43:AE43"/>
    <mergeCell ref="AF43:AI43"/>
    <mergeCell ref="O42:P42"/>
    <mergeCell ref="Q42:R42"/>
    <mergeCell ref="T42:AA42"/>
    <mergeCell ref="AB42:AE42"/>
    <mergeCell ref="AF42:AI42"/>
    <mergeCell ref="AF39:AI39"/>
    <mergeCell ref="O38:P38"/>
    <mergeCell ref="Q38:R38"/>
    <mergeCell ref="T38:AA38"/>
    <mergeCell ref="AB38:AE38"/>
    <mergeCell ref="AF38:AI38"/>
    <mergeCell ref="A41:B41"/>
    <mergeCell ref="C41:E41"/>
    <mergeCell ref="F41:G41"/>
    <mergeCell ref="H41:I41"/>
    <mergeCell ref="J41:K41"/>
    <mergeCell ref="A40:B40"/>
    <mergeCell ref="C40:E40"/>
    <mergeCell ref="F40:G40"/>
    <mergeCell ref="H40:I40"/>
    <mergeCell ref="J40:K40"/>
    <mergeCell ref="L41:N41"/>
    <mergeCell ref="O41:P41"/>
    <mergeCell ref="Q41:R41"/>
    <mergeCell ref="T41:AA41"/>
    <mergeCell ref="AB41:AE41"/>
    <mergeCell ref="AF41:AI41"/>
    <mergeCell ref="O40:P40"/>
    <mergeCell ref="Q40:R40"/>
    <mergeCell ref="J39:K39"/>
    <mergeCell ref="O37:P37"/>
    <mergeCell ref="Q37:R37"/>
    <mergeCell ref="T37:AA37"/>
    <mergeCell ref="L39:N39"/>
    <mergeCell ref="O39:P39"/>
    <mergeCell ref="Q39:R39"/>
    <mergeCell ref="T39:AA39"/>
    <mergeCell ref="AB39:AE39"/>
    <mergeCell ref="AB37:AC37"/>
    <mergeCell ref="AD37:AE37"/>
    <mergeCell ref="A38:B38"/>
    <mergeCell ref="C38:E38"/>
    <mergeCell ref="H38:I38"/>
    <mergeCell ref="J38:K38"/>
    <mergeCell ref="L38:N38"/>
    <mergeCell ref="A37:B37"/>
    <mergeCell ref="C37:E37"/>
    <mergeCell ref="F37:G37"/>
    <mergeCell ref="H37:I37"/>
    <mergeCell ref="J37:K37"/>
    <mergeCell ref="L37:N37"/>
    <mergeCell ref="AF37:AG37"/>
    <mergeCell ref="AH37:AI37"/>
    <mergeCell ref="L36:N36"/>
    <mergeCell ref="O36:P36"/>
    <mergeCell ref="Q36:R36"/>
    <mergeCell ref="T36:AA36"/>
    <mergeCell ref="AB36:AE36"/>
    <mergeCell ref="AF36:AI36"/>
    <mergeCell ref="O35:P35"/>
    <mergeCell ref="Q35:R35"/>
    <mergeCell ref="T35:AA35"/>
    <mergeCell ref="AB35:AE35"/>
    <mergeCell ref="AF35:AI35"/>
    <mergeCell ref="L35:N35"/>
    <mergeCell ref="A36:B36"/>
    <mergeCell ref="C36:E36"/>
    <mergeCell ref="F36:G36"/>
    <mergeCell ref="H36:I36"/>
    <mergeCell ref="J36:K36"/>
    <mergeCell ref="A35:B35"/>
    <mergeCell ref="C35:E35"/>
    <mergeCell ref="F35:G35"/>
    <mergeCell ref="H35:I35"/>
    <mergeCell ref="J35:K35"/>
    <mergeCell ref="AF31:AI31"/>
    <mergeCell ref="L31:N31"/>
    <mergeCell ref="A34:B34"/>
    <mergeCell ref="C34:E34"/>
    <mergeCell ref="F34:G34"/>
    <mergeCell ref="H34:I34"/>
    <mergeCell ref="J34:K34"/>
    <mergeCell ref="A33:B33"/>
    <mergeCell ref="C33:E33"/>
    <mergeCell ref="F33:G33"/>
    <mergeCell ref="H33:I33"/>
    <mergeCell ref="J33:K33"/>
    <mergeCell ref="L34:N34"/>
    <mergeCell ref="O34:P34"/>
    <mergeCell ref="Q34:R34"/>
    <mergeCell ref="T34:AA34"/>
    <mergeCell ref="AB34:AE34"/>
    <mergeCell ref="AF34:AI34"/>
    <mergeCell ref="O33:P33"/>
    <mergeCell ref="Q33:R33"/>
    <mergeCell ref="T33:AA33"/>
    <mergeCell ref="AB33:AE33"/>
    <mergeCell ref="AF33:AI33"/>
    <mergeCell ref="L33:N33"/>
    <mergeCell ref="AF30:AI30"/>
    <mergeCell ref="O29:P29"/>
    <mergeCell ref="Q29:R29"/>
    <mergeCell ref="T29:AA29"/>
    <mergeCell ref="A32:B32"/>
    <mergeCell ref="C32:E32"/>
    <mergeCell ref="F32:G32"/>
    <mergeCell ref="H32:I32"/>
    <mergeCell ref="J32:K32"/>
    <mergeCell ref="A31:B31"/>
    <mergeCell ref="C31:E31"/>
    <mergeCell ref="F31:G31"/>
    <mergeCell ref="H31:I31"/>
    <mergeCell ref="J31:K31"/>
    <mergeCell ref="L32:N32"/>
    <mergeCell ref="O32:P32"/>
    <mergeCell ref="Q32:R32"/>
    <mergeCell ref="T32:AA32"/>
    <mergeCell ref="AB32:AE32"/>
    <mergeCell ref="AF32:AI32"/>
    <mergeCell ref="O31:P31"/>
    <mergeCell ref="Q31:R31"/>
    <mergeCell ref="T31:AA31"/>
    <mergeCell ref="AB31:AE31"/>
    <mergeCell ref="AF28:AI28"/>
    <mergeCell ref="A29:B29"/>
    <mergeCell ref="C29:E29"/>
    <mergeCell ref="F29:G29"/>
    <mergeCell ref="H29:I29"/>
    <mergeCell ref="J29:K29"/>
    <mergeCell ref="L29:N29"/>
    <mergeCell ref="A28:B28"/>
    <mergeCell ref="C28:E28"/>
    <mergeCell ref="F28:G28"/>
    <mergeCell ref="H28:I28"/>
    <mergeCell ref="J28:K28"/>
    <mergeCell ref="L28:N28"/>
    <mergeCell ref="O28:P28"/>
    <mergeCell ref="A30:B30"/>
    <mergeCell ref="C30:E30"/>
    <mergeCell ref="F30:G30"/>
    <mergeCell ref="H30:I30"/>
    <mergeCell ref="J30:K30"/>
    <mergeCell ref="L30:N30"/>
    <mergeCell ref="O30:P30"/>
    <mergeCell ref="T24:AA24"/>
    <mergeCell ref="AB24:AE24"/>
    <mergeCell ref="Q28:R28"/>
    <mergeCell ref="T28:AA28"/>
    <mergeCell ref="AB28:AE28"/>
    <mergeCell ref="Q30:R30"/>
    <mergeCell ref="T30:AA30"/>
    <mergeCell ref="AB30:AE30"/>
    <mergeCell ref="T26:AA26"/>
    <mergeCell ref="AB26:AE26"/>
    <mergeCell ref="O24:R24"/>
    <mergeCell ref="O25:P25"/>
    <mergeCell ref="Q25:R25"/>
    <mergeCell ref="T25:AA25"/>
    <mergeCell ref="AB25:AE25"/>
    <mergeCell ref="AF25:AI25"/>
    <mergeCell ref="AF24:AI24"/>
    <mergeCell ref="L24:N24"/>
    <mergeCell ref="AF26:AI26"/>
    <mergeCell ref="A27:B27"/>
    <mergeCell ref="C27:E27"/>
    <mergeCell ref="F27:G27"/>
    <mergeCell ref="H27:I27"/>
    <mergeCell ref="L27:N27"/>
    <mergeCell ref="O27:P27"/>
    <mergeCell ref="Q27:R27"/>
    <mergeCell ref="T27:AA27"/>
    <mergeCell ref="AB27:AE27"/>
    <mergeCell ref="AF27:AI27"/>
    <mergeCell ref="A25:B25"/>
    <mergeCell ref="C25:E25"/>
    <mergeCell ref="F25:G25"/>
    <mergeCell ref="A24:B24"/>
    <mergeCell ref="C24:E24"/>
    <mergeCell ref="F24:G24"/>
    <mergeCell ref="H24:I24"/>
    <mergeCell ref="J24:K24"/>
    <mergeCell ref="L25:N25"/>
    <mergeCell ref="L23:N23"/>
    <mergeCell ref="O23:P23"/>
    <mergeCell ref="Q23:R23"/>
    <mergeCell ref="T23:AA23"/>
    <mergeCell ref="AB23:AE23"/>
    <mergeCell ref="AF23:AI23"/>
    <mergeCell ref="O22:P22"/>
    <mergeCell ref="Q22:R22"/>
    <mergeCell ref="T22:AA22"/>
    <mergeCell ref="AB22:AE22"/>
    <mergeCell ref="AF22:AI22"/>
    <mergeCell ref="L22:N22"/>
    <mergeCell ref="A23:B23"/>
    <mergeCell ref="C23:E23"/>
    <mergeCell ref="F23:G23"/>
    <mergeCell ref="H23:I23"/>
    <mergeCell ref="J23:K23"/>
    <mergeCell ref="A22:B22"/>
    <mergeCell ref="C22:E22"/>
    <mergeCell ref="F22:G22"/>
    <mergeCell ref="H22:I22"/>
    <mergeCell ref="J22:K22"/>
    <mergeCell ref="L19:N19"/>
    <mergeCell ref="O19:P19"/>
    <mergeCell ref="L21:N21"/>
    <mergeCell ref="O21:P21"/>
    <mergeCell ref="Q21:R21"/>
    <mergeCell ref="T21:AA21"/>
    <mergeCell ref="AB21:AE21"/>
    <mergeCell ref="AF21:AI21"/>
    <mergeCell ref="O20:P20"/>
    <mergeCell ref="Q20:R20"/>
    <mergeCell ref="T20:AA20"/>
    <mergeCell ref="AB20:AE20"/>
    <mergeCell ref="AF20:AI20"/>
    <mergeCell ref="Q17:R17"/>
    <mergeCell ref="T17:AA17"/>
    <mergeCell ref="AB17:AE17"/>
    <mergeCell ref="AF17:AI17"/>
    <mergeCell ref="L17:N17"/>
    <mergeCell ref="A21:B21"/>
    <mergeCell ref="C21:E21"/>
    <mergeCell ref="F21:G21"/>
    <mergeCell ref="H21:I21"/>
    <mergeCell ref="J21:K21"/>
    <mergeCell ref="Q19:R19"/>
    <mergeCell ref="T19:AA19"/>
    <mergeCell ref="AB19:AE19"/>
    <mergeCell ref="AF19:AI19"/>
    <mergeCell ref="A20:B20"/>
    <mergeCell ref="C20:E20"/>
    <mergeCell ref="F20:G20"/>
    <mergeCell ref="H20:I20"/>
    <mergeCell ref="J20:K20"/>
    <mergeCell ref="L20:N20"/>
    <mergeCell ref="A19:B19"/>
    <mergeCell ref="C19:E19"/>
    <mergeCell ref="H19:I19"/>
    <mergeCell ref="J19:K19"/>
    <mergeCell ref="Q15:R15"/>
    <mergeCell ref="T15:AA15"/>
    <mergeCell ref="L15:N15"/>
    <mergeCell ref="AB15:AC15"/>
    <mergeCell ref="AD15:AE15"/>
    <mergeCell ref="AF15:AG15"/>
    <mergeCell ref="AH15:AI15"/>
    <mergeCell ref="A18:B18"/>
    <mergeCell ref="C18:E18"/>
    <mergeCell ref="F18:G18"/>
    <mergeCell ref="H18:I18"/>
    <mergeCell ref="J18:K18"/>
    <mergeCell ref="A17:B17"/>
    <mergeCell ref="C17:E17"/>
    <mergeCell ref="F17:G17"/>
    <mergeCell ref="H17:I17"/>
    <mergeCell ref="J17:K17"/>
    <mergeCell ref="L18:N18"/>
    <mergeCell ref="O18:P18"/>
    <mergeCell ref="Q18:R18"/>
    <mergeCell ref="T18:AA18"/>
    <mergeCell ref="AB18:AE18"/>
    <mergeCell ref="AF18:AI18"/>
    <mergeCell ref="O17:P17"/>
    <mergeCell ref="AD13:AE13"/>
    <mergeCell ref="AF13:AG13"/>
    <mergeCell ref="AH13:AI13"/>
    <mergeCell ref="AB14:AC14"/>
    <mergeCell ref="AD14:AE14"/>
    <mergeCell ref="AF14:AG14"/>
    <mergeCell ref="AH14:AI14"/>
    <mergeCell ref="A16:B16"/>
    <mergeCell ref="C16:E16"/>
    <mergeCell ref="F16:G16"/>
    <mergeCell ref="H16:I16"/>
    <mergeCell ref="J16:K16"/>
    <mergeCell ref="A15:B15"/>
    <mergeCell ref="C15:E15"/>
    <mergeCell ref="F15:G15"/>
    <mergeCell ref="H15:I15"/>
    <mergeCell ref="J15:K15"/>
    <mergeCell ref="L16:N16"/>
    <mergeCell ref="O16:P16"/>
    <mergeCell ref="Q16:R16"/>
    <mergeCell ref="T16:AA16"/>
    <mergeCell ref="AB16:AE16"/>
    <mergeCell ref="AF16:AI16"/>
    <mergeCell ref="O15:P15"/>
    <mergeCell ref="L14:N14"/>
    <mergeCell ref="O14:P14"/>
    <mergeCell ref="Q14:R14"/>
    <mergeCell ref="T14:AA14"/>
    <mergeCell ref="O13:P13"/>
    <mergeCell ref="Q13:R13"/>
    <mergeCell ref="T13:AA13"/>
    <mergeCell ref="L13:N13"/>
    <mergeCell ref="AB13:AC13"/>
    <mergeCell ref="A14:B14"/>
    <mergeCell ref="C14:E14"/>
    <mergeCell ref="F14:G14"/>
    <mergeCell ref="H14:I14"/>
    <mergeCell ref="J14:K14"/>
    <mergeCell ref="A13:B13"/>
    <mergeCell ref="C13:E13"/>
    <mergeCell ref="F13:G13"/>
    <mergeCell ref="H13:I13"/>
    <mergeCell ref="J13:K13"/>
    <mergeCell ref="L12:N12"/>
    <mergeCell ref="L11:N11"/>
    <mergeCell ref="O12:P12"/>
    <mergeCell ref="Q12:R12"/>
    <mergeCell ref="T12:AA12"/>
    <mergeCell ref="AB12:AE12"/>
    <mergeCell ref="AF12:AI12"/>
    <mergeCell ref="O11:P11"/>
    <mergeCell ref="Q11:R11"/>
    <mergeCell ref="T11:AA11"/>
    <mergeCell ref="AB11:AE11"/>
    <mergeCell ref="AF11:AI11"/>
    <mergeCell ref="A12:B12"/>
    <mergeCell ref="C12:E12"/>
    <mergeCell ref="F12:G12"/>
    <mergeCell ref="H12:I12"/>
    <mergeCell ref="J12:K12"/>
    <mergeCell ref="A11:B11"/>
    <mergeCell ref="C11:E11"/>
    <mergeCell ref="F11:G11"/>
    <mergeCell ref="H11:I11"/>
    <mergeCell ref="J11:K11"/>
    <mergeCell ref="T10:AA10"/>
    <mergeCell ref="AB10:AE10"/>
    <mergeCell ref="AF10:AI10"/>
    <mergeCell ref="O9:P9"/>
    <mergeCell ref="Q9:R9"/>
    <mergeCell ref="T9:AA9"/>
    <mergeCell ref="AB9:AE9"/>
    <mergeCell ref="AF9:AI9"/>
    <mergeCell ref="L9:N9"/>
    <mergeCell ref="AF7:AG7"/>
    <mergeCell ref="AH7:AI7"/>
    <mergeCell ref="A8:B8"/>
    <mergeCell ref="C8:E8"/>
    <mergeCell ref="F8:G8"/>
    <mergeCell ref="H8:I8"/>
    <mergeCell ref="J8:K8"/>
    <mergeCell ref="L8:N8"/>
    <mergeCell ref="O8:P8"/>
    <mergeCell ref="Q8:R8"/>
    <mergeCell ref="O7:P7"/>
    <mergeCell ref="Q7:R7"/>
    <mergeCell ref="T7:W7"/>
    <mergeCell ref="X7:AA7"/>
    <mergeCell ref="AB7:AC7"/>
    <mergeCell ref="AD7:AE7"/>
    <mergeCell ref="A7:B7"/>
    <mergeCell ref="C7:E7"/>
    <mergeCell ref="F7:G7"/>
    <mergeCell ref="H7:I7"/>
    <mergeCell ref="J7:K7"/>
    <mergeCell ref="L7:N7"/>
    <mergeCell ref="T8:AA8"/>
    <mergeCell ref="AB8:AE8"/>
    <mergeCell ref="AF6:AI6"/>
    <mergeCell ref="O5:P5"/>
    <mergeCell ref="Q5:R5"/>
    <mergeCell ref="T5:AA5"/>
    <mergeCell ref="AB5:AE5"/>
    <mergeCell ref="AF5:AI5"/>
    <mergeCell ref="A6:B6"/>
    <mergeCell ref="C6:E6"/>
    <mergeCell ref="F6:G6"/>
    <mergeCell ref="H6:I6"/>
    <mergeCell ref="J6:K6"/>
    <mergeCell ref="L6:N6"/>
    <mergeCell ref="O6:P6"/>
    <mergeCell ref="Q6:R6"/>
    <mergeCell ref="T6:AA6"/>
    <mergeCell ref="AB6:AE6"/>
    <mergeCell ref="A5:B5"/>
    <mergeCell ref="C5:E5"/>
    <mergeCell ref="F5:G5"/>
    <mergeCell ref="H5:I5"/>
    <mergeCell ref="J5:K5"/>
    <mergeCell ref="L5:N5"/>
    <mergeCell ref="R3:W3"/>
    <mergeCell ref="X3:AC3"/>
    <mergeCell ref="AD3:AI3"/>
    <mergeCell ref="A4:B4"/>
    <mergeCell ref="C4:E4"/>
    <mergeCell ref="F4:G4"/>
    <mergeCell ref="H4:I4"/>
    <mergeCell ref="L4:N4"/>
    <mergeCell ref="O4:P4"/>
    <mergeCell ref="Q4:R4"/>
    <mergeCell ref="A1:K3"/>
    <mergeCell ref="L1:Q1"/>
    <mergeCell ref="R1:W1"/>
    <mergeCell ref="X1:AC1"/>
    <mergeCell ref="AD1:AI1"/>
    <mergeCell ref="L2:Q2"/>
    <mergeCell ref="R2:W2"/>
    <mergeCell ref="X2:AC2"/>
    <mergeCell ref="AD2:AI2"/>
    <mergeCell ref="L3:Q3"/>
    <mergeCell ref="T4:W4"/>
    <mergeCell ref="X4:AA4"/>
    <mergeCell ref="AB4:AE4"/>
    <mergeCell ref="AF4:AI4"/>
    <mergeCell ref="AF8:AI8"/>
    <mergeCell ref="A59:T59"/>
    <mergeCell ref="U49:AI68"/>
    <mergeCell ref="AB29:AC29"/>
    <mergeCell ref="AD29:AE29"/>
    <mergeCell ref="AF29:AG29"/>
    <mergeCell ref="AH29:AI29"/>
    <mergeCell ref="AB48:AC48"/>
    <mergeCell ref="AD48:AE48"/>
    <mergeCell ref="AF48:AG48"/>
    <mergeCell ref="AH48:AI48"/>
    <mergeCell ref="A10:B10"/>
    <mergeCell ref="C10:E10"/>
    <mergeCell ref="F10:G10"/>
    <mergeCell ref="H10:I10"/>
    <mergeCell ref="J10:K10"/>
    <mergeCell ref="A9:B9"/>
    <mergeCell ref="C9:E9"/>
    <mergeCell ref="F9:G9"/>
    <mergeCell ref="H9:I9"/>
    <mergeCell ref="J9:K9"/>
    <mergeCell ref="L10:N10"/>
    <mergeCell ref="O10:P10"/>
    <mergeCell ref="Q10:R10"/>
  </mergeCells>
  <printOptions horizontalCentered="1" verticalCentered="1"/>
  <pageMargins left="0" right="0" top="0.59055118110236227" bottom="0" header="0" footer="0"/>
  <pageSetup paperSize="9" fitToWidth="0" fitToHeight="0" orientation="portrait" useFirstPageNumber="1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defaultRowHeight="14.25"/>
  <cols>
    <col min="1" max="1" width="12.125" bestFit="1" customWidth="1"/>
  </cols>
  <sheetData>
    <row r="1" spans="1:2">
      <c r="A1" s="19" t="s">
        <v>78</v>
      </c>
      <c r="B1" s="21">
        <v>12</v>
      </c>
    </row>
    <row r="2" spans="1:2">
      <c r="A2" s="19" t="s">
        <v>79</v>
      </c>
      <c r="B2" s="19">
        <f>B1+3</f>
        <v>15</v>
      </c>
    </row>
    <row r="3" spans="1:2">
      <c r="A3" s="19" t="s">
        <v>74</v>
      </c>
      <c r="B3" s="20">
        <f>AVERAGE(WU!S64,'RACE 1'!S64,QP!S64:T64,'FP2'!S64:T64,'FP1'!S64:T64)</f>
        <v>1.1320000000000001</v>
      </c>
    </row>
    <row r="4" spans="1:2">
      <c r="A4" s="19" t="s">
        <v>80</v>
      </c>
      <c r="B4" s="19">
        <f>(B3*B2)+1</f>
        <v>17.98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FP1</vt:lpstr>
      <vt:lpstr>FP2</vt:lpstr>
      <vt:lpstr>QP</vt:lpstr>
      <vt:lpstr>RACE 1</vt:lpstr>
      <vt:lpstr>WU</vt:lpstr>
      <vt:lpstr>RACE 2</vt:lpstr>
      <vt:lpstr>Fuel Calculation</vt:lpstr>
      <vt:lpstr>'FP1'!Print_Area</vt:lpstr>
      <vt:lpstr>'FP2'!Print_Area</vt:lpstr>
      <vt:lpstr>QP!Print_Area</vt:lpstr>
      <vt:lpstr>'RACE 1'!Print_Area</vt:lpstr>
      <vt:lpstr>'RACE 2'!Print_Area</vt:lpstr>
      <vt:lpstr>WU!Print_Area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Andrew Harrison</cp:lastModifiedBy>
  <cp:lastPrinted>2015-05-24T12:04:29Z</cp:lastPrinted>
  <dcterms:created xsi:type="dcterms:W3CDTF">2012-03-18T20:57:52Z</dcterms:created>
  <dcterms:modified xsi:type="dcterms:W3CDTF">2017-03-15T11:01:47Z</dcterms:modified>
</cp:coreProperties>
</file>